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1988" tabRatio="500"/>
  </bookViews>
  <sheets>
    <sheet name="j721e-evm" sheetId="4" r:id="rId1"/>
  </sheets>
  <calcPr calcId="145621"/>
</workbook>
</file>

<file path=xl/calcChain.xml><?xml version="1.0" encoding="utf-8"?>
<calcChain xmlns="http://schemas.openxmlformats.org/spreadsheetml/2006/main">
  <c r="U85" i="4" l="1"/>
  <c r="T85" i="4"/>
  <c r="F85" i="4"/>
  <c r="S85" i="4" s="1"/>
  <c r="U84" i="4"/>
  <c r="T84" i="4"/>
  <c r="F84" i="4"/>
  <c r="S84" i="4" s="1"/>
  <c r="U83" i="4"/>
  <c r="T83" i="4"/>
  <c r="F83" i="4"/>
  <c r="S83" i="4" s="1"/>
  <c r="U82" i="4"/>
  <c r="T82" i="4"/>
  <c r="F82" i="4"/>
  <c r="S82" i="4" s="1"/>
  <c r="U80" i="4"/>
  <c r="T80" i="4"/>
  <c r="F80" i="4"/>
  <c r="S80" i="4" s="1"/>
  <c r="U79" i="4"/>
  <c r="T79" i="4"/>
  <c r="F79" i="4"/>
  <c r="S79" i="4" s="1"/>
  <c r="O78" i="4"/>
  <c r="F78" i="4"/>
  <c r="L77" i="4"/>
  <c r="F77" i="4"/>
  <c r="R76" i="4"/>
  <c r="Q76" i="4"/>
  <c r="P76" i="4"/>
  <c r="O76" i="4"/>
  <c r="N76" i="4"/>
  <c r="M76" i="4"/>
  <c r="L76" i="4"/>
  <c r="K76" i="4"/>
  <c r="J76" i="4"/>
  <c r="I76" i="4"/>
  <c r="H76" i="4"/>
  <c r="F76" i="4"/>
  <c r="R75" i="4"/>
  <c r="Q75" i="4"/>
  <c r="P75" i="4"/>
  <c r="O75" i="4"/>
  <c r="N75" i="4"/>
  <c r="M75" i="4"/>
  <c r="L75" i="4"/>
  <c r="K75" i="4"/>
  <c r="J75" i="4"/>
  <c r="I75" i="4"/>
  <c r="H75" i="4"/>
  <c r="F75" i="4"/>
  <c r="O73" i="4"/>
  <c r="R72" i="4"/>
  <c r="R78" i="4" s="1"/>
  <c r="Q72" i="4"/>
  <c r="Q78" i="4" s="1"/>
  <c r="P72" i="4"/>
  <c r="P78" i="4" s="1"/>
  <c r="N72" i="4"/>
  <c r="N78" i="4" s="1"/>
  <c r="M72" i="4"/>
  <c r="M78" i="4" s="1"/>
  <c r="L72" i="4"/>
  <c r="L78" i="4" s="1"/>
  <c r="K72" i="4"/>
  <c r="K78" i="4" s="1"/>
  <c r="J72" i="4"/>
  <c r="J78" i="4" s="1"/>
  <c r="I72" i="4"/>
  <c r="I78" i="4" s="1"/>
  <c r="H72" i="4"/>
  <c r="H78" i="4" s="1"/>
  <c r="T78" i="4" s="1"/>
  <c r="F72" i="4"/>
  <c r="S72" i="4" s="1"/>
  <c r="R71" i="4"/>
  <c r="R73" i="4" s="1"/>
  <c r="Q71" i="4"/>
  <c r="Q73" i="4" s="1"/>
  <c r="P71" i="4"/>
  <c r="P77" i="4" s="1"/>
  <c r="O71" i="4"/>
  <c r="O77" i="4" s="1"/>
  <c r="N71" i="4"/>
  <c r="N77" i="4" s="1"/>
  <c r="M71" i="4"/>
  <c r="M77" i="4" s="1"/>
  <c r="L71" i="4"/>
  <c r="K71" i="4"/>
  <c r="K77" i="4" s="1"/>
  <c r="J71" i="4"/>
  <c r="J77" i="4" s="1"/>
  <c r="I71" i="4"/>
  <c r="H71" i="4"/>
  <c r="F71" i="4"/>
  <c r="U70" i="4"/>
  <c r="T70" i="4"/>
  <c r="U69" i="4"/>
  <c r="T69" i="4"/>
  <c r="U68" i="4"/>
  <c r="T68" i="4"/>
  <c r="U67" i="4"/>
  <c r="T67" i="4"/>
  <c r="F67" i="4"/>
  <c r="S67" i="4" s="1"/>
  <c r="U66" i="4"/>
  <c r="T66" i="4"/>
  <c r="F66" i="4"/>
  <c r="S66" i="4" s="1"/>
  <c r="R64" i="4"/>
  <c r="Q64" i="4"/>
  <c r="P64" i="4"/>
  <c r="O64" i="4"/>
  <c r="N64" i="4"/>
  <c r="M64" i="4"/>
  <c r="L64" i="4"/>
  <c r="K64" i="4"/>
  <c r="J64" i="4"/>
  <c r="I64" i="4"/>
  <c r="H64" i="4"/>
  <c r="U63" i="4"/>
  <c r="T63" i="4"/>
  <c r="F63" i="4"/>
  <c r="S63" i="4" s="1"/>
  <c r="U62" i="4"/>
  <c r="T62" i="4"/>
  <c r="S62" i="4"/>
  <c r="F62" i="4"/>
  <c r="U61" i="4"/>
  <c r="T61" i="4"/>
  <c r="S61" i="4"/>
  <c r="F61" i="4"/>
  <c r="U60" i="4"/>
  <c r="T60" i="4"/>
  <c r="F60" i="4"/>
  <c r="S60" i="4" s="1"/>
  <c r="U59" i="4"/>
  <c r="T59" i="4"/>
  <c r="F59" i="4"/>
  <c r="S59" i="4" s="1"/>
  <c r="U58" i="4"/>
  <c r="T58" i="4"/>
  <c r="F58" i="4"/>
  <c r="S58" i="4" s="1"/>
  <c r="U57" i="4"/>
  <c r="T57" i="4"/>
  <c r="F57" i="4"/>
  <c r="S57" i="4" s="1"/>
  <c r="U56" i="4"/>
  <c r="T56" i="4"/>
  <c r="S56" i="4"/>
  <c r="F56" i="4"/>
  <c r="U55" i="4"/>
  <c r="T55" i="4"/>
  <c r="F55" i="4"/>
  <c r="S55" i="4" s="1"/>
  <c r="U54" i="4"/>
  <c r="T54" i="4"/>
  <c r="F54" i="4"/>
  <c r="S54" i="4" s="1"/>
  <c r="U53" i="4"/>
  <c r="T53" i="4"/>
  <c r="F53" i="4"/>
  <c r="S53" i="4" s="1"/>
  <c r="U52" i="4"/>
  <c r="T52" i="4"/>
  <c r="F52" i="4"/>
  <c r="S52" i="4" s="1"/>
  <c r="U51" i="4"/>
  <c r="T51" i="4"/>
  <c r="F51" i="4"/>
  <c r="S51" i="4" s="1"/>
  <c r="U50" i="4"/>
  <c r="T50" i="4"/>
  <c r="S50" i="4"/>
  <c r="F50" i="4"/>
  <c r="U49" i="4"/>
  <c r="T49" i="4"/>
  <c r="F49" i="4"/>
  <c r="S49" i="4" s="1"/>
  <c r="U48" i="4"/>
  <c r="T48" i="4"/>
  <c r="F48" i="4"/>
  <c r="S48" i="4" s="1"/>
  <c r="U47" i="4"/>
  <c r="T47" i="4"/>
  <c r="F47" i="4"/>
  <c r="S47" i="4" s="1"/>
  <c r="U46" i="4"/>
  <c r="T46" i="4"/>
  <c r="F46" i="4"/>
  <c r="S46" i="4" s="1"/>
  <c r="U45" i="4"/>
  <c r="T45" i="4"/>
  <c r="F45" i="4"/>
  <c r="S45" i="4" s="1"/>
  <c r="U44" i="4"/>
  <c r="T44" i="4"/>
  <c r="S44" i="4"/>
  <c r="F44" i="4"/>
  <c r="U43" i="4"/>
  <c r="T43" i="4"/>
  <c r="F43" i="4"/>
  <c r="S43" i="4" s="1"/>
  <c r="U42" i="4"/>
  <c r="T42" i="4"/>
  <c r="F42" i="4"/>
  <c r="S42" i="4" s="1"/>
  <c r="U41" i="4"/>
  <c r="T41" i="4"/>
  <c r="F41" i="4"/>
  <c r="S41" i="4" s="1"/>
  <c r="U40" i="4"/>
  <c r="T40" i="4"/>
  <c r="F40" i="4"/>
  <c r="S40" i="4" s="1"/>
  <c r="U39" i="4"/>
  <c r="T39" i="4"/>
  <c r="F39" i="4"/>
  <c r="S39" i="4" s="1"/>
  <c r="U38" i="4"/>
  <c r="T38" i="4"/>
  <c r="S38" i="4"/>
  <c r="F38" i="4"/>
  <c r="U37" i="4"/>
  <c r="T37" i="4"/>
  <c r="F37" i="4"/>
  <c r="S37" i="4" s="1"/>
  <c r="U36" i="4"/>
  <c r="T36" i="4"/>
  <c r="F36" i="4"/>
  <c r="S36" i="4" s="1"/>
  <c r="U34" i="4"/>
  <c r="T34" i="4"/>
  <c r="F34" i="4"/>
  <c r="S34" i="4" s="1"/>
  <c r="U33" i="4"/>
  <c r="T33" i="4"/>
  <c r="F33" i="4"/>
  <c r="S33" i="4" s="1"/>
  <c r="U32" i="4"/>
  <c r="T32" i="4"/>
  <c r="F32" i="4"/>
  <c r="S32" i="4" s="1"/>
  <c r="U31" i="4"/>
  <c r="T31" i="4"/>
  <c r="S31" i="4"/>
  <c r="F31" i="4"/>
  <c r="U30" i="4"/>
  <c r="T30" i="4"/>
  <c r="S30" i="4"/>
  <c r="F30" i="4"/>
  <c r="U29" i="4"/>
  <c r="T29" i="4"/>
  <c r="F29" i="4"/>
  <c r="S29" i="4" s="1"/>
  <c r="F27" i="4"/>
  <c r="K26" i="4"/>
  <c r="F26" i="4"/>
  <c r="F25" i="4"/>
  <c r="R24" i="4"/>
  <c r="Q24" i="4"/>
  <c r="P24" i="4"/>
  <c r="O24" i="4"/>
  <c r="N24" i="4"/>
  <c r="M24" i="4"/>
  <c r="L24" i="4"/>
  <c r="K24" i="4"/>
  <c r="J24" i="4"/>
  <c r="I24" i="4"/>
  <c r="H24" i="4"/>
  <c r="F24" i="4"/>
  <c r="R23" i="4"/>
  <c r="Q23" i="4"/>
  <c r="P23" i="4"/>
  <c r="O23" i="4"/>
  <c r="N23" i="4"/>
  <c r="M23" i="4"/>
  <c r="L23" i="4"/>
  <c r="K23" i="4"/>
  <c r="J23" i="4"/>
  <c r="I23" i="4"/>
  <c r="H23" i="4"/>
  <c r="T23" i="4" s="1"/>
  <c r="F23" i="4"/>
  <c r="R22" i="4"/>
  <c r="Q22" i="4"/>
  <c r="P22" i="4"/>
  <c r="O22" i="4"/>
  <c r="N22" i="4"/>
  <c r="M22" i="4"/>
  <c r="L22" i="4"/>
  <c r="K22" i="4"/>
  <c r="J22" i="4"/>
  <c r="I22" i="4"/>
  <c r="H22" i="4"/>
  <c r="F22" i="4"/>
  <c r="R21" i="4"/>
  <c r="Q21" i="4"/>
  <c r="P21" i="4"/>
  <c r="O21" i="4"/>
  <c r="N21" i="4"/>
  <c r="M21" i="4"/>
  <c r="L21" i="4"/>
  <c r="K21" i="4"/>
  <c r="J21" i="4"/>
  <c r="I21" i="4"/>
  <c r="H21" i="4"/>
  <c r="F21" i="4"/>
  <c r="K19" i="4"/>
  <c r="R18" i="4"/>
  <c r="R27" i="4" s="1"/>
  <c r="Q18" i="4"/>
  <c r="P18" i="4"/>
  <c r="P27" i="4" s="1"/>
  <c r="O18" i="4"/>
  <c r="O27" i="4" s="1"/>
  <c r="N18" i="4"/>
  <c r="M18" i="4"/>
  <c r="L18" i="4"/>
  <c r="L27" i="4" s="1"/>
  <c r="K18" i="4"/>
  <c r="K27" i="4" s="1"/>
  <c r="J18" i="4"/>
  <c r="I18" i="4"/>
  <c r="I27" i="4" s="1"/>
  <c r="H18" i="4"/>
  <c r="H27" i="4" s="1"/>
  <c r="F18" i="4"/>
  <c r="S18" i="4" s="1"/>
  <c r="U17" i="4"/>
  <c r="T17" i="4"/>
  <c r="U16" i="4"/>
  <c r="T16" i="4"/>
  <c r="U15" i="4"/>
  <c r="T15" i="4"/>
  <c r="U14" i="4"/>
  <c r="T14" i="4"/>
  <c r="R12" i="4"/>
  <c r="R26" i="4" s="1"/>
  <c r="Q12" i="4"/>
  <c r="Q19" i="4" s="1"/>
  <c r="P12" i="4"/>
  <c r="O12" i="4"/>
  <c r="O19" i="4" s="1"/>
  <c r="N12" i="4"/>
  <c r="M12" i="4"/>
  <c r="L12" i="4"/>
  <c r="K12" i="4"/>
  <c r="J12" i="4"/>
  <c r="J26" i="4" s="1"/>
  <c r="I12" i="4"/>
  <c r="I26" i="4" s="1"/>
  <c r="H12" i="4"/>
  <c r="F12" i="4"/>
  <c r="R11" i="4"/>
  <c r="Q11" i="4"/>
  <c r="P11" i="4"/>
  <c r="O11" i="4"/>
  <c r="N11" i="4"/>
  <c r="M11" i="4"/>
  <c r="M25" i="4" s="1"/>
  <c r="L11" i="4"/>
  <c r="L19" i="4" s="1"/>
  <c r="K11" i="4"/>
  <c r="K25" i="4" s="1"/>
  <c r="J11" i="4"/>
  <c r="J25" i="4" s="1"/>
  <c r="I11" i="4"/>
  <c r="H11" i="4"/>
  <c r="F11" i="4"/>
  <c r="S11" i="4" s="1"/>
  <c r="U10" i="4"/>
  <c r="T10" i="4"/>
  <c r="U9" i="4"/>
  <c r="T9" i="4"/>
  <c r="U8" i="4"/>
  <c r="T8" i="4"/>
  <c r="U7" i="4"/>
  <c r="T7" i="4"/>
  <c r="F7" i="4"/>
  <c r="S7" i="4" s="1"/>
  <c r="U6" i="4"/>
  <c r="T6" i="4"/>
  <c r="F6" i="4"/>
  <c r="S6" i="4" s="1"/>
  <c r="W5" i="4"/>
  <c r="U5" i="4"/>
  <c r="T5" i="4"/>
  <c r="F5" i="4"/>
  <c r="S5" i="4" s="1"/>
  <c r="U4" i="4"/>
  <c r="T4" i="4"/>
  <c r="F4" i="4"/>
  <c r="S4" i="4" s="1"/>
  <c r="T27" i="4" l="1"/>
  <c r="T72" i="4"/>
  <c r="U11" i="4"/>
  <c r="M73" i="4"/>
  <c r="N19" i="4"/>
  <c r="P73" i="4"/>
  <c r="U18" i="4"/>
  <c r="S21" i="4"/>
  <c r="S22" i="4"/>
  <c r="S23" i="4"/>
  <c r="S24" i="4"/>
  <c r="S12" i="4"/>
  <c r="I25" i="4"/>
  <c r="S75" i="4"/>
  <c r="S76" i="4"/>
  <c r="L25" i="4"/>
  <c r="N25" i="4"/>
  <c r="U75" i="4"/>
  <c r="U76" i="4"/>
  <c r="U24" i="4"/>
  <c r="H26" i="4"/>
  <c r="S71" i="4"/>
  <c r="U71" i="4"/>
  <c r="U77" i="4"/>
  <c r="U78" i="4"/>
  <c r="S78" i="4"/>
  <c r="N73" i="4"/>
  <c r="H77" i="4"/>
  <c r="U21" i="4"/>
  <c r="M19" i="4"/>
  <c r="T22" i="4"/>
  <c r="T26" i="4"/>
  <c r="Q27" i="4"/>
  <c r="I77" i="4"/>
  <c r="U22" i="4"/>
  <c r="T71" i="4"/>
  <c r="O25" i="4"/>
  <c r="U23" i="4"/>
  <c r="L26" i="4"/>
  <c r="U72" i="4"/>
  <c r="T18" i="4"/>
  <c r="R19" i="4"/>
  <c r="P25" i="4"/>
  <c r="M26" i="4"/>
  <c r="J27" i="4"/>
  <c r="H73" i="4"/>
  <c r="T75" i="4"/>
  <c r="T12" i="4"/>
  <c r="T24" i="4"/>
  <c r="Q25" i="4"/>
  <c r="N26" i="4"/>
  <c r="I73" i="4"/>
  <c r="R25" i="4"/>
  <c r="O26" i="4"/>
  <c r="J73" i="4"/>
  <c r="U12" i="4"/>
  <c r="I19" i="4"/>
  <c r="P26" i="4"/>
  <c r="M27" i="4"/>
  <c r="T64" i="4"/>
  <c r="K73" i="4"/>
  <c r="T76" i="4"/>
  <c r="Q77" i="4"/>
  <c r="T11" i="4"/>
  <c r="P19" i="4"/>
  <c r="H19" i="4"/>
  <c r="J19" i="4"/>
  <c r="T21" i="4"/>
  <c r="H25" i="4"/>
  <c r="Q26" i="4"/>
  <c r="N27" i="4"/>
  <c r="U64" i="4"/>
  <c r="L73" i="4"/>
  <c r="R77" i="4"/>
  <c r="U25" i="4" l="1"/>
  <c r="T77" i="4"/>
  <c r="S26" i="4"/>
  <c r="S77" i="4"/>
  <c r="S25" i="4"/>
  <c r="U26" i="4"/>
  <c r="U19" i="4"/>
  <c r="T25" i="4"/>
  <c r="S27" i="4"/>
  <c r="U27" i="4"/>
  <c r="T19" i="4"/>
</calcChain>
</file>

<file path=xl/sharedStrings.xml><?xml version="1.0" encoding="utf-8"?>
<sst xmlns="http://schemas.openxmlformats.org/spreadsheetml/2006/main" count="228" uniqueCount="155">
  <si>
    <t>Resource</t>
  </si>
  <si>
    <t>Resource type</t>
  </si>
  <si>
    <t>Resource subtype</t>
  </si>
  <si>
    <t>Available
in SoC</t>
  </si>
  <si>
    <t>Used by
DMSC</t>
  </si>
  <si>
    <t>Available
for SW</t>
  </si>
  <si>
    <t>start</t>
  </si>
  <si>
    <t>HOST_ID_A72_2
(Uboot/ VM1/RTOS )</t>
  </si>
  <si>
    <t>HOST_ID_A72_3
(Linux VM2 )</t>
  </si>
  <si>
    <t>HOST_ID_MCU_0_R5_0
(Autosar)</t>
  </si>
  <si>
    <t>HOST_ID_MCU_0_R5_2
(Autosar)</t>
  </si>
  <si>
    <t>HOST_ID_MAIN_1_R5_0
(for customer)</t>
  </si>
  <si>
    <t>HOST_ID_MAIN_1_R5_2
(for customer)</t>
  </si>
  <si>
    <t>HOST_ID_C7X_1
(TIDL)</t>
  </si>
  <si>
    <t>HOST_ID_C6X_0_1
(Radio)</t>
  </si>
  <si>
    <t>HOST_ID_C6X_1_1
(Legacy)</t>
  </si>
  <si>
    <t>HOST_ID_MAIN_0_R5_0
(ethFW)</t>
  </si>
  <si>
    <t>HOST_ID_MAIN_0_R5_2
(PSDKRA)</t>
  </si>
  <si>
    <t>HOST_ID_ALL
(Balance)</t>
  </si>
  <si>
    <t>Main island resources</t>
  </si>
  <si>
    <t>UDMA channel allocation</t>
  </si>
  <si>
    <t>Balance</t>
  </si>
  <si>
    <t>Linux</t>
  </si>
  <si>
    <t>RTOS</t>
  </si>
  <si>
    <t>Main Nav Ultra High Capacity TX channel</t>
  </si>
  <si>
    <t>J721E_DEV_NAVSS0_UDMAP_0</t>
  </si>
  <si>
    <t>RESASG_SUBTYPE_UDMAP_TX_UHCHAN</t>
  </si>
  <si>
    <t>Main Nav Ultra High Capacity RX channel</t>
  </si>
  <si>
    <t>RESASG_SUBTYPE_UDMAP_RX_UHCHAN</t>
  </si>
  <si>
    <t>Main Nav High Capacity TX channel</t>
  </si>
  <si>
    <t>RESASG_SUBTYPE_UDMAP_TX_HCHAN</t>
  </si>
  <si>
    <t>Main Nav High Capacity RX channel</t>
  </si>
  <si>
    <t>RESASG_SUBTYPE_UDMAP_RX_HCHAN</t>
  </si>
  <si>
    <t>Blockcopy channels</t>
  </si>
  <si>
    <t>Main Nav Normal Capacity TX channels</t>
  </si>
  <si>
    <t>Main Nav Normal Capacity RX channels</t>
  </si>
  <si>
    <t>Main Nav Total TX channel</t>
  </si>
  <si>
    <t>RESASG_SUBTYPE_UDMAP_TX_CHAN</t>
  </si>
  <si>
    <t>Main Nav Total RX channel</t>
  </si>
  <si>
    <t>RESASG_SUBTYPE_UDMAP_RX_CHAN</t>
  </si>
  <si>
    <t>Extended channel allocation</t>
  </si>
  <si>
    <t>Main Nav DRU MSMC (UTC ID 0)</t>
  </si>
  <si>
    <t>Main Nav VPAC TC 0 (UTC ID 1)</t>
  </si>
  <si>
    <t>Main Nav VPAC TC 1 (UTC ID 2)</t>
  </si>
  <si>
    <t>Main Nav DMPAC TC 0 (UTC ID 3)</t>
  </si>
  <si>
    <t>Main Nav extended TX channels</t>
  </si>
  <si>
    <t>RESASG_SUBTYPE_UDMAP_TX_ECHAN</t>
  </si>
  <si>
    <t>Total channels</t>
  </si>
  <si>
    <t>Ring allocation (same as UDMA allocation)</t>
  </si>
  <si>
    <t>Main Nav Ultra High Capacity TX ring</t>
  </si>
  <si>
    <t>J721E_DEV_NAVSS0_RINGACC_0</t>
  </si>
  <si>
    <t>RESASG_SUBTYPE_RA_UDMAP_TX_UH</t>
  </si>
  <si>
    <t>Main Nav Ultra High Capacity RX ring</t>
  </si>
  <si>
    <t>RESASG_SUBTYPE_RA_UDMAP_RX_UH</t>
  </si>
  <si>
    <t>Main Nav High Capacity TX ring</t>
  </si>
  <si>
    <t>RESASG_SUBTYPE_RA_UDMAP_TX_H</t>
  </si>
  <si>
    <t>Main Nav High Capacity RX ring</t>
  </si>
  <si>
    <t>RESASG_SUBTYPE_RA_UDMAP_RX_H</t>
  </si>
  <si>
    <t>Main Nav Normal Capacity TX ring</t>
  </si>
  <si>
    <t>RESASG_SUBTYPE_RA_UDMAP_TX</t>
  </si>
  <si>
    <t>Main Nav Normal Capacity RX ring</t>
  </si>
  <si>
    <t>RESASG_SUBTYPE_RA_UDMAP_RX</t>
  </si>
  <si>
    <t>Main Nav TX Extended channel rings</t>
  </si>
  <si>
    <t>RESASG_SUBTYPE_RA_UDMAP_TX_EXT</t>
  </si>
  <si>
    <t>Ring, Flows, proxies, events</t>
  </si>
  <si>
    <t>Main Nav Free Ring</t>
  </si>
  <si>
    <t>RESASG_SUBTYPE_RA_GP</t>
  </si>
  <si>
    <t>Main Nav ring monitors</t>
  </si>
  <si>
    <t>RESASG_SUBTYPE_RA_MONITORS</t>
  </si>
  <si>
    <t>Main Nav nonsecure proxies</t>
  </si>
  <si>
    <t>J721E_DEV_NAVSS0_PROXY_0</t>
  </si>
  <si>
    <t>RESASG_SUBTYPE_PROXY_PROXIES</t>
  </si>
  <si>
    <t>Main Nav Free RX Flow</t>
  </si>
  <si>
    <t>RESASG_SUBTYPE_UDMAP_RX_FLOW_COMMON</t>
  </si>
  <si>
    <t>Main Nav IA VINT</t>
  </si>
  <si>
    <t>J721E_DEV_NAVSS0_UDMASS_INTAGGR_0</t>
  </si>
  <si>
    <t>RESASG_SUBTYPE_IA_VINT</t>
  </si>
  <si>
    <t>Main Nav IA SEVT</t>
  </si>
  <si>
    <t>RESASG_SUBTYPE_GLOBAL_EVENT_SEVT</t>
  </si>
  <si>
    <t>Interrupt routers (dedicated per core)
Change this only if you want to partition
the interrupts across different software on
same core</t>
  </si>
  <si>
    <t>Main R5FSS0 core0 GPIO interrupt router</t>
  </si>
  <si>
    <t>J721E_DEV_R5FSS0_CORE0</t>
  </si>
  <si>
    <t>RESASG_SUBTYPE_R5FSS0_CORE0_INTR_IRQ_GROUP0_FROM_GPIOMUX_INTRTR0</t>
  </si>
  <si>
    <t>NAVSS interrupt router for R5FSS0 core0</t>
  </si>
  <si>
    <t>RESASG_SUBTYPE_R5FSS0_CORE0_INTR_IRQ_GROUP0_FROM_NAVSS0_INTR_ROUTER_0</t>
  </si>
  <si>
    <t>Main R5FSS0  interrupt router</t>
  </si>
  <si>
    <t>RESASG_SUBTYPE_R5FSS0_CORE0_INTR_IRQ_GROUP0_FROM_R5FSS0_INTROUTER0</t>
  </si>
  <si>
    <t>Main R5FSS0 core1 GPIO interrupt router</t>
  </si>
  <si>
    <t>J721E_DEV_R5FSS0_CORE1</t>
  </si>
  <si>
    <t>RESASG_SUBTYPE_R5FSS0_CORE1_INTR_IRQ_GROUP0_FROM_GPIOMUX_INTRTR0</t>
  </si>
  <si>
    <t>NAVSS interrupt router for R5FSS0 core1</t>
  </si>
  <si>
    <t>RESASG_SUBTYPE_R5FSS0_CORE1_INTR_IRQ_GROUP0_FROM_NAVSS0_INTR_ROUTER_0</t>
  </si>
  <si>
    <t>Main R5FSS0 core1 IPI interrupt router</t>
  </si>
  <si>
    <t>RESASG_SUBTYPE_R5FSS0_CORE1_INTR_IRQ_GROUP0_FROM_R5FSS0_INTROUTER0</t>
  </si>
  <si>
    <t>Main R5FSS1 core0 GPIO interrupt router</t>
  </si>
  <si>
    <t>J721E_DEV_R5FSS1_CORE0</t>
  </si>
  <si>
    <t>RESASG_SUBTYPE_R5FSS1_CORE0_INTR_IRQ_GROUP0_FROM_GPIOMUX_INTRTR0</t>
  </si>
  <si>
    <t>RESASG_SUBTYPE_R5FSS1_CORE0_INTR_IRQ_GROUP0_FROM_NAVSS1_INTR_ROUTER_0</t>
  </si>
  <si>
    <t>Main R5FSS1 core0 IPI interrupt router</t>
  </si>
  <si>
    <t>RESASG_SUBTYPE_R5FSS1_CORE0_INTR_IRQ_GROUP0_FROM_R5FSS1_INTROUTER0</t>
  </si>
  <si>
    <t>Main R5FSS1 core1 GPIO interrupt router</t>
  </si>
  <si>
    <t>J721E_DEV_R5FSS1_CORE1</t>
  </si>
  <si>
    <t>RESASG_SUBTYPE_R5FSS1_CORE1_INTR_IRQ_GROUP0_FROM_GPIOMUX_INTRTR0</t>
  </si>
  <si>
    <t>RESASG_SUBTYPE_R5FSS1_CORE1_INTR_IRQ_GROUP0_FROM_NAVSS1_INTR_ROUTER_0</t>
  </si>
  <si>
    <t>Main R5FSS1 core1 IPI interrupt router</t>
  </si>
  <si>
    <t>RESASG_SUBTYPE_R5FSS1_CORE1_INTR_IRQ_GROUP0_FROM_R5FSS1_INTROUTER0</t>
  </si>
  <si>
    <t>Main C66SS0 interrupt router</t>
  </si>
  <si>
    <t>J721E_DEV_C66SS0_CORE0</t>
  </si>
  <si>
    <t>RESASG_SUBTYPE_C66SS0_CORE0_C66_EVENT_IN_SYNC_IRQ_GROUP0_FROM_C66SS0_INTROUTER0</t>
  </si>
  <si>
    <t>RESASG_SUBTYPE_C66SS0_CORE0_C66_EVENT_IN_SYNC_IRQ_GROUP1_FROM_C66SS0_INTROUTER0</t>
  </si>
  <si>
    <t>RESASG_SUBTYPE_C66SS0_CORE0_C66_EVENT_IN_SYNC_IRQ_GROUP2_FROM_C66SS0_INTROUTER0</t>
  </si>
  <si>
    <t>RESASG_SUBTYPE_C66SS0_CORE0_C66_EVENT_IN_SYNC_IRQ_GROUP3_FROM_C66SS0_INTROUTER0</t>
  </si>
  <si>
    <t>RESASG_SUBTYPE_C66SS0_CORE0_C66_EVENT_IN_SYNC_IRQ_GROUP4_FROM_C66SS0_INTROUTER0</t>
  </si>
  <si>
    <t>Main C66SS1 interrupt router</t>
  </si>
  <si>
    <t>J721E_DEV_C66SS1_CORE0</t>
  </si>
  <si>
    <t>RESASG_SUBTYPE_C66SS1_CORE0_C66_EVENT_IN_SYNC_IRQ_GROUP0_FROM_C66SS1_INTROUTER0</t>
  </si>
  <si>
    <t>RESASG_SUBTYPE_C66SS1_CORE0_C66_EVENT_IN_SYNC_IRQ_GROUP1_FROM_C66SS1_INTROUTER0</t>
  </si>
  <si>
    <t>RESASG_SUBTYPE_C66SS1_CORE0_C66_EVENT_IN_SYNC_IRQ_GROUP2_FROM_C66SS1_INTROUTER0</t>
  </si>
  <si>
    <t>RESASG_SUBTYPE_C66SS1_CORE0_C66_EVENT_IN_SYNC_IRQ_GROUP3_FROM_C66SS1_INTROUTER0</t>
  </si>
  <si>
    <t>RESASG_SUBTYPE_C66SS1_CORE0_C66_EVENT_IN_SYNC_IRQ_GROUP4_FROM_C66SS1_INTROUTER0</t>
  </si>
  <si>
    <t>CLEC main GPIO interrupt router</t>
  </si>
  <si>
    <t>J721E_DEV_COMPUTE_CLUSTER0_CLEC</t>
  </si>
  <si>
    <t>RESASG_SUBTYPE_COMPUTE_CLUSTER0_CLEC_SOC_EVENTS_IN_IRQ_GROUP0_FROM_GPIOMUX_INTRTR0</t>
  </si>
  <si>
    <t>CLEC wakeup GPIO interrupt router</t>
  </si>
  <si>
    <t>RESASG_SUBTYPE_COMPUTE_CLUSTER0_CLEC_SOC_EVENTS_IN_IRQ_GROUP0_FROM_WKUP_GPIOMUX_INTRTR0</t>
  </si>
  <si>
    <t>CLEC compare event interrupt router</t>
  </si>
  <si>
    <t>RESASG_SUBTYPE_COMPUTE_CLUSTER0_CLEC_SOC_EVENTS_IN_IRQ_GROUP0_FROM_CMPEVENT_INTRTR0</t>
  </si>
  <si>
    <t>CLEC NAVSS interrupt router</t>
  </si>
  <si>
    <t>RESASG_SUBTYPE_COMPUTE_CLUSTER0_CLEC_SOC_EVENTS_IN_IRQ_GROUP0_FROM_NAVSS0_INTR_ROUTER_0</t>
  </si>
  <si>
    <t>RESASG_SUBTYPE_COMPUTE_CLUSTER0_CLEC_SOC_EVENTS_IN_IRQ_GROUP1_FROM_NAVSS0_INTR_ROUTER_0</t>
  </si>
  <si>
    <t>RESASG_SUBTYPE_COMPUTE_CLUSTER0_CLEC_SOC_EVENTS_IN_IRQ_GROUP2_FROM_NAVSS0_INTR_ROUTER_0</t>
  </si>
  <si>
    <t>Total CLEC NAVSS interrupts</t>
  </si>
  <si>
    <t>MCU island resources</t>
  </si>
  <si>
    <t>MCU Nav High Capacity TX channel</t>
  </si>
  <si>
    <t>J721E_DEV_MCU_NAVSS0_UDMAP_0</t>
  </si>
  <si>
    <t>MCU Nav High Capacity RX channel</t>
  </si>
  <si>
    <t>MCU Nav Normal Capacity TX channels</t>
  </si>
  <si>
    <t>MCU Nav Normal Capacity RX channels</t>
  </si>
  <si>
    <t>MCU Nav Total TX channel</t>
  </si>
  <si>
    <t>MCU Nav Total RX channel</t>
  </si>
  <si>
    <t>MCU Nav High Capacity Tx ring</t>
  </si>
  <si>
    <t>J721E_DEV_MCU_NAVSS0_RINGACC_0</t>
  </si>
  <si>
    <t>MCU Nav High Capacity Rx ring</t>
  </si>
  <si>
    <t>MCU Nav Tx ring</t>
  </si>
  <si>
    <t>MCU Nav Rx ring</t>
  </si>
  <si>
    <t>MCU Nav ring monitors</t>
  </si>
  <si>
    <t>MCU Nav nonsecure proxies</t>
  </si>
  <si>
    <t>J721E_DEV_MCU_NAVSS0_PROXY_0</t>
  </si>
  <si>
    <t>MCU Nav Free RX Flow</t>
  </si>
  <si>
    <t>MCU Nav Free Ring</t>
  </si>
  <si>
    <t>MCU Nav IA VINT</t>
  </si>
  <si>
    <t>J721E_DEV_MCU_NAVSS0_INTAGGR_0</t>
  </si>
  <si>
    <t>MCU Nav IA SEVT</t>
  </si>
  <si>
    <t>NAVSS interrupt router for R5FSS1 core0</t>
  </si>
  <si>
    <t>NAVSS interrupt router for R5FSS1 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</si>
</sst>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  <charset val="1"/>
    </font>
    <font>
      <sz val="11"/>
      <color rgb="FFFFFFFF"/>
      <name val="Calibri"/>
      <charset val="1"/>
    </font>
    <font>
      <b/>
      <sz val="11"/>
      <color rgb="FF000000"/>
      <name val="Calibri"/>
      <charset val="1"/>
    </font>
    <font>
      <b/>
      <sz val="11"/>
      <color rgb="FFFA7D00"/>
      <name val="Calibri"/>
      <charset val="1"/>
    </font>
    <font>
      <sz val="11"/>
      <color theme="1"/>
      <name val="Calibri"/>
      <charset val="134"/>
      <scheme val="minor"/>
    </font>
    <font>
      <sz val="11"/>
      <color theme="0" tint="-0.249977111117893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FFFFFF"/>
      <name val="Calibri"/>
      <charset val="134"/>
    </font>
    <font>
      <sz val="11"/>
      <color theme="6"/>
      <name val="Calibri"/>
      <charset val="134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DCE6F2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2DCDB"/>
        <bgColor rgb="FFDCE6F2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8" fillId="9" borderId="0" applyNumberFormat="0" applyBorder="0" applyAlignment="0" applyProtection="0"/>
    <xf numFmtId="0" fontId="16" fillId="5" borderId="0" applyBorder="0" applyProtection="0"/>
    <xf numFmtId="0" fontId="7" fillId="8" borderId="4" applyNumberFormat="0" applyAlignment="0" applyProtection="0"/>
  </cellStyleXfs>
  <cellXfs count="33">
    <xf numFmtId="0" fontId="0" fillId="0" borderId="0" xfId="0"/>
    <xf numFmtId="0" fontId="1" fillId="2" borderId="1" xfId="3" applyFont="1" applyFill="1" applyBorder="1" applyAlignment="1" applyProtection="1">
      <alignment horizontal="center"/>
    </xf>
    <xf numFmtId="0" fontId="1" fillId="2" borderId="1" xfId="3" applyFont="1" applyFill="1" applyBorder="1" applyAlignment="1" applyProtection="1">
      <alignment horizontal="center" wrapText="1"/>
    </xf>
    <xf numFmtId="0" fontId="16" fillId="3" borderId="1" xfId="3" applyFill="1" applyBorder="1" applyAlignment="1" applyProtection="1">
      <alignment horizontal="center" vertical="center"/>
    </xf>
    <xf numFmtId="1" fontId="2" fillId="3" borderId="1" xfId="3" applyNumberFormat="1" applyFont="1" applyFill="1" applyBorder="1" applyAlignment="1" applyProtection="1">
      <alignment horizontal="center" vertical="center"/>
    </xf>
    <xf numFmtId="0" fontId="16" fillId="3" borderId="1" xfId="3" applyFill="1" applyBorder="1" applyAlignment="1" applyProtection="1">
      <alignment horizontal="center" vertical="center" wrapText="1"/>
    </xf>
    <xf numFmtId="0" fontId="0" fillId="3" borderId="1" xfId="3" applyFont="1" applyFill="1" applyBorder="1" applyAlignment="1" applyProtection="1">
      <alignment horizontal="center" vertical="center"/>
    </xf>
    <xf numFmtId="0" fontId="3" fillId="4" borderId="2" xfId="3" applyFont="1" applyFill="1" applyBorder="1" applyAlignment="1" applyProtection="1"/>
    <xf numFmtId="0" fontId="3" fillId="4" borderId="2" xfId="3" applyFont="1" applyFill="1" applyBorder="1" applyAlignment="1" applyProtection="1">
      <alignment horizontal="center" vertical="center"/>
    </xf>
    <xf numFmtId="0" fontId="4" fillId="6" borderId="1" xfId="1" applyBorder="1" applyAlignment="1" applyProtection="1"/>
    <xf numFmtId="0" fontId="4" fillId="7" borderId="0" xfId="1" applyFill="1"/>
    <xf numFmtId="0" fontId="5" fillId="6" borderId="0" xfId="1" applyFont="1" applyAlignment="1">
      <alignment horizontal="left" vertical="center"/>
    </xf>
    <xf numFmtId="0" fontId="6" fillId="0" borderId="0" xfId="0" applyFont="1"/>
    <xf numFmtId="0" fontId="4" fillId="6" borderId="1" xfId="1" applyFont="1" applyBorder="1" applyAlignment="1" applyProtection="1"/>
    <xf numFmtId="0" fontId="9" fillId="0" borderId="0" xfId="0" applyFont="1"/>
    <xf numFmtId="0" fontId="0" fillId="0" borderId="0" xfId="0" applyAlignment="1">
      <alignment horizontal="center" vertical="center"/>
    </xf>
    <xf numFmtId="0" fontId="7" fillId="8" borderId="5" xfId="4" applyBorder="1" applyAlignment="1"/>
    <xf numFmtId="0" fontId="7" fillId="8" borderId="6" xfId="4" applyBorder="1" applyAlignment="1"/>
    <xf numFmtId="0" fontId="8" fillId="9" borderId="0" xfId="2"/>
    <xf numFmtId="0" fontId="8" fillId="9" borderId="0" xfId="2" applyBorder="1" applyAlignment="1" applyProtection="1"/>
    <xf numFmtId="0" fontId="10" fillId="9" borderId="0" xfId="2" applyFont="1" applyAlignment="1">
      <alignment wrapText="1"/>
    </xf>
    <xf numFmtId="0" fontId="11" fillId="6" borderId="3" xfId="1" applyFont="1" applyBorder="1" applyAlignment="1" applyProtection="1">
      <alignment vertical="center"/>
    </xf>
    <xf numFmtId="0" fontId="11" fillId="6" borderId="1" xfId="1" applyFont="1" applyBorder="1" applyAlignment="1" applyProtection="1"/>
    <xf numFmtId="0" fontId="12" fillId="2" borderId="1" xfId="3" applyFont="1" applyFill="1" applyBorder="1" applyAlignment="1" applyProtection="1">
      <alignment horizontal="center" wrapText="1"/>
    </xf>
    <xf numFmtId="0" fontId="1" fillId="2" borderId="1" xfId="3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7" borderId="0" xfId="1" applyFill="1" applyAlignment="1">
      <alignment horizontal="center" vertical="center"/>
    </xf>
    <xf numFmtId="0" fontId="13" fillId="2" borderId="1" xfId="3" applyFont="1" applyFill="1" applyBorder="1" applyAlignment="1" applyProtection="1">
      <alignment wrapText="1"/>
    </xf>
    <xf numFmtId="0" fontId="14" fillId="2" borderId="1" xfId="3" applyFont="1" applyFill="1" applyBorder="1" applyAlignment="1" applyProtection="1">
      <alignment wrapText="1"/>
    </xf>
    <xf numFmtId="0" fontId="5" fillId="6" borderId="0" xfId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7" fillId="8" borderId="7" xfId="4" applyBorder="1" applyAlignment="1"/>
    <xf numFmtId="0" fontId="4" fillId="6" borderId="3" xfId="1" applyFont="1" applyBorder="1" applyAlignment="1" applyProtection="1">
      <alignment vertical="center"/>
    </xf>
  </cellXfs>
  <cellStyles count="5">
    <cellStyle name="20% - Accent1" xfId="1" builtinId="30"/>
    <cellStyle name="Bad" xfId="2" builtinId="27"/>
    <cellStyle name="Check Cell" xfId="4" builtinId="23"/>
    <cellStyle name="Explanatory Text" xfId="3" builtinId="53"/>
    <cellStyle name="Normal" xfId="0" builtinId="0"/>
  </cellStyles>
  <dxfs count="140"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6EFCE"/>
      <rgbColor rgb="00F2DCDB"/>
      <rgbColor rgb="0095B3D7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workbookViewId="0">
      <pane xSplit="1" ySplit="1" topLeftCell="B44" activePane="bottomRight" state="frozen"/>
      <selection pane="topRight"/>
      <selection pane="bottomLeft"/>
      <selection pane="bottomRight" activeCell="C48" sqref="C48"/>
    </sheetView>
  </sheetViews>
  <sheetFormatPr defaultColWidth="9" defaultRowHeight="14.4"/>
  <cols>
    <col min="1" max="1" width="36.21875" customWidth="1"/>
    <col min="2" max="2" width="38.21875" customWidth="1"/>
    <col min="3" max="3" width="96.5546875" customWidth="1"/>
    <col min="4" max="4" width="10.109375" style="14" customWidth="1"/>
    <col min="5" max="5" width="7.44140625" style="15" customWidth="1"/>
    <col min="6" max="6" width="8.6640625" customWidth="1"/>
    <col min="7" max="7" width="11.77734375" customWidth="1"/>
    <col min="8" max="9" width="14.44140625" customWidth="1"/>
    <col min="10" max="11" width="20.6640625" customWidth="1"/>
    <col min="12" max="13" width="21.33203125" customWidth="1"/>
    <col min="14" max="14" width="14.44140625" customWidth="1"/>
    <col min="15" max="16" width="16.44140625" customWidth="1"/>
    <col min="17" max="18" width="21.33203125" customWidth="1"/>
    <col min="19" max="19" width="12.109375" customWidth="1"/>
    <col min="20" max="1024" width="8.5546875" customWidth="1"/>
  </cols>
  <sheetData>
    <row r="1" spans="1:23" ht="43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3" t="s">
        <v>5</v>
      </c>
      <c r="G1" s="24" t="s">
        <v>6</v>
      </c>
      <c r="H1" s="2" t="s">
        <v>7</v>
      </c>
      <c r="I1" s="2" t="s">
        <v>8</v>
      </c>
      <c r="J1" s="27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</row>
    <row r="2" spans="1:23">
      <c r="A2" s="16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31"/>
    </row>
    <row r="3" spans="1:23">
      <c r="A3" s="18" t="s">
        <v>20</v>
      </c>
      <c r="D3"/>
      <c r="E3"/>
      <c r="F3" s="14"/>
      <c r="G3" s="15"/>
      <c r="S3" s="3" t="s">
        <v>21</v>
      </c>
      <c r="T3" s="7" t="s">
        <v>22</v>
      </c>
      <c r="U3" s="7" t="s">
        <v>23</v>
      </c>
    </row>
    <row r="4" spans="1:23" ht="13.8" customHeight="1">
      <c r="A4" s="9" t="s">
        <v>24</v>
      </c>
      <c r="B4" s="9" t="s">
        <v>25</v>
      </c>
      <c r="C4" s="9" t="s">
        <v>26</v>
      </c>
      <c r="D4" s="15">
        <v>4</v>
      </c>
      <c r="E4" s="3">
        <v>0</v>
      </c>
      <c r="F4" s="25">
        <f>D4-E4</f>
        <v>4</v>
      </c>
      <c r="G4" s="15">
        <v>0</v>
      </c>
      <c r="H4" s="5">
        <v>2</v>
      </c>
      <c r="I4" s="3"/>
      <c r="J4" s="3"/>
      <c r="K4" s="3"/>
      <c r="L4" s="3"/>
      <c r="M4" s="3"/>
      <c r="N4" s="3"/>
      <c r="O4" s="3"/>
      <c r="P4" s="3"/>
      <c r="Q4" s="3"/>
      <c r="R4" s="3">
        <v>2</v>
      </c>
      <c r="S4" s="4">
        <f>F4-SUM(H4:R4)</f>
        <v>0</v>
      </c>
      <c r="T4" s="8">
        <f t="shared" ref="T4:T12" si="0">SUM(H4:I4)</f>
        <v>2</v>
      </c>
      <c r="U4" s="8">
        <f t="shared" ref="U4:U12" si="1">SUM(J4:P4)</f>
        <v>0</v>
      </c>
    </row>
    <row r="5" spans="1:23">
      <c r="A5" s="9" t="s">
        <v>27</v>
      </c>
      <c r="B5" s="9" t="s">
        <v>25</v>
      </c>
      <c r="C5" s="9" t="s">
        <v>28</v>
      </c>
      <c r="D5" s="15">
        <v>4</v>
      </c>
      <c r="E5" s="3">
        <v>0</v>
      </c>
      <c r="F5" s="25">
        <f>D5-E5</f>
        <v>4</v>
      </c>
      <c r="G5" s="15">
        <v>0</v>
      </c>
      <c r="H5" s="3">
        <v>2</v>
      </c>
      <c r="I5" s="3"/>
      <c r="J5" s="3"/>
      <c r="K5" s="3"/>
      <c r="L5" s="3"/>
      <c r="M5" s="3"/>
      <c r="N5" s="3"/>
      <c r="O5" s="3"/>
      <c r="P5" s="3"/>
      <c r="Q5" s="3"/>
      <c r="R5" s="3">
        <v>2</v>
      </c>
      <c r="S5" s="4">
        <f>F5-SUM(H5:R5)</f>
        <v>0</v>
      </c>
      <c r="T5" s="8">
        <f t="shared" si="0"/>
        <v>2</v>
      </c>
      <c r="U5" s="8">
        <f t="shared" si="1"/>
        <v>0</v>
      </c>
      <c r="W5">
        <f>COUNTIF(R5,"&lt;&gt;0")</f>
        <v>1</v>
      </c>
    </row>
    <row r="6" spans="1:23">
      <c r="A6" s="9" t="s">
        <v>29</v>
      </c>
      <c r="B6" s="9" t="s">
        <v>25</v>
      </c>
      <c r="C6" s="9" t="s">
        <v>30</v>
      </c>
      <c r="D6" s="15">
        <v>12</v>
      </c>
      <c r="E6" s="3">
        <v>0</v>
      </c>
      <c r="F6" s="25">
        <f>D6-E6</f>
        <v>12</v>
      </c>
      <c r="G6" s="15">
        <v>4</v>
      </c>
      <c r="H6" s="3">
        <v>4</v>
      </c>
      <c r="I6" s="3"/>
      <c r="J6" s="3"/>
      <c r="K6" s="3"/>
      <c r="L6" s="3"/>
      <c r="M6" s="3"/>
      <c r="N6" s="3"/>
      <c r="O6" s="3"/>
      <c r="P6" s="3"/>
      <c r="Q6" s="3">
        <v>2</v>
      </c>
      <c r="R6" s="3">
        <v>4</v>
      </c>
      <c r="S6" s="4">
        <f>F6-SUM(H6:R6)</f>
        <v>2</v>
      </c>
      <c r="T6" s="8">
        <f t="shared" si="0"/>
        <v>4</v>
      </c>
      <c r="U6" s="8">
        <f t="shared" si="1"/>
        <v>0</v>
      </c>
    </row>
    <row r="7" spans="1:23">
      <c r="A7" s="9" t="s">
        <v>31</v>
      </c>
      <c r="B7" s="9" t="s">
        <v>25</v>
      </c>
      <c r="C7" s="9" t="s">
        <v>32</v>
      </c>
      <c r="D7" s="15">
        <v>12</v>
      </c>
      <c r="E7" s="3">
        <v>0</v>
      </c>
      <c r="F7" s="25">
        <f>D7-E7</f>
        <v>12</v>
      </c>
      <c r="G7" s="15">
        <v>4</v>
      </c>
      <c r="H7" s="3">
        <v>4</v>
      </c>
      <c r="I7" s="3"/>
      <c r="J7" s="3"/>
      <c r="K7" s="3"/>
      <c r="L7" s="3"/>
      <c r="M7" s="3"/>
      <c r="N7" s="3"/>
      <c r="O7" s="3"/>
      <c r="P7" s="3"/>
      <c r="Q7" s="3">
        <v>2</v>
      </c>
      <c r="R7" s="3">
        <v>4</v>
      </c>
      <c r="S7" s="4">
        <f>F7-SUM(H7:R7)</f>
        <v>2</v>
      </c>
      <c r="T7" s="8">
        <f t="shared" si="0"/>
        <v>4</v>
      </c>
      <c r="U7" s="8">
        <f t="shared" si="1"/>
        <v>0</v>
      </c>
    </row>
    <row r="8" spans="1:23">
      <c r="A8" s="9" t="s">
        <v>33</v>
      </c>
      <c r="B8" s="9"/>
      <c r="C8" s="9"/>
      <c r="D8" s="26"/>
      <c r="E8" s="26"/>
      <c r="F8" s="26"/>
      <c r="G8" s="26"/>
      <c r="H8" s="3">
        <v>8</v>
      </c>
      <c r="I8" s="6">
        <v>4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3</v>
      </c>
      <c r="R8" s="3">
        <v>4</v>
      </c>
      <c r="T8" s="8">
        <f t="shared" si="0"/>
        <v>12</v>
      </c>
      <c r="U8" s="8">
        <f t="shared" si="1"/>
        <v>14</v>
      </c>
    </row>
    <row r="9" spans="1:23">
      <c r="A9" s="9" t="s">
        <v>34</v>
      </c>
      <c r="B9" s="9"/>
      <c r="C9" s="9"/>
      <c r="D9" s="26"/>
      <c r="E9" s="26"/>
      <c r="F9" s="26"/>
      <c r="G9" s="26"/>
      <c r="H9" s="3">
        <v>28</v>
      </c>
      <c r="I9" s="6">
        <v>16</v>
      </c>
      <c r="J9" s="3"/>
      <c r="K9" s="3"/>
      <c r="L9" s="3">
        <v>4</v>
      </c>
      <c r="M9" s="3">
        <v>4</v>
      </c>
      <c r="N9" s="3">
        <v>4</v>
      </c>
      <c r="O9" s="3">
        <v>14</v>
      </c>
      <c r="P9" s="3">
        <v>6</v>
      </c>
      <c r="Q9" s="3">
        <v>4</v>
      </c>
      <c r="R9" s="3">
        <v>4</v>
      </c>
      <c r="T9" s="8">
        <f t="shared" si="0"/>
        <v>44</v>
      </c>
      <c r="U9" s="8">
        <f t="shared" si="1"/>
        <v>32</v>
      </c>
    </row>
    <row r="10" spans="1:23">
      <c r="A10" s="9" t="s">
        <v>35</v>
      </c>
      <c r="B10" s="9"/>
      <c r="C10" s="9"/>
      <c r="D10" s="26"/>
      <c r="E10" s="26"/>
      <c r="F10" s="26"/>
      <c r="G10" s="26"/>
      <c r="H10" s="3">
        <v>28</v>
      </c>
      <c r="I10" s="6">
        <v>16</v>
      </c>
      <c r="J10" s="3"/>
      <c r="K10" s="3"/>
      <c r="L10" s="3">
        <v>4</v>
      </c>
      <c r="M10" s="3">
        <v>4</v>
      </c>
      <c r="N10" s="3">
        <v>4</v>
      </c>
      <c r="O10" s="3">
        <v>14</v>
      </c>
      <c r="P10" s="3">
        <v>6</v>
      </c>
      <c r="Q10" s="3">
        <v>4</v>
      </c>
      <c r="R10" s="3">
        <v>11</v>
      </c>
      <c r="T10" s="8">
        <f t="shared" si="0"/>
        <v>44</v>
      </c>
      <c r="U10" s="8">
        <f t="shared" si="1"/>
        <v>32</v>
      </c>
    </row>
    <row r="11" spans="1:23">
      <c r="A11" s="11" t="s">
        <v>36</v>
      </c>
      <c r="B11" s="11" t="s">
        <v>25</v>
      </c>
      <c r="C11" s="11" t="s">
        <v>37</v>
      </c>
      <c r="D11" s="15">
        <v>124</v>
      </c>
      <c r="E11" s="3">
        <v>0</v>
      </c>
      <c r="F11" s="25">
        <f>D11-E11</f>
        <v>124</v>
      </c>
      <c r="G11" s="15">
        <v>16</v>
      </c>
      <c r="H11" s="29">
        <f t="shared" ref="H11:R11" si="2">SUM(H8,H9)</f>
        <v>36</v>
      </c>
      <c r="I11" s="29">
        <f t="shared" si="2"/>
        <v>20</v>
      </c>
      <c r="J11" s="29">
        <f t="shared" si="2"/>
        <v>2</v>
      </c>
      <c r="K11" s="29">
        <f t="shared" si="2"/>
        <v>2</v>
      </c>
      <c r="L11" s="29">
        <f t="shared" si="2"/>
        <v>6</v>
      </c>
      <c r="M11" s="29">
        <f t="shared" si="2"/>
        <v>6</v>
      </c>
      <c r="N11" s="29">
        <f t="shared" si="2"/>
        <v>6</v>
      </c>
      <c r="O11" s="29">
        <f t="shared" si="2"/>
        <v>16</v>
      </c>
      <c r="P11" s="29">
        <f t="shared" si="2"/>
        <v>8</v>
      </c>
      <c r="Q11" s="29">
        <f t="shared" si="2"/>
        <v>7</v>
      </c>
      <c r="R11" s="29">
        <f t="shared" si="2"/>
        <v>8</v>
      </c>
      <c r="S11" s="4">
        <f>F11-SUM(H11:R11)</f>
        <v>7</v>
      </c>
      <c r="T11" s="8">
        <f t="shared" si="0"/>
        <v>56</v>
      </c>
      <c r="U11" s="8">
        <f t="shared" si="1"/>
        <v>46</v>
      </c>
    </row>
    <row r="12" spans="1:23">
      <c r="A12" s="11" t="s">
        <v>38</v>
      </c>
      <c r="B12" s="11" t="s">
        <v>25</v>
      </c>
      <c r="C12" s="11" t="s">
        <v>39</v>
      </c>
      <c r="D12" s="15">
        <v>124</v>
      </c>
      <c r="E12" s="3">
        <v>0</v>
      </c>
      <c r="F12" s="25">
        <f>D12-E12</f>
        <v>124</v>
      </c>
      <c r="G12" s="15">
        <v>16</v>
      </c>
      <c r="H12" s="29">
        <f t="shared" ref="H12:R12" si="3">SUM(H8,H10)</f>
        <v>36</v>
      </c>
      <c r="I12" s="29">
        <f t="shared" si="3"/>
        <v>20</v>
      </c>
      <c r="J12" s="29">
        <f t="shared" si="3"/>
        <v>2</v>
      </c>
      <c r="K12" s="29">
        <f t="shared" si="3"/>
        <v>2</v>
      </c>
      <c r="L12" s="29">
        <f t="shared" si="3"/>
        <v>6</v>
      </c>
      <c r="M12" s="29">
        <f t="shared" si="3"/>
        <v>6</v>
      </c>
      <c r="N12" s="29">
        <f t="shared" si="3"/>
        <v>6</v>
      </c>
      <c r="O12" s="29">
        <f t="shared" si="3"/>
        <v>16</v>
      </c>
      <c r="P12" s="29">
        <f t="shared" si="3"/>
        <v>8</v>
      </c>
      <c r="Q12" s="29">
        <f t="shared" si="3"/>
        <v>7</v>
      </c>
      <c r="R12" s="29">
        <f t="shared" si="3"/>
        <v>15</v>
      </c>
      <c r="S12" s="4">
        <f>F12-SUM(H12:R12)</f>
        <v>0</v>
      </c>
      <c r="T12" s="8">
        <f t="shared" si="0"/>
        <v>56</v>
      </c>
      <c r="U12" s="8">
        <f t="shared" si="1"/>
        <v>46</v>
      </c>
    </row>
    <row r="13" spans="1:23">
      <c r="A13" s="19" t="s">
        <v>40</v>
      </c>
      <c r="D13"/>
      <c r="E13"/>
    </row>
    <row r="14" spans="1:23">
      <c r="A14" s="9" t="s">
        <v>41</v>
      </c>
      <c r="B14" s="9"/>
      <c r="C14" s="9"/>
      <c r="D14" s="26"/>
      <c r="E14" s="26"/>
      <c r="F14" s="26"/>
      <c r="G14" s="26"/>
      <c r="H14" s="3"/>
      <c r="I14" s="3"/>
      <c r="J14" s="3"/>
      <c r="K14" s="3"/>
      <c r="L14" s="3"/>
      <c r="M14" s="3"/>
      <c r="N14" s="3">
        <v>16</v>
      </c>
      <c r="O14" s="3">
        <v>6</v>
      </c>
      <c r="P14" s="3">
        <v>6</v>
      </c>
      <c r="Q14" s="3"/>
      <c r="R14" s="3">
        <v>4</v>
      </c>
      <c r="T14" s="8">
        <f t="shared" ref="T14:T19" si="4">SUM(H14:I14)</f>
        <v>0</v>
      </c>
      <c r="U14" s="8">
        <f t="shared" ref="U14:U19" si="5">SUM(J14:P14)</f>
        <v>28</v>
      </c>
    </row>
    <row r="15" spans="1:23">
      <c r="A15" s="9" t="s">
        <v>42</v>
      </c>
      <c r="B15" s="9"/>
      <c r="C15" s="9"/>
      <c r="D15" s="26"/>
      <c r="E15" s="26"/>
      <c r="F15" s="26"/>
      <c r="G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32</v>
      </c>
      <c r="T15" s="8">
        <f t="shared" si="4"/>
        <v>0</v>
      </c>
      <c r="U15" s="8">
        <f t="shared" si="5"/>
        <v>0</v>
      </c>
    </row>
    <row r="16" spans="1:23">
      <c r="A16" s="9" t="s">
        <v>43</v>
      </c>
      <c r="B16" s="9"/>
      <c r="C16" s="9"/>
      <c r="D16" s="26"/>
      <c r="E16" s="26"/>
      <c r="F16" s="26"/>
      <c r="G16" s="26"/>
      <c r="H16" s="3"/>
      <c r="I16" s="3"/>
      <c r="J16" s="3"/>
      <c r="K16" s="3"/>
      <c r="L16" s="3"/>
      <c r="M16" s="3"/>
      <c r="N16" s="3"/>
      <c r="O16" s="3"/>
      <c r="P16" s="3"/>
      <c r="Q16" s="3"/>
      <c r="R16" s="3">
        <v>64</v>
      </c>
      <c r="T16" s="8">
        <f t="shared" si="4"/>
        <v>0</v>
      </c>
      <c r="U16" s="8">
        <f t="shared" si="5"/>
        <v>0</v>
      </c>
    </row>
    <row r="17" spans="1:21">
      <c r="A17" s="9" t="s">
        <v>44</v>
      </c>
      <c r="B17" s="9"/>
      <c r="C17" s="9"/>
      <c r="D17" s="26"/>
      <c r="E17" s="26"/>
      <c r="F17" s="26"/>
      <c r="G17" s="26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32</v>
      </c>
      <c r="T17" s="8">
        <f t="shared" si="4"/>
        <v>0</v>
      </c>
      <c r="U17" s="8">
        <f t="shared" si="5"/>
        <v>0</v>
      </c>
    </row>
    <row r="18" spans="1:21">
      <c r="A18" s="11" t="s">
        <v>45</v>
      </c>
      <c r="B18" s="11" t="s">
        <v>25</v>
      </c>
      <c r="C18" s="11" t="s">
        <v>46</v>
      </c>
      <c r="D18" s="15">
        <v>160</v>
      </c>
      <c r="E18" s="15">
        <v>0</v>
      </c>
      <c r="F18" s="25">
        <f>D18-E18</f>
        <v>160</v>
      </c>
      <c r="G18" s="15">
        <v>140</v>
      </c>
      <c r="H18" s="29">
        <f>SUM(H14:H17)</f>
        <v>0</v>
      </c>
      <c r="I18" s="29">
        <f t="shared" ref="I18:R18" si="6">SUM(I14:I17)</f>
        <v>0</v>
      </c>
      <c r="J18" s="29">
        <f t="shared" si="6"/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16</v>
      </c>
      <c r="O18" s="29">
        <f t="shared" si="6"/>
        <v>6</v>
      </c>
      <c r="P18" s="29">
        <f t="shared" si="6"/>
        <v>6</v>
      </c>
      <c r="Q18" s="29">
        <f t="shared" si="6"/>
        <v>0</v>
      </c>
      <c r="R18" s="29">
        <f t="shared" si="6"/>
        <v>132</v>
      </c>
      <c r="S18" s="4">
        <f>F18-SUM(H18:R18)</f>
        <v>0</v>
      </c>
      <c r="T18" s="8">
        <f t="shared" si="4"/>
        <v>0</v>
      </c>
      <c r="U18" s="8">
        <f t="shared" si="5"/>
        <v>28</v>
      </c>
    </row>
    <row r="19" spans="1:21">
      <c r="A19" t="s">
        <v>47</v>
      </c>
      <c r="D19" s="15"/>
      <c r="E19"/>
      <c r="F19" s="25"/>
      <c r="G19" s="15"/>
      <c r="H19" s="30">
        <f t="shared" ref="H19:R19" si="7">SUM(H4:H7,H11,H12,H18)</f>
        <v>84</v>
      </c>
      <c r="I19" s="30">
        <f t="shared" si="7"/>
        <v>40</v>
      </c>
      <c r="J19" s="30">
        <f t="shared" si="7"/>
        <v>4</v>
      </c>
      <c r="K19" s="30">
        <f t="shared" si="7"/>
        <v>4</v>
      </c>
      <c r="L19" s="30">
        <f t="shared" si="7"/>
        <v>12</v>
      </c>
      <c r="M19" s="30">
        <f t="shared" si="7"/>
        <v>12</v>
      </c>
      <c r="N19" s="30">
        <f t="shared" si="7"/>
        <v>28</v>
      </c>
      <c r="O19" s="30">
        <f t="shared" si="7"/>
        <v>38</v>
      </c>
      <c r="P19" s="30">
        <f t="shared" si="7"/>
        <v>22</v>
      </c>
      <c r="Q19" s="30">
        <f t="shared" si="7"/>
        <v>18</v>
      </c>
      <c r="R19" s="30">
        <f t="shared" si="7"/>
        <v>167</v>
      </c>
      <c r="T19" s="8">
        <f t="shared" si="4"/>
        <v>124</v>
      </c>
      <c r="U19" s="8">
        <f t="shared" si="5"/>
        <v>120</v>
      </c>
    </row>
    <row r="20" spans="1:21">
      <c r="A20" s="18" t="s">
        <v>48</v>
      </c>
      <c r="B20" s="12"/>
      <c r="C20" s="12"/>
      <c r="D20" s="15"/>
      <c r="E20"/>
      <c r="F20" s="25"/>
      <c r="G20" s="15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21">
      <c r="A21" s="9" t="s">
        <v>49</v>
      </c>
      <c r="B21" s="9" t="s">
        <v>50</v>
      </c>
      <c r="C21" s="9" t="s">
        <v>51</v>
      </c>
      <c r="D21" s="15">
        <v>4</v>
      </c>
      <c r="E21" s="3">
        <v>0</v>
      </c>
      <c r="F21" s="25">
        <f t="shared" ref="F21:F26" si="8">D21-E21</f>
        <v>4</v>
      </c>
      <c r="G21" s="15">
        <v>0</v>
      </c>
      <c r="H21" s="29">
        <f t="shared" ref="H21:R21" si="9">H4</f>
        <v>2</v>
      </c>
      <c r="I21" s="29">
        <f t="shared" si="9"/>
        <v>0</v>
      </c>
      <c r="J21" s="29">
        <f t="shared" si="9"/>
        <v>0</v>
      </c>
      <c r="K21" s="29">
        <f t="shared" si="9"/>
        <v>0</v>
      </c>
      <c r="L21" s="29">
        <f t="shared" si="9"/>
        <v>0</v>
      </c>
      <c r="M21" s="29">
        <f t="shared" si="9"/>
        <v>0</v>
      </c>
      <c r="N21" s="29">
        <f t="shared" si="9"/>
        <v>0</v>
      </c>
      <c r="O21" s="29">
        <f t="shared" si="9"/>
        <v>0</v>
      </c>
      <c r="P21" s="29">
        <f t="shared" si="9"/>
        <v>0</v>
      </c>
      <c r="Q21" s="29">
        <f t="shared" si="9"/>
        <v>0</v>
      </c>
      <c r="R21" s="29">
        <f t="shared" si="9"/>
        <v>2</v>
      </c>
      <c r="S21" s="4">
        <f t="shared" ref="S21:S27" si="10">F21-SUM(H21:R21)</f>
        <v>0</v>
      </c>
      <c r="T21" s="8">
        <f t="shared" ref="T21:T27" si="11">SUM(H21:I21)</f>
        <v>2</v>
      </c>
      <c r="U21" s="8">
        <f t="shared" ref="U21:U27" si="12">SUM(J21:P21)</f>
        <v>0</v>
      </c>
    </row>
    <row r="22" spans="1:21">
      <c r="A22" s="9" t="s">
        <v>52</v>
      </c>
      <c r="B22" s="9" t="s">
        <v>50</v>
      </c>
      <c r="C22" s="9" t="s">
        <v>53</v>
      </c>
      <c r="D22" s="15">
        <v>4</v>
      </c>
      <c r="E22" s="3">
        <v>0</v>
      </c>
      <c r="F22" s="25">
        <f t="shared" si="8"/>
        <v>4</v>
      </c>
      <c r="G22" s="15">
        <v>300</v>
      </c>
      <c r="H22" s="29">
        <f t="shared" ref="H22:R22" si="13">H5</f>
        <v>2</v>
      </c>
      <c r="I22" s="29">
        <f t="shared" si="13"/>
        <v>0</v>
      </c>
      <c r="J22" s="29">
        <f t="shared" si="13"/>
        <v>0</v>
      </c>
      <c r="K22" s="29">
        <f t="shared" si="13"/>
        <v>0</v>
      </c>
      <c r="L22" s="29">
        <f t="shared" si="13"/>
        <v>0</v>
      </c>
      <c r="M22" s="29">
        <f t="shared" si="13"/>
        <v>0</v>
      </c>
      <c r="N22" s="29">
        <f t="shared" si="13"/>
        <v>0</v>
      </c>
      <c r="O22" s="29">
        <f t="shared" si="13"/>
        <v>0</v>
      </c>
      <c r="P22" s="29">
        <f t="shared" si="13"/>
        <v>0</v>
      </c>
      <c r="Q22" s="29">
        <f t="shared" si="13"/>
        <v>0</v>
      </c>
      <c r="R22" s="29">
        <f t="shared" si="13"/>
        <v>2</v>
      </c>
      <c r="S22" s="4">
        <f t="shared" si="10"/>
        <v>0</v>
      </c>
      <c r="T22" s="8">
        <f t="shared" si="11"/>
        <v>2</v>
      </c>
      <c r="U22" s="8">
        <f t="shared" si="12"/>
        <v>0</v>
      </c>
    </row>
    <row r="23" spans="1:21">
      <c r="A23" s="9" t="s">
        <v>54</v>
      </c>
      <c r="B23" s="9" t="s">
        <v>50</v>
      </c>
      <c r="C23" s="9" t="s">
        <v>55</v>
      </c>
      <c r="D23" s="15">
        <v>12</v>
      </c>
      <c r="E23" s="3">
        <v>0</v>
      </c>
      <c r="F23" s="25">
        <f t="shared" si="8"/>
        <v>12</v>
      </c>
      <c r="G23" s="15">
        <v>4</v>
      </c>
      <c r="H23" s="29">
        <f t="shared" ref="H23:R23" si="14">H6</f>
        <v>4</v>
      </c>
      <c r="I23" s="29">
        <f t="shared" si="14"/>
        <v>0</v>
      </c>
      <c r="J23" s="29">
        <f t="shared" si="14"/>
        <v>0</v>
      </c>
      <c r="K23" s="29">
        <f t="shared" si="14"/>
        <v>0</v>
      </c>
      <c r="L23" s="29">
        <f t="shared" si="14"/>
        <v>0</v>
      </c>
      <c r="M23" s="29">
        <f t="shared" si="14"/>
        <v>0</v>
      </c>
      <c r="N23" s="29">
        <f t="shared" si="14"/>
        <v>0</v>
      </c>
      <c r="O23" s="29">
        <f t="shared" si="14"/>
        <v>0</v>
      </c>
      <c r="P23" s="29">
        <f t="shared" si="14"/>
        <v>0</v>
      </c>
      <c r="Q23" s="29">
        <f t="shared" si="14"/>
        <v>2</v>
      </c>
      <c r="R23" s="29">
        <f t="shared" si="14"/>
        <v>4</v>
      </c>
      <c r="S23" s="4">
        <f t="shared" si="10"/>
        <v>2</v>
      </c>
      <c r="T23" s="8">
        <f t="shared" si="11"/>
        <v>4</v>
      </c>
      <c r="U23" s="8">
        <f t="shared" si="12"/>
        <v>0</v>
      </c>
    </row>
    <row r="24" spans="1:21">
      <c r="A24" s="9" t="s">
        <v>56</v>
      </c>
      <c r="B24" s="9" t="s">
        <v>50</v>
      </c>
      <c r="C24" s="9" t="s">
        <v>57</v>
      </c>
      <c r="D24" s="15">
        <v>12</v>
      </c>
      <c r="E24" s="3">
        <v>0</v>
      </c>
      <c r="F24" s="25">
        <f t="shared" si="8"/>
        <v>12</v>
      </c>
      <c r="G24" s="15">
        <v>304</v>
      </c>
      <c r="H24" s="29">
        <f t="shared" ref="H24:R24" si="15">H7</f>
        <v>4</v>
      </c>
      <c r="I24" s="29">
        <f t="shared" si="15"/>
        <v>0</v>
      </c>
      <c r="J24" s="29">
        <f t="shared" si="15"/>
        <v>0</v>
      </c>
      <c r="K24" s="29">
        <f t="shared" si="15"/>
        <v>0</v>
      </c>
      <c r="L24" s="29">
        <f t="shared" si="15"/>
        <v>0</v>
      </c>
      <c r="M24" s="29">
        <f t="shared" si="15"/>
        <v>0</v>
      </c>
      <c r="N24" s="29">
        <f t="shared" si="15"/>
        <v>0</v>
      </c>
      <c r="O24" s="29">
        <f t="shared" si="15"/>
        <v>0</v>
      </c>
      <c r="P24" s="29">
        <f t="shared" si="15"/>
        <v>0</v>
      </c>
      <c r="Q24" s="29">
        <f t="shared" si="15"/>
        <v>2</v>
      </c>
      <c r="R24" s="29">
        <f t="shared" si="15"/>
        <v>4</v>
      </c>
      <c r="S24" s="4">
        <f t="shared" si="10"/>
        <v>2</v>
      </c>
      <c r="T24" s="8">
        <f t="shared" si="11"/>
        <v>4</v>
      </c>
      <c r="U24" s="8">
        <f t="shared" si="12"/>
        <v>0</v>
      </c>
    </row>
    <row r="25" spans="1:21">
      <c r="A25" s="9" t="s">
        <v>58</v>
      </c>
      <c r="B25" s="9" t="s">
        <v>50</v>
      </c>
      <c r="C25" s="9" t="s">
        <v>59</v>
      </c>
      <c r="D25" s="15">
        <v>124</v>
      </c>
      <c r="E25" s="3">
        <v>0</v>
      </c>
      <c r="F25" s="25">
        <f t="shared" si="8"/>
        <v>124</v>
      </c>
      <c r="G25" s="15">
        <v>16</v>
      </c>
      <c r="H25" s="29">
        <f>H11</f>
        <v>36</v>
      </c>
      <c r="I25" s="29">
        <f t="shared" ref="I25:R25" si="16">I11</f>
        <v>20</v>
      </c>
      <c r="J25" s="29">
        <f t="shared" si="16"/>
        <v>2</v>
      </c>
      <c r="K25" s="29">
        <f t="shared" si="16"/>
        <v>2</v>
      </c>
      <c r="L25" s="29">
        <f t="shared" si="16"/>
        <v>6</v>
      </c>
      <c r="M25" s="29">
        <f t="shared" si="16"/>
        <v>6</v>
      </c>
      <c r="N25" s="29">
        <f t="shared" si="16"/>
        <v>6</v>
      </c>
      <c r="O25" s="29">
        <f t="shared" si="16"/>
        <v>16</v>
      </c>
      <c r="P25" s="29">
        <f t="shared" si="16"/>
        <v>8</v>
      </c>
      <c r="Q25" s="29">
        <f t="shared" si="16"/>
        <v>7</v>
      </c>
      <c r="R25" s="29">
        <f t="shared" si="16"/>
        <v>8</v>
      </c>
      <c r="S25" s="4">
        <f t="shared" si="10"/>
        <v>7</v>
      </c>
      <c r="T25" s="8">
        <f t="shared" si="11"/>
        <v>56</v>
      </c>
      <c r="U25" s="8">
        <f t="shared" si="12"/>
        <v>46</v>
      </c>
    </row>
    <row r="26" spans="1:21">
      <c r="A26" s="9" t="s">
        <v>60</v>
      </c>
      <c r="B26" s="9" t="s">
        <v>50</v>
      </c>
      <c r="C26" s="9" t="s">
        <v>61</v>
      </c>
      <c r="D26" s="15">
        <v>124</v>
      </c>
      <c r="E26" s="3">
        <v>0</v>
      </c>
      <c r="F26" s="25">
        <f t="shared" si="8"/>
        <v>124</v>
      </c>
      <c r="G26" s="15">
        <v>316</v>
      </c>
      <c r="H26" s="29">
        <f t="shared" ref="H26:R26" si="17">H12</f>
        <v>36</v>
      </c>
      <c r="I26" s="29">
        <f t="shared" si="17"/>
        <v>20</v>
      </c>
      <c r="J26" s="29">
        <f t="shared" si="17"/>
        <v>2</v>
      </c>
      <c r="K26" s="29">
        <f t="shared" si="17"/>
        <v>2</v>
      </c>
      <c r="L26" s="29">
        <f t="shared" si="17"/>
        <v>6</v>
      </c>
      <c r="M26" s="29">
        <f t="shared" si="17"/>
        <v>6</v>
      </c>
      <c r="N26" s="29">
        <f t="shared" si="17"/>
        <v>6</v>
      </c>
      <c r="O26" s="29">
        <f t="shared" si="17"/>
        <v>16</v>
      </c>
      <c r="P26" s="29">
        <f t="shared" si="17"/>
        <v>8</v>
      </c>
      <c r="Q26" s="29">
        <f t="shared" si="17"/>
        <v>7</v>
      </c>
      <c r="R26" s="29">
        <f t="shared" si="17"/>
        <v>15</v>
      </c>
      <c r="S26" s="4">
        <f t="shared" si="10"/>
        <v>0</v>
      </c>
      <c r="T26" s="8">
        <f t="shared" si="11"/>
        <v>56</v>
      </c>
      <c r="U26" s="8">
        <f t="shared" si="12"/>
        <v>46</v>
      </c>
    </row>
    <row r="27" spans="1:21">
      <c r="A27" s="13" t="s">
        <v>62</v>
      </c>
      <c r="B27" s="13" t="s">
        <v>50</v>
      </c>
      <c r="C27" s="13" t="s">
        <v>63</v>
      </c>
      <c r="D27" s="15">
        <v>160</v>
      </c>
      <c r="E27" s="3">
        <v>0</v>
      </c>
      <c r="F27" s="25">
        <f t="shared" ref="F27" si="18">D27-E27</f>
        <v>160</v>
      </c>
      <c r="G27" s="15">
        <v>140</v>
      </c>
      <c r="H27" s="29">
        <f>H18</f>
        <v>0</v>
      </c>
      <c r="I27" s="29">
        <f t="shared" ref="I27:R27" si="19">I18</f>
        <v>0</v>
      </c>
      <c r="J27" s="29">
        <f t="shared" si="19"/>
        <v>0</v>
      </c>
      <c r="K27" s="29">
        <f t="shared" si="19"/>
        <v>0</v>
      </c>
      <c r="L27" s="29">
        <f t="shared" si="19"/>
        <v>0</v>
      </c>
      <c r="M27" s="29">
        <f t="shared" si="19"/>
        <v>0</v>
      </c>
      <c r="N27" s="29">
        <f t="shared" si="19"/>
        <v>16</v>
      </c>
      <c r="O27" s="29">
        <f t="shared" si="19"/>
        <v>6</v>
      </c>
      <c r="P27" s="29">
        <f t="shared" si="19"/>
        <v>6</v>
      </c>
      <c r="Q27" s="29">
        <f t="shared" si="19"/>
        <v>0</v>
      </c>
      <c r="R27" s="29">
        <f t="shared" si="19"/>
        <v>132</v>
      </c>
      <c r="S27" s="4">
        <f t="shared" si="10"/>
        <v>0</v>
      </c>
      <c r="T27" s="8">
        <f t="shared" si="11"/>
        <v>0</v>
      </c>
      <c r="U27" s="8">
        <f t="shared" si="12"/>
        <v>28</v>
      </c>
    </row>
    <row r="28" spans="1:21">
      <c r="A28" s="18" t="s">
        <v>64</v>
      </c>
      <c r="D28"/>
      <c r="E28"/>
    </row>
    <row r="29" spans="1:21">
      <c r="A29" s="9" t="s">
        <v>65</v>
      </c>
      <c r="B29" s="9" t="s">
        <v>50</v>
      </c>
      <c r="C29" s="9" t="s">
        <v>66</v>
      </c>
      <c r="D29" s="15">
        <v>534</v>
      </c>
      <c r="E29" s="3">
        <v>0</v>
      </c>
      <c r="F29" s="25">
        <f>D29-E29</f>
        <v>534</v>
      </c>
      <c r="G29" s="15">
        <v>440</v>
      </c>
      <c r="H29" s="3">
        <v>150</v>
      </c>
      <c r="I29" s="3">
        <v>40</v>
      </c>
      <c r="J29" s="3">
        <v>6</v>
      </c>
      <c r="K29" s="3">
        <v>6</v>
      </c>
      <c r="L29" s="3">
        <v>10</v>
      </c>
      <c r="M29" s="3">
        <v>10</v>
      </c>
      <c r="N29" s="3">
        <v>32</v>
      </c>
      <c r="O29" s="3">
        <v>38</v>
      </c>
      <c r="P29" s="3">
        <v>12</v>
      </c>
      <c r="Q29" s="3">
        <v>40</v>
      </c>
      <c r="R29" s="3">
        <v>182</v>
      </c>
      <c r="S29" s="4">
        <f t="shared" ref="S29:S34" si="20">F29-SUM(H29:R29)</f>
        <v>8</v>
      </c>
      <c r="T29" s="8">
        <f>SUM(H29:I29)</f>
        <v>190</v>
      </c>
      <c r="U29" s="8">
        <f t="shared" ref="U29:U34" si="21">SUM(J29:P29)</f>
        <v>114</v>
      </c>
    </row>
    <row r="30" spans="1:21">
      <c r="A30" s="13" t="s">
        <v>67</v>
      </c>
      <c r="B30" s="13" t="s">
        <v>50</v>
      </c>
      <c r="C30" s="13" t="s">
        <v>68</v>
      </c>
      <c r="D30" s="15">
        <v>32</v>
      </c>
      <c r="E30" s="3">
        <v>0</v>
      </c>
      <c r="F30" s="25">
        <f t="shared" ref="F30" si="22">D30-E30</f>
        <v>32</v>
      </c>
      <c r="G30" s="15">
        <v>0</v>
      </c>
      <c r="H30" s="3">
        <v>3</v>
      </c>
      <c r="I30" s="3">
        <v>2</v>
      </c>
      <c r="J30" s="3">
        <v>1</v>
      </c>
      <c r="K30" s="3">
        <v>1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6</v>
      </c>
      <c r="R30" s="3">
        <v>3</v>
      </c>
      <c r="S30" s="4">
        <f t="shared" si="20"/>
        <v>1</v>
      </c>
      <c r="T30" s="8">
        <f>SUM(H30:I30)</f>
        <v>5</v>
      </c>
      <c r="U30" s="8">
        <f t="shared" si="21"/>
        <v>17</v>
      </c>
    </row>
    <row r="31" spans="1:21">
      <c r="A31" s="13" t="s">
        <v>69</v>
      </c>
      <c r="B31" s="13" t="s">
        <v>70</v>
      </c>
      <c r="C31" s="13" t="s">
        <v>71</v>
      </c>
      <c r="D31" s="15">
        <v>64</v>
      </c>
      <c r="E31" s="3">
        <v>0</v>
      </c>
      <c r="F31" s="25">
        <f t="shared" ref="F31:F34" si="23">D31-E31</f>
        <v>64</v>
      </c>
      <c r="G31" s="15">
        <v>0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4</v>
      </c>
      <c r="N31" s="3">
        <v>4</v>
      </c>
      <c r="O31" s="3">
        <v>4</v>
      </c>
      <c r="P31" s="3">
        <v>4</v>
      </c>
      <c r="Q31" s="3">
        <v>8</v>
      </c>
      <c r="R31" s="3">
        <v>8</v>
      </c>
      <c r="S31" s="4">
        <f t="shared" si="20"/>
        <v>12</v>
      </c>
      <c r="T31" s="8">
        <f>SUM(H31:I31)</f>
        <v>8</v>
      </c>
      <c r="U31" s="8">
        <f t="shared" si="21"/>
        <v>28</v>
      </c>
    </row>
    <row r="32" spans="1:21">
      <c r="A32" s="9" t="s">
        <v>72</v>
      </c>
      <c r="B32" s="9" t="s">
        <v>25</v>
      </c>
      <c r="C32" s="9" t="s">
        <v>73</v>
      </c>
      <c r="D32" s="15">
        <v>160</v>
      </c>
      <c r="E32" s="3">
        <v>0</v>
      </c>
      <c r="F32" s="25">
        <f t="shared" si="23"/>
        <v>160</v>
      </c>
      <c r="G32" s="15">
        <v>140</v>
      </c>
      <c r="H32" s="3">
        <v>16</v>
      </c>
      <c r="I32" s="3">
        <v>16</v>
      </c>
      <c r="J32" s="3"/>
      <c r="K32" s="3"/>
      <c r="L32" s="3"/>
      <c r="M32" s="3"/>
      <c r="N32" s="3"/>
      <c r="O32" s="3"/>
      <c r="P32" s="3"/>
      <c r="Q32" s="3">
        <v>64</v>
      </c>
      <c r="R32" s="3">
        <v>8</v>
      </c>
      <c r="S32" s="4">
        <f t="shared" si="20"/>
        <v>56</v>
      </c>
      <c r="T32" s="8">
        <f>SUM(H32:I32)</f>
        <v>32</v>
      </c>
      <c r="U32" s="8">
        <f t="shared" si="21"/>
        <v>0</v>
      </c>
    </row>
    <row r="33" spans="1:21">
      <c r="A33" s="9" t="s">
        <v>74</v>
      </c>
      <c r="B33" s="9" t="s">
        <v>75</v>
      </c>
      <c r="C33" s="9" t="s">
        <v>76</v>
      </c>
      <c r="D33" s="15">
        <v>256</v>
      </c>
      <c r="E33" s="3">
        <v>38</v>
      </c>
      <c r="F33" s="25">
        <f t="shared" si="23"/>
        <v>218</v>
      </c>
      <c r="G33" s="15">
        <v>38</v>
      </c>
      <c r="H33" s="3">
        <v>86</v>
      </c>
      <c r="I33" s="3">
        <v>32</v>
      </c>
      <c r="J33" s="3"/>
      <c r="K33" s="3"/>
      <c r="L33" s="3">
        <v>12</v>
      </c>
      <c r="M33" s="3">
        <v>12</v>
      </c>
      <c r="N33" s="3">
        <v>12</v>
      </c>
      <c r="O33" s="3">
        <v>12</v>
      </c>
      <c r="P33" s="3">
        <v>12</v>
      </c>
      <c r="Q33" s="3">
        <v>8</v>
      </c>
      <c r="R33" s="3">
        <v>24</v>
      </c>
      <c r="S33" s="4">
        <f t="shared" si="20"/>
        <v>8</v>
      </c>
      <c r="T33" s="8">
        <f>SUM(H33:K33)</f>
        <v>118</v>
      </c>
      <c r="U33" s="8">
        <f t="shared" si="21"/>
        <v>60</v>
      </c>
    </row>
    <row r="34" spans="1:21">
      <c r="A34" s="9" t="s">
        <v>77</v>
      </c>
      <c r="B34" s="9" t="s">
        <v>75</v>
      </c>
      <c r="C34" s="9" t="s">
        <v>78</v>
      </c>
      <c r="D34" s="15">
        <v>4608</v>
      </c>
      <c r="E34" s="3">
        <v>38</v>
      </c>
      <c r="F34" s="25">
        <f t="shared" si="23"/>
        <v>4570</v>
      </c>
      <c r="G34" s="15">
        <v>38</v>
      </c>
      <c r="H34" s="3">
        <v>1024</v>
      </c>
      <c r="I34" s="6">
        <v>512</v>
      </c>
      <c r="J34" s="6">
        <v>32</v>
      </c>
      <c r="K34" s="6">
        <v>32</v>
      </c>
      <c r="L34" s="6">
        <v>256</v>
      </c>
      <c r="M34" s="6">
        <v>256</v>
      </c>
      <c r="N34" s="6">
        <v>256</v>
      </c>
      <c r="O34" s="6">
        <v>256</v>
      </c>
      <c r="P34" s="6">
        <v>256</v>
      </c>
      <c r="Q34" s="6">
        <v>256</v>
      </c>
      <c r="R34" s="6">
        <v>512</v>
      </c>
      <c r="S34" s="4">
        <f t="shared" si="20"/>
        <v>922</v>
      </c>
      <c r="T34" s="8">
        <f>SUM(H34:I34)</f>
        <v>1536</v>
      </c>
      <c r="U34" s="8">
        <f t="shared" si="21"/>
        <v>1344</v>
      </c>
    </row>
    <row r="35" spans="1:21" ht="57.6">
      <c r="A35" s="20" t="s">
        <v>79</v>
      </c>
      <c r="D35"/>
      <c r="E35"/>
    </row>
    <row r="36" spans="1:21">
      <c r="A36" s="21" t="s">
        <v>80</v>
      </c>
      <c r="B36" s="13" t="s">
        <v>81</v>
      </c>
      <c r="C36" s="13" t="s">
        <v>82</v>
      </c>
      <c r="D36" s="15">
        <v>16</v>
      </c>
      <c r="E36" s="3">
        <v>0</v>
      </c>
      <c r="F36" s="25">
        <f t="shared" ref="F36" si="24">D36-E36</f>
        <v>16</v>
      </c>
      <c r="G36" s="15">
        <v>176</v>
      </c>
      <c r="H36" s="29"/>
      <c r="I36" s="29"/>
      <c r="J36" s="29"/>
      <c r="K36" s="29"/>
      <c r="L36" s="29"/>
      <c r="M36" s="29"/>
      <c r="N36" s="29"/>
      <c r="O36" s="29"/>
      <c r="P36" s="29"/>
      <c r="Q36" s="3">
        <v>16</v>
      </c>
      <c r="R36" s="29"/>
      <c r="S36" s="4">
        <f t="shared" ref="S36:S63" si="25">F36-SUM(H36:R36)</f>
        <v>0</v>
      </c>
      <c r="T36" s="8">
        <f t="shared" ref="T36:T64" si="26">SUM(H36:I36)</f>
        <v>0</v>
      </c>
      <c r="U36" s="8">
        <f t="shared" ref="U36:U64" si="27">SUM(J36:P36)</f>
        <v>0</v>
      </c>
    </row>
    <row r="37" spans="1:21">
      <c r="A37" s="21" t="s">
        <v>83</v>
      </c>
      <c r="B37" s="13" t="s">
        <v>81</v>
      </c>
      <c r="C37" s="13" t="s">
        <v>84</v>
      </c>
      <c r="D37" s="15">
        <v>28</v>
      </c>
      <c r="E37" s="3">
        <v>0</v>
      </c>
      <c r="F37" s="25">
        <f t="shared" ref="F37" si="28">D37-E37</f>
        <v>28</v>
      </c>
      <c r="G37" s="15">
        <v>228</v>
      </c>
      <c r="H37" s="29"/>
      <c r="I37" s="29"/>
      <c r="J37" s="29"/>
      <c r="K37" s="29"/>
      <c r="L37" s="29"/>
      <c r="M37" s="29"/>
      <c r="N37" s="29"/>
      <c r="O37" s="29"/>
      <c r="P37" s="29"/>
      <c r="Q37" s="3">
        <v>28</v>
      </c>
      <c r="R37" s="29"/>
      <c r="S37" s="4">
        <f t="shared" si="25"/>
        <v>0</v>
      </c>
      <c r="T37" s="8">
        <f t="shared" si="26"/>
        <v>0</v>
      </c>
      <c r="U37" s="8">
        <f t="shared" si="27"/>
        <v>0</v>
      </c>
    </row>
    <row r="38" spans="1:21">
      <c r="A38" s="21" t="s">
        <v>85</v>
      </c>
      <c r="B38" s="13" t="s">
        <v>81</v>
      </c>
      <c r="C38" s="13" t="s">
        <v>86</v>
      </c>
      <c r="D38" s="15">
        <v>256</v>
      </c>
      <c r="E38" s="3">
        <v>0</v>
      </c>
      <c r="F38" s="25">
        <f t="shared" ref="F38:F43" si="29">D38-E38</f>
        <v>256</v>
      </c>
      <c r="G38" s="15">
        <v>256</v>
      </c>
      <c r="H38" s="29"/>
      <c r="I38" s="29"/>
      <c r="J38" s="29"/>
      <c r="K38" s="29"/>
      <c r="L38" s="29"/>
      <c r="M38" s="29"/>
      <c r="N38" s="29"/>
      <c r="O38" s="29"/>
      <c r="P38" s="29"/>
      <c r="Q38" s="3">
        <v>256</v>
      </c>
      <c r="R38" s="29"/>
      <c r="S38" s="4">
        <f t="shared" si="25"/>
        <v>0</v>
      </c>
      <c r="T38" s="8">
        <f t="shared" si="26"/>
        <v>0</v>
      </c>
      <c r="U38" s="8">
        <f t="shared" si="27"/>
        <v>0</v>
      </c>
    </row>
    <row r="39" spans="1:21">
      <c r="A39" s="21" t="s">
        <v>87</v>
      </c>
      <c r="B39" s="22" t="s">
        <v>88</v>
      </c>
      <c r="C39" s="13" t="s">
        <v>89</v>
      </c>
      <c r="D39" s="15">
        <v>16</v>
      </c>
      <c r="E39" s="3">
        <v>0</v>
      </c>
      <c r="F39" s="25">
        <f t="shared" si="29"/>
        <v>16</v>
      </c>
      <c r="G39" s="15">
        <v>176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">
        <v>16</v>
      </c>
      <c r="S39" s="4">
        <f t="shared" si="25"/>
        <v>0</v>
      </c>
      <c r="T39" s="8">
        <f t="shared" si="26"/>
        <v>0</v>
      </c>
      <c r="U39" s="8">
        <f t="shared" si="27"/>
        <v>0</v>
      </c>
    </row>
    <row r="40" spans="1:21">
      <c r="A40" s="21" t="s">
        <v>90</v>
      </c>
      <c r="B40" s="22" t="s">
        <v>88</v>
      </c>
      <c r="C40" s="13" t="s">
        <v>91</v>
      </c>
      <c r="D40" s="15">
        <v>28</v>
      </c>
      <c r="E40" s="3">
        <v>0</v>
      </c>
      <c r="F40" s="25">
        <f t="shared" si="29"/>
        <v>28</v>
      </c>
      <c r="G40" s="15">
        <v>228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">
        <v>28</v>
      </c>
      <c r="S40" s="4">
        <f t="shared" si="25"/>
        <v>0</v>
      </c>
      <c r="T40" s="8">
        <f t="shared" si="26"/>
        <v>0</v>
      </c>
      <c r="U40" s="8">
        <f t="shared" si="27"/>
        <v>0</v>
      </c>
    </row>
    <row r="41" spans="1:21">
      <c r="A41" s="21" t="s">
        <v>92</v>
      </c>
      <c r="B41" s="22" t="s">
        <v>88</v>
      </c>
      <c r="C41" s="13" t="s">
        <v>93</v>
      </c>
      <c r="D41" s="15">
        <v>256</v>
      </c>
      <c r="E41" s="3">
        <v>0</v>
      </c>
      <c r="F41" s="25">
        <f t="shared" si="29"/>
        <v>256</v>
      </c>
      <c r="G41" s="15">
        <v>256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">
        <v>256</v>
      </c>
      <c r="S41" s="4">
        <f t="shared" si="25"/>
        <v>0</v>
      </c>
      <c r="T41" s="8">
        <f t="shared" si="26"/>
        <v>0</v>
      </c>
      <c r="U41" s="8">
        <f t="shared" si="27"/>
        <v>0</v>
      </c>
    </row>
    <row r="42" spans="1:21">
      <c r="A42" s="21" t="s">
        <v>94</v>
      </c>
      <c r="B42" s="13" t="s">
        <v>95</v>
      </c>
      <c r="C42" s="13" t="s">
        <v>96</v>
      </c>
      <c r="D42" s="15">
        <v>16</v>
      </c>
      <c r="E42" s="3">
        <v>0</v>
      </c>
      <c r="F42" s="25">
        <f t="shared" si="29"/>
        <v>16</v>
      </c>
      <c r="G42" s="15">
        <v>176</v>
      </c>
      <c r="H42" s="29"/>
      <c r="I42" s="29"/>
      <c r="J42" s="29"/>
      <c r="K42" s="29"/>
      <c r="L42" s="3">
        <v>16</v>
      </c>
      <c r="M42" s="29"/>
      <c r="N42" s="29"/>
      <c r="O42" s="29"/>
      <c r="P42" s="29"/>
      <c r="Q42" s="29"/>
      <c r="R42" s="29"/>
      <c r="S42" s="4">
        <f t="shared" si="25"/>
        <v>0</v>
      </c>
      <c r="T42" s="8">
        <f t="shared" si="26"/>
        <v>0</v>
      </c>
      <c r="U42" s="8">
        <f t="shared" si="27"/>
        <v>16</v>
      </c>
    </row>
    <row r="43" spans="1:21">
      <c r="A43" s="32" t="s">
        <v>153</v>
      </c>
      <c r="B43" s="13" t="s">
        <v>95</v>
      </c>
      <c r="C43" s="13" t="s">
        <v>97</v>
      </c>
      <c r="D43" s="15">
        <v>28</v>
      </c>
      <c r="E43" s="3">
        <v>0</v>
      </c>
      <c r="F43" s="25">
        <f t="shared" si="29"/>
        <v>28</v>
      </c>
      <c r="G43" s="15">
        <v>228</v>
      </c>
      <c r="H43" s="29"/>
      <c r="I43" s="29"/>
      <c r="J43" s="29"/>
      <c r="K43" s="29"/>
      <c r="L43" s="3">
        <v>28</v>
      </c>
      <c r="M43" s="29"/>
      <c r="N43" s="29"/>
      <c r="O43" s="29"/>
      <c r="P43" s="29"/>
      <c r="Q43" s="29"/>
      <c r="R43" s="29"/>
      <c r="S43" s="4">
        <f t="shared" si="25"/>
        <v>0</v>
      </c>
      <c r="T43" s="8">
        <f t="shared" si="26"/>
        <v>0</v>
      </c>
      <c r="U43" s="8">
        <f t="shared" si="27"/>
        <v>28</v>
      </c>
    </row>
    <row r="44" spans="1:21">
      <c r="A44" s="21" t="s">
        <v>98</v>
      </c>
      <c r="B44" s="13" t="s">
        <v>95</v>
      </c>
      <c r="C44" s="13" t="s">
        <v>99</v>
      </c>
      <c r="D44" s="15">
        <v>256</v>
      </c>
      <c r="E44" s="3">
        <v>0</v>
      </c>
      <c r="F44" s="25">
        <f t="shared" ref="F44:F56" si="30">D44-E44</f>
        <v>256</v>
      </c>
      <c r="G44" s="15">
        <v>256</v>
      </c>
      <c r="H44" s="29"/>
      <c r="I44" s="29"/>
      <c r="J44" s="29"/>
      <c r="K44" s="29"/>
      <c r="L44" s="3">
        <v>256</v>
      </c>
      <c r="M44" s="29"/>
      <c r="N44" s="29"/>
      <c r="O44" s="29"/>
      <c r="P44" s="29"/>
      <c r="Q44" s="29"/>
      <c r="R44" s="29"/>
      <c r="S44" s="4">
        <f t="shared" si="25"/>
        <v>0</v>
      </c>
      <c r="T44" s="8">
        <f t="shared" si="26"/>
        <v>0</v>
      </c>
      <c r="U44" s="8">
        <f t="shared" si="27"/>
        <v>256</v>
      </c>
    </row>
    <row r="45" spans="1:21">
      <c r="A45" s="21" t="s">
        <v>100</v>
      </c>
      <c r="B45" s="22" t="s">
        <v>101</v>
      </c>
      <c r="C45" s="13" t="s">
        <v>102</v>
      </c>
      <c r="D45" s="15">
        <v>16</v>
      </c>
      <c r="E45" s="3">
        <v>0</v>
      </c>
      <c r="F45" s="25">
        <f t="shared" si="30"/>
        <v>16</v>
      </c>
      <c r="G45" s="15">
        <v>176</v>
      </c>
      <c r="H45" s="29"/>
      <c r="I45" s="29"/>
      <c r="J45" s="29"/>
      <c r="K45" s="29"/>
      <c r="L45" s="29"/>
      <c r="M45" s="3">
        <v>16</v>
      </c>
      <c r="N45" s="29"/>
      <c r="O45" s="29"/>
      <c r="P45" s="29"/>
      <c r="Q45" s="29"/>
      <c r="R45" s="29"/>
      <c r="S45" s="4">
        <f t="shared" si="25"/>
        <v>0</v>
      </c>
      <c r="T45" s="8">
        <f t="shared" si="26"/>
        <v>0</v>
      </c>
      <c r="U45" s="8">
        <f t="shared" si="27"/>
        <v>16</v>
      </c>
    </row>
    <row r="46" spans="1:21">
      <c r="A46" s="32" t="s">
        <v>154</v>
      </c>
      <c r="B46" s="22" t="s">
        <v>101</v>
      </c>
      <c r="C46" s="13" t="s">
        <v>103</v>
      </c>
      <c r="D46" s="15">
        <v>28</v>
      </c>
      <c r="E46" s="3">
        <v>0</v>
      </c>
      <c r="F46" s="25">
        <f t="shared" si="30"/>
        <v>28</v>
      </c>
      <c r="G46" s="15">
        <v>228</v>
      </c>
      <c r="H46" s="29"/>
      <c r="I46" s="29"/>
      <c r="J46" s="29"/>
      <c r="K46" s="29"/>
      <c r="L46" s="29"/>
      <c r="M46" s="3">
        <v>28</v>
      </c>
      <c r="N46" s="29"/>
      <c r="O46" s="29"/>
      <c r="P46" s="29"/>
      <c r="Q46" s="29"/>
      <c r="R46" s="29"/>
      <c r="S46" s="4">
        <f t="shared" si="25"/>
        <v>0</v>
      </c>
      <c r="T46" s="8">
        <f t="shared" si="26"/>
        <v>0</v>
      </c>
      <c r="U46" s="8">
        <f t="shared" si="27"/>
        <v>28</v>
      </c>
    </row>
    <row r="47" spans="1:21">
      <c r="A47" s="21" t="s">
        <v>104</v>
      </c>
      <c r="B47" s="22" t="s">
        <v>101</v>
      </c>
      <c r="C47" s="13" t="s">
        <v>105</v>
      </c>
      <c r="D47" s="15">
        <v>256</v>
      </c>
      <c r="E47" s="3">
        <v>0</v>
      </c>
      <c r="F47" s="25">
        <f t="shared" si="30"/>
        <v>256</v>
      </c>
      <c r="G47" s="15">
        <v>256</v>
      </c>
      <c r="H47" s="29"/>
      <c r="I47" s="29"/>
      <c r="J47" s="29"/>
      <c r="K47" s="29"/>
      <c r="L47" s="29"/>
      <c r="M47" s="3">
        <v>256</v>
      </c>
      <c r="N47" s="29"/>
      <c r="O47" s="29"/>
      <c r="P47" s="29"/>
      <c r="Q47" s="29"/>
      <c r="R47" s="29"/>
      <c r="S47" s="4">
        <f t="shared" si="25"/>
        <v>0</v>
      </c>
      <c r="T47" s="8">
        <f t="shared" si="26"/>
        <v>0</v>
      </c>
      <c r="U47" s="8">
        <f t="shared" si="27"/>
        <v>256</v>
      </c>
    </row>
    <row r="48" spans="1:21">
      <c r="A48" s="21" t="s">
        <v>106</v>
      </c>
      <c r="B48" s="13" t="s">
        <v>107</v>
      </c>
      <c r="C48" s="13" t="s">
        <v>108</v>
      </c>
      <c r="D48" s="15">
        <v>1</v>
      </c>
      <c r="E48" s="3">
        <v>0</v>
      </c>
      <c r="F48" s="25">
        <f t="shared" si="30"/>
        <v>1</v>
      </c>
      <c r="G48" s="15">
        <v>8</v>
      </c>
      <c r="H48" s="29"/>
      <c r="I48" s="29"/>
      <c r="J48" s="29"/>
      <c r="K48" s="29"/>
      <c r="L48" s="29"/>
      <c r="M48" s="29"/>
      <c r="N48" s="29"/>
      <c r="O48" s="3">
        <v>1</v>
      </c>
      <c r="P48" s="29"/>
      <c r="Q48" s="29"/>
      <c r="R48" s="29"/>
      <c r="S48" s="4">
        <f t="shared" si="25"/>
        <v>0</v>
      </c>
      <c r="T48" s="8">
        <f t="shared" si="26"/>
        <v>0</v>
      </c>
      <c r="U48" s="8">
        <f t="shared" si="27"/>
        <v>1</v>
      </c>
    </row>
    <row r="49" spans="1:21">
      <c r="A49" s="21" t="s">
        <v>106</v>
      </c>
      <c r="B49" s="13" t="s">
        <v>107</v>
      </c>
      <c r="C49" s="13" t="s">
        <v>109</v>
      </c>
      <c r="D49" s="15">
        <v>81</v>
      </c>
      <c r="E49" s="3">
        <v>0</v>
      </c>
      <c r="F49" s="25">
        <f t="shared" si="30"/>
        <v>81</v>
      </c>
      <c r="G49" s="15">
        <v>15</v>
      </c>
      <c r="H49" s="29"/>
      <c r="I49" s="29"/>
      <c r="J49" s="29"/>
      <c r="K49" s="29"/>
      <c r="L49" s="29"/>
      <c r="M49" s="29"/>
      <c r="N49" s="29"/>
      <c r="O49" s="3">
        <v>81</v>
      </c>
      <c r="P49" s="29"/>
      <c r="Q49" s="29"/>
      <c r="R49" s="29"/>
      <c r="S49" s="4">
        <f t="shared" si="25"/>
        <v>0</v>
      </c>
      <c r="T49" s="8">
        <f t="shared" si="26"/>
        <v>0</v>
      </c>
      <c r="U49" s="8">
        <f t="shared" si="27"/>
        <v>81</v>
      </c>
    </row>
    <row r="50" spans="1:21">
      <c r="A50" s="21" t="s">
        <v>106</v>
      </c>
      <c r="B50" s="13" t="s">
        <v>107</v>
      </c>
      <c r="C50" s="13" t="s">
        <v>110</v>
      </c>
      <c r="D50" s="15">
        <v>1</v>
      </c>
      <c r="E50" s="3">
        <v>0</v>
      </c>
      <c r="F50" s="25">
        <f t="shared" si="30"/>
        <v>1</v>
      </c>
      <c r="G50" s="15">
        <v>99</v>
      </c>
      <c r="H50" s="29"/>
      <c r="I50" s="29"/>
      <c r="J50" s="29"/>
      <c r="K50" s="29"/>
      <c r="L50" s="29"/>
      <c r="M50" s="29"/>
      <c r="N50" s="29"/>
      <c r="O50" s="3">
        <v>1</v>
      </c>
      <c r="P50" s="29"/>
      <c r="Q50" s="29"/>
      <c r="R50" s="29"/>
      <c r="S50" s="4">
        <f t="shared" si="25"/>
        <v>0</v>
      </c>
      <c r="T50" s="8">
        <f t="shared" si="26"/>
        <v>0</v>
      </c>
      <c r="U50" s="8">
        <f t="shared" si="27"/>
        <v>1</v>
      </c>
    </row>
    <row r="51" spans="1:21">
      <c r="A51" s="21" t="s">
        <v>106</v>
      </c>
      <c r="B51" s="13" t="s">
        <v>107</v>
      </c>
      <c r="C51" s="13" t="s">
        <v>111</v>
      </c>
      <c r="D51" s="15">
        <v>8</v>
      </c>
      <c r="E51" s="3">
        <v>0</v>
      </c>
      <c r="F51" s="25">
        <f t="shared" ref="F51:F52" si="31">D51-E51</f>
        <v>8</v>
      </c>
      <c r="G51" s="15">
        <v>102</v>
      </c>
      <c r="H51" s="29"/>
      <c r="I51" s="29"/>
      <c r="J51" s="29"/>
      <c r="K51" s="29"/>
      <c r="L51" s="29"/>
      <c r="M51" s="29"/>
      <c r="N51" s="29"/>
      <c r="O51" s="3">
        <v>8</v>
      </c>
      <c r="P51" s="29"/>
      <c r="Q51" s="29"/>
      <c r="R51" s="29"/>
      <c r="S51" s="4">
        <f t="shared" si="25"/>
        <v>0</v>
      </c>
      <c r="T51" s="8">
        <f t="shared" si="26"/>
        <v>0</v>
      </c>
      <c r="U51" s="8">
        <f t="shared" si="27"/>
        <v>8</v>
      </c>
    </row>
    <row r="52" spans="1:21">
      <c r="A52" s="21" t="s">
        <v>106</v>
      </c>
      <c r="B52" s="13" t="s">
        <v>107</v>
      </c>
      <c r="C52" s="13" t="s">
        <v>112</v>
      </c>
      <c r="D52" s="15">
        <v>2</v>
      </c>
      <c r="E52" s="3">
        <v>0</v>
      </c>
      <c r="F52" s="25">
        <f t="shared" si="31"/>
        <v>2</v>
      </c>
      <c r="G52" s="15">
        <v>114</v>
      </c>
      <c r="H52" s="29"/>
      <c r="I52" s="29"/>
      <c r="J52" s="29"/>
      <c r="K52" s="29"/>
      <c r="L52" s="29"/>
      <c r="M52" s="29"/>
      <c r="N52" s="29"/>
      <c r="O52" s="3">
        <v>2</v>
      </c>
      <c r="P52" s="29"/>
      <c r="Q52" s="29"/>
      <c r="R52" s="29"/>
      <c r="S52" s="4">
        <f t="shared" si="25"/>
        <v>0</v>
      </c>
      <c r="T52" s="8">
        <f t="shared" si="26"/>
        <v>0</v>
      </c>
      <c r="U52" s="8">
        <f t="shared" si="27"/>
        <v>2</v>
      </c>
    </row>
    <row r="53" spans="1:21">
      <c r="A53" s="21" t="s">
        <v>113</v>
      </c>
      <c r="B53" s="13" t="s">
        <v>114</v>
      </c>
      <c r="C53" s="13" t="s">
        <v>115</v>
      </c>
      <c r="D53" s="15">
        <v>1</v>
      </c>
      <c r="E53" s="3">
        <v>0</v>
      </c>
      <c r="F53" s="25">
        <f t="shared" ref="F53:F55" si="32">D53-E53</f>
        <v>1</v>
      </c>
      <c r="G53" s="15">
        <v>8</v>
      </c>
      <c r="H53" s="29"/>
      <c r="I53" s="29"/>
      <c r="J53" s="29"/>
      <c r="K53" s="29"/>
      <c r="L53" s="29"/>
      <c r="M53" s="29"/>
      <c r="N53" s="29"/>
      <c r="O53" s="29"/>
      <c r="P53" s="3">
        <v>1</v>
      </c>
      <c r="Q53" s="29"/>
      <c r="R53" s="29"/>
      <c r="S53" s="4">
        <f t="shared" si="25"/>
        <v>0</v>
      </c>
      <c r="T53" s="8">
        <f t="shared" si="26"/>
        <v>0</v>
      </c>
      <c r="U53" s="8">
        <f t="shared" si="27"/>
        <v>1</v>
      </c>
    </row>
    <row r="54" spans="1:21">
      <c r="A54" s="21" t="s">
        <v>113</v>
      </c>
      <c r="B54" s="13" t="s">
        <v>114</v>
      </c>
      <c r="C54" s="13" t="s">
        <v>116</v>
      </c>
      <c r="D54" s="15">
        <v>81</v>
      </c>
      <c r="E54" s="3">
        <v>0</v>
      </c>
      <c r="F54" s="25">
        <f t="shared" si="32"/>
        <v>81</v>
      </c>
      <c r="G54" s="15">
        <v>15</v>
      </c>
      <c r="H54" s="29"/>
      <c r="I54" s="29"/>
      <c r="J54" s="29"/>
      <c r="K54" s="29"/>
      <c r="L54" s="29"/>
      <c r="M54" s="29"/>
      <c r="N54" s="29"/>
      <c r="O54" s="29"/>
      <c r="P54" s="3">
        <v>81</v>
      </c>
      <c r="Q54" s="29"/>
      <c r="R54" s="29"/>
      <c r="S54" s="4">
        <f t="shared" si="25"/>
        <v>0</v>
      </c>
      <c r="T54" s="8">
        <f t="shared" si="26"/>
        <v>0</v>
      </c>
      <c r="U54" s="8">
        <f t="shared" si="27"/>
        <v>81</v>
      </c>
    </row>
    <row r="55" spans="1:21">
      <c r="A55" s="21" t="s">
        <v>113</v>
      </c>
      <c r="B55" s="13" t="s">
        <v>114</v>
      </c>
      <c r="C55" s="13" t="s">
        <v>117</v>
      </c>
      <c r="D55" s="15">
        <v>1</v>
      </c>
      <c r="E55" s="3">
        <v>0</v>
      </c>
      <c r="F55" s="25">
        <f t="shared" si="32"/>
        <v>1</v>
      </c>
      <c r="G55" s="15">
        <v>99</v>
      </c>
      <c r="H55" s="29"/>
      <c r="I55" s="29"/>
      <c r="J55" s="29"/>
      <c r="K55" s="29"/>
      <c r="L55" s="29"/>
      <c r="M55" s="29"/>
      <c r="N55" s="29"/>
      <c r="O55" s="29"/>
      <c r="P55" s="3">
        <v>1</v>
      </c>
      <c r="Q55" s="29"/>
      <c r="R55" s="29"/>
      <c r="S55" s="4">
        <f t="shared" si="25"/>
        <v>0</v>
      </c>
      <c r="T55" s="8">
        <f t="shared" si="26"/>
        <v>0</v>
      </c>
      <c r="U55" s="8">
        <f t="shared" si="27"/>
        <v>1</v>
      </c>
    </row>
    <row r="56" spans="1:21">
      <c r="A56" s="21" t="s">
        <v>113</v>
      </c>
      <c r="B56" s="13" t="s">
        <v>114</v>
      </c>
      <c r="C56" s="13" t="s">
        <v>118</v>
      </c>
      <c r="D56" s="15">
        <v>8</v>
      </c>
      <c r="E56" s="3">
        <v>0</v>
      </c>
      <c r="F56" s="25">
        <f t="shared" si="30"/>
        <v>8</v>
      </c>
      <c r="G56" s="15">
        <v>102</v>
      </c>
      <c r="H56" s="29"/>
      <c r="I56" s="29"/>
      <c r="J56" s="29"/>
      <c r="K56" s="29"/>
      <c r="L56" s="29"/>
      <c r="M56" s="29"/>
      <c r="N56" s="29"/>
      <c r="O56" s="29"/>
      <c r="P56" s="3">
        <v>8</v>
      </c>
      <c r="Q56" s="29"/>
      <c r="R56" s="29"/>
      <c r="S56" s="4">
        <f t="shared" si="25"/>
        <v>0</v>
      </c>
      <c r="T56" s="8">
        <f t="shared" si="26"/>
        <v>0</v>
      </c>
      <c r="U56" s="8">
        <f t="shared" si="27"/>
        <v>8</v>
      </c>
    </row>
    <row r="57" spans="1:21">
      <c r="A57" s="21" t="s">
        <v>113</v>
      </c>
      <c r="B57" s="13" t="s">
        <v>114</v>
      </c>
      <c r="C57" s="13" t="s">
        <v>119</v>
      </c>
      <c r="D57" s="15">
        <v>2</v>
      </c>
      <c r="E57" s="3">
        <v>0</v>
      </c>
      <c r="F57" s="25">
        <f t="shared" ref="F57:F63" si="33">D57-E57</f>
        <v>2</v>
      </c>
      <c r="G57" s="15">
        <v>114</v>
      </c>
      <c r="H57" s="29"/>
      <c r="I57" s="29"/>
      <c r="J57" s="29"/>
      <c r="K57" s="29"/>
      <c r="L57" s="29"/>
      <c r="M57" s="29"/>
      <c r="N57" s="29"/>
      <c r="O57" s="29"/>
      <c r="P57" s="3">
        <v>2</v>
      </c>
      <c r="Q57" s="29"/>
      <c r="R57" s="29"/>
      <c r="S57" s="4">
        <f t="shared" si="25"/>
        <v>0</v>
      </c>
      <c r="T57" s="8">
        <f t="shared" si="26"/>
        <v>0</v>
      </c>
      <c r="U57" s="8">
        <f t="shared" si="27"/>
        <v>2</v>
      </c>
    </row>
    <row r="58" spans="1:21">
      <c r="A58" s="21" t="s">
        <v>120</v>
      </c>
      <c r="B58" s="13" t="s">
        <v>121</v>
      </c>
      <c r="C58" s="13" t="s">
        <v>122</v>
      </c>
      <c r="D58" s="15">
        <v>56</v>
      </c>
      <c r="E58" s="3">
        <v>0</v>
      </c>
      <c r="F58" s="25">
        <f t="shared" ref="F58:F60" si="34">D58-E58</f>
        <v>56</v>
      </c>
      <c r="G58" s="15">
        <v>392</v>
      </c>
      <c r="H58" s="3">
        <v>32</v>
      </c>
      <c r="I58" s="3">
        <v>24</v>
      </c>
      <c r="J58" s="29"/>
      <c r="K58" s="29"/>
      <c r="L58" s="29"/>
      <c r="M58" s="29"/>
      <c r="N58" s="3"/>
      <c r="O58" s="29"/>
      <c r="P58" s="29"/>
      <c r="Q58" s="29"/>
      <c r="R58" s="29"/>
      <c r="S58" s="4">
        <f t="shared" si="25"/>
        <v>0</v>
      </c>
      <c r="T58" s="8">
        <f t="shared" si="26"/>
        <v>56</v>
      </c>
      <c r="U58" s="8">
        <f t="shared" si="27"/>
        <v>0</v>
      </c>
    </row>
    <row r="59" spans="1:21">
      <c r="A59" s="21" t="s">
        <v>123</v>
      </c>
      <c r="B59" s="13" t="s">
        <v>121</v>
      </c>
      <c r="C59" s="13" t="s">
        <v>124</v>
      </c>
      <c r="D59" s="15">
        <v>16</v>
      </c>
      <c r="E59" s="3">
        <v>0</v>
      </c>
      <c r="F59" s="25">
        <f t="shared" si="34"/>
        <v>16</v>
      </c>
      <c r="G59" s="15">
        <v>960</v>
      </c>
      <c r="H59" s="3">
        <v>16</v>
      </c>
      <c r="I59" s="3"/>
      <c r="J59" s="29"/>
      <c r="K59" s="29"/>
      <c r="L59" s="29"/>
      <c r="M59" s="29"/>
      <c r="N59" s="3"/>
      <c r="O59" s="29"/>
      <c r="P59" s="29"/>
      <c r="Q59" s="29"/>
      <c r="R59" s="29"/>
      <c r="S59" s="4">
        <f t="shared" si="25"/>
        <v>0</v>
      </c>
      <c r="T59" s="8">
        <f t="shared" si="26"/>
        <v>16</v>
      </c>
      <c r="U59" s="8">
        <f t="shared" si="27"/>
        <v>0</v>
      </c>
    </row>
    <row r="60" spans="1:21">
      <c r="A60" s="21" t="s">
        <v>125</v>
      </c>
      <c r="B60" s="13" t="s">
        <v>121</v>
      </c>
      <c r="C60" s="13" t="s">
        <v>126</v>
      </c>
      <c r="D60" s="15">
        <v>16</v>
      </c>
      <c r="E60" s="3">
        <v>0</v>
      </c>
      <c r="F60" s="25">
        <f t="shared" si="34"/>
        <v>16</v>
      </c>
      <c r="G60" s="15">
        <v>544</v>
      </c>
      <c r="H60" s="3"/>
      <c r="I60" s="3"/>
      <c r="J60" s="29"/>
      <c r="K60" s="29"/>
      <c r="L60" s="29"/>
      <c r="M60" s="29"/>
      <c r="N60" s="3"/>
      <c r="O60" s="29"/>
      <c r="P60" s="29"/>
      <c r="Q60" s="29"/>
      <c r="R60" s="29"/>
      <c r="S60" s="4">
        <f t="shared" si="25"/>
        <v>16</v>
      </c>
      <c r="T60" s="8">
        <f t="shared" si="26"/>
        <v>0</v>
      </c>
      <c r="U60" s="8">
        <f t="shared" si="27"/>
        <v>0</v>
      </c>
    </row>
    <row r="61" spans="1:21">
      <c r="A61" s="21" t="s">
        <v>127</v>
      </c>
      <c r="B61" s="13" t="s">
        <v>121</v>
      </c>
      <c r="C61" s="13" t="s">
        <v>128</v>
      </c>
      <c r="D61" s="15">
        <v>64</v>
      </c>
      <c r="E61" s="3">
        <v>10</v>
      </c>
      <c r="F61" s="25">
        <f t="shared" ref="F61:F62" si="35">D61-E61</f>
        <v>54</v>
      </c>
      <c r="G61" s="15">
        <v>74</v>
      </c>
      <c r="H61" s="3">
        <v>54</v>
      </c>
      <c r="I61" s="3"/>
      <c r="J61" s="29"/>
      <c r="K61" s="29"/>
      <c r="L61" s="29"/>
      <c r="M61" s="29"/>
      <c r="N61" s="3"/>
      <c r="O61" s="29"/>
      <c r="P61" s="29"/>
      <c r="Q61" s="29"/>
      <c r="R61" s="29"/>
      <c r="S61" s="4">
        <f t="shared" si="25"/>
        <v>0</v>
      </c>
      <c r="T61" s="8">
        <f t="shared" si="26"/>
        <v>54</v>
      </c>
      <c r="U61" s="8">
        <f t="shared" si="27"/>
        <v>0</v>
      </c>
    </row>
    <row r="62" spans="1:21">
      <c r="A62" s="21" t="s">
        <v>127</v>
      </c>
      <c r="B62" s="13" t="s">
        <v>121</v>
      </c>
      <c r="C62" s="13" t="s">
        <v>129</v>
      </c>
      <c r="D62" s="15">
        <v>64</v>
      </c>
      <c r="E62" s="3">
        <v>0</v>
      </c>
      <c r="F62" s="25">
        <f t="shared" si="35"/>
        <v>64</v>
      </c>
      <c r="G62" s="15">
        <v>448</v>
      </c>
      <c r="H62" s="3">
        <v>64</v>
      </c>
      <c r="I62" s="3"/>
      <c r="J62" s="29"/>
      <c r="K62" s="29"/>
      <c r="L62" s="29"/>
      <c r="M62" s="29"/>
      <c r="N62" s="3"/>
      <c r="O62" s="29"/>
      <c r="P62" s="29"/>
      <c r="Q62" s="29"/>
      <c r="R62" s="29"/>
      <c r="S62" s="4">
        <f t="shared" si="25"/>
        <v>0</v>
      </c>
      <c r="T62" s="8">
        <f t="shared" si="26"/>
        <v>64</v>
      </c>
      <c r="U62" s="8">
        <f t="shared" si="27"/>
        <v>0</v>
      </c>
    </row>
    <row r="63" spans="1:21">
      <c r="A63" s="21" t="s">
        <v>127</v>
      </c>
      <c r="B63" s="13" t="s">
        <v>121</v>
      </c>
      <c r="C63" s="13" t="s">
        <v>130</v>
      </c>
      <c r="D63" s="15">
        <v>64</v>
      </c>
      <c r="E63" s="3">
        <v>4</v>
      </c>
      <c r="F63" s="25">
        <f t="shared" si="33"/>
        <v>60</v>
      </c>
      <c r="G63" s="15">
        <v>672</v>
      </c>
      <c r="H63" s="3"/>
      <c r="I63" s="3">
        <v>44</v>
      </c>
      <c r="J63" s="29"/>
      <c r="K63" s="29"/>
      <c r="L63" s="29"/>
      <c r="M63" s="29"/>
      <c r="N63" s="3">
        <v>16</v>
      </c>
      <c r="O63" s="29"/>
      <c r="P63" s="29"/>
      <c r="Q63" s="29"/>
      <c r="R63" s="29"/>
      <c r="S63" s="4">
        <f t="shared" si="25"/>
        <v>0</v>
      </c>
      <c r="T63" s="8">
        <f t="shared" si="26"/>
        <v>44</v>
      </c>
      <c r="U63" s="8">
        <f t="shared" si="27"/>
        <v>16</v>
      </c>
    </row>
    <row r="64" spans="1:21">
      <c r="A64" s="11" t="s">
        <v>131</v>
      </c>
      <c r="B64" s="11"/>
      <c r="C64" s="11"/>
      <c r="D64" s="26"/>
      <c r="E64" s="10"/>
      <c r="F64" s="26"/>
      <c r="G64" s="10"/>
      <c r="H64" s="29">
        <f>SUM(H61,H63)</f>
        <v>54</v>
      </c>
      <c r="I64" s="29">
        <f t="shared" ref="I64:R64" si="36">SUM(I61,I63)</f>
        <v>44</v>
      </c>
      <c r="J64" s="29">
        <f t="shared" si="36"/>
        <v>0</v>
      </c>
      <c r="K64" s="29">
        <f t="shared" si="36"/>
        <v>0</v>
      </c>
      <c r="L64" s="29">
        <f t="shared" si="36"/>
        <v>0</v>
      </c>
      <c r="M64" s="29">
        <f t="shared" si="36"/>
        <v>0</v>
      </c>
      <c r="N64" s="29">
        <f t="shared" si="36"/>
        <v>16</v>
      </c>
      <c r="O64" s="29">
        <f t="shared" si="36"/>
        <v>0</v>
      </c>
      <c r="P64" s="29">
        <f t="shared" si="36"/>
        <v>0</v>
      </c>
      <c r="Q64" s="29">
        <f t="shared" si="36"/>
        <v>0</v>
      </c>
      <c r="R64" s="29">
        <f t="shared" si="36"/>
        <v>0</v>
      </c>
      <c r="T64" s="8">
        <f t="shared" si="26"/>
        <v>98</v>
      </c>
      <c r="U64" s="8">
        <f t="shared" si="27"/>
        <v>16</v>
      </c>
    </row>
    <row r="65" spans="1:21">
      <c r="A65" s="16" t="s">
        <v>132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31"/>
    </row>
    <row r="66" spans="1:21">
      <c r="A66" s="9" t="s">
        <v>133</v>
      </c>
      <c r="B66" s="9" t="s">
        <v>134</v>
      </c>
      <c r="C66" s="9" t="s">
        <v>30</v>
      </c>
      <c r="D66" s="15">
        <v>2</v>
      </c>
      <c r="E66" s="3">
        <v>0</v>
      </c>
      <c r="F66" s="25">
        <f>D66-E66</f>
        <v>2</v>
      </c>
      <c r="G66" s="15">
        <v>0</v>
      </c>
      <c r="H66" s="3"/>
      <c r="I66" s="3"/>
      <c r="J66" s="3">
        <v>2</v>
      </c>
      <c r="K66" s="3"/>
      <c r="L66" s="3"/>
      <c r="M66" s="3"/>
      <c r="N66" s="3"/>
      <c r="O66" s="3"/>
      <c r="P66" s="3"/>
      <c r="Q66" s="3"/>
      <c r="R66" s="3"/>
      <c r="S66" s="4">
        <f>F66-SUM(H66:R66)</f>
        <v>0</v>
      </c>
      <c r="T66" s="8">
        <f t="shared" ref="T66:T72" si="37">SUM(H66:I66)</f>
        <v>0</v>
      </c>
      <c r="U66" s="8">
        <f t="shared" ref="U66:U72" si="38">SUM(J66:P66)</f>
        <v>2</v>
      </c>
    </row>
    <row r="67" spans="1:21">
      <c r="A67" s="9" t="s">
        <v>135</v>
      </c>
      <c r="B67" s="9" t="s">
        <v>134</v>
      </c>
      <c r="C67" s="9" t="s">
        <v>32</v>
      </c>
      <c r="D67" s="15">
        <v>2</v>
      </c>
      <c r="E67" s="3">
        <v>0</v>
      </c>
      <c r="F67" s="25">
        <f>D67-E67</f>
        <v>2</v>
      </c>
      <c r="G67" s="15">
        <v>0</v>
      </c>
      <c r="H67" s="3"/>
      <c r="I67" s="3"/>
      <c r="J67" s="3">
        <v>2</v>
      </c>
      <c r="K67" s="3"/>
      <c r="L67" s="3"/>
      <c r="M67" s="3"/>
      <c r="N67" s="3"/>
      <c r="O67" s="3"/>
      <c r="P67" s="3"/>
      <c r="Q67" s="3"/>
      <c r="R67" s="3"/>
      <c r="S67" s="4">
        <f>F67-SUM(H67:R67)</f>
        <v>0</v>
      </c>
      <c r="T67" s="8">
        <f t="shared" si="37"/>
        <v>0</v>
      </c>
      <c r="U67" s="8">
        <f t="shared" si="38"/>
        <v>2</v>
      </c>
    </row>
    <row r="68" spans="1:21">
      <c r="A68" s="9" t="s">
        <v>33</v>
      </c>
      <c r="B68" s="9"/>
      <c r="C68" s="9"/>
      <c r="D68" s="26"/>
      <c r="E68" s="10"/>
      <c r="F68" s="26"/>
      <c r="G68" s="26"/>
      <c r="H68" s="3">
        <v>3</v>
      </c>
      <c r="I68" s="6">
        <v>2</v>
      </c>
      <c r="J68" s="3">
        <v>1</v>
      </c>
      <c r="K68" s="3"/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T68" s="8">
        <f t="shared" si="37"/>
        <v>5</v>
      </c>
      <c r="U68" s="8">
        <f t="shared" si="38"/>
        <v>6</v>
      </c>
    </row>
    <row r="69" spans="1:21">
      <c r="A69" s="9" t="s">
        <v>136</v>
      </c>
      <c r="B69" s="9"/>
      <c r="C69" s="9"/>
      <c r="D69" s="26"/>
      <c r="E69" s="10"/>
      <c r="F69" s="26"/>
      <c r="G69" s="26"/>
      <c r="H69" s="3">
        <v>9</v>
      </c>
      <c r="I69" s="6">
        <v>4</v>
      </c>
      <c r="J69" s="3">
        <v>4</v>
      </c>
      <c r="K69" s="3">
        <v>2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2</v>
      </c>
      <c r="R69" s="3">
        <v>1</v>
      </c>
      <c r="T69" s="8">
        <f t="shared" si="37"/>
        <v>13</v>
      </c>
      <c r="U69" s="8">
        <f t="shared" si="38"/>
        <v>11</v>
      </c>
    </row>
    <row r="70" spans="1:21">
      <c r="A70" s="9" t="s">
        <v>137</v>
      </c>
      <c r="B70" s="9"/>
      <c r="C70" s="9"/>
      <c r="D70" s="26"/>
      <c r="E70" s="10"/>
      <c r="F70" s="26"/>
      <c r="G70" s="26"/>
      <c r="H70" s="3">
        <v>9</v>
      </c>
      <c r="I70" s="6">
        <v>4</v>
      </c>
      <c r="J70" s="3">
        <v>4</v>
      </c>
      <c r="K70" s="3">
        <v>2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2</v>
      </c>
      <c r="R70" s="3">
        <v>1</v>
      </c>
      <c r="T70" s="8">
        <f t="shared" si="37"/>
        <v>13</v>
      </c>
      <c r="U70" s="8">
        <f t="shared" si="38"/>
        <v>11</v>
      </c>
    </row>
    <row r="71" spans="1:21">
      <c r="A71" s="11" t="s">
        <v>138</v>
      </c>
      <c r="B71" s="11" t="s">
        <v>134</v>
      </c>
      <c r="C71" s="11" t="s">
        <v>37</v>
      </c>
      <c r="D71" s="15">
        <v>46</v>
      </c>
      <c r="E71" s="3">
        <v>2</v>
      </c>
      <c r="F71" s="25">
        <f>D71-E71</f>
        <v>44</v>
      </c>
      <c r="G71" s="15">
        <v>2</v>
      </c>
      <c r="H71" s="29">
        <f t="shared" ref="H71:R71" si="39">SUM(H68,H69)</f>
        <v>12</v>
      </c>
      <c r="I71" s="29">
        <f t="shared" si="39"/>
        <v>6</v>
      </c>
      <c r="J71" s="29">
        <f t="shared" si="39"/>
        <v>5</v>
      </c>
      <c r="K71" s="29">
        <f t="shared" si="39"/>
        <v>2</v>
      </c>
      <c r="L71" s="29">
        <f t="shared" si="39"/>
        <v>2</v>
      </c>
      <c r="M71" s="29">
        <f t="shared" si="39"/>
        <v>2</v>
      </c>
      <c r="N71" s="29">
        <f t="shared" si="39"/>
        <v>2</v>
      </c>
      <c r="O71" s="29">
        <f t="shared" si="39"/>
        <v>2</v>
      </c>
      <c r="P71" s="29">
        <f t="shared" si="39"/>
        <v>2</v>
      </c>
      <c r="Q71" s="29">
        <f t="shared" si="39"/>
        <v>3</v>
      </c>
      <c r="R71" s="29">
        <f t="shared" si="39"/>
        <v>2</v>
      </c>
      <c r="S71" s="4">
        <f>F71-SUM(H71:R71)</f>
        <v>4</v>
      </c>
      <c r="T71" s="8">
        <f t="shared" si="37"/>
        <v>18</v>
      </c>
      <c r="U71" s="8">
        <f t="shared" si="38"/>
        <v>17</v>
      </c>
    </row>
    <row r="72" spans="1:21">
      <c r="A72" s="11" t="s">
        <v>139</v>
      </c>
      <c r="B72" s="11" t="s">
        <v>134</v>
      </c>
      <c r="C72" s="11" t="s">
        <v>39</v>
      </c>
      <c r="D72" s="15">
        <v>46</v>
      </c>
      <c r="E72" s="3">
        <v>3</v>
      </c>
      <c r="F72" s="25">
        <f>D72-E72</f>
        <v>43</v>
      </c>
      <c r="G72" s="15">
        <v>2</v>
      </c>
      <c r="H72" s="29">
        <f t="shared" ref="H72:N72" si="40">SUM(H68,H70)</f>
        <v>12</v>
      </c>
      <c r="I72" s="29">
        <f t="shared" si="40"/>
        <v>6</v>
      </c>
      <c r="J72" s="29">
        <f t="shared" si="40"/>
        <v>5</v>
      </c>
      <c r="K72" s="29">
        <f t="shared" si="40"/>
        <v>2</v>
      </c>
      <c r="L72" s="29">
        <f t="shared" si="40"/>
        <v>2</v>
      </c>
      <c r="M72" s="29">
        <f t="shared" si="40"/>
        <v>2</v>
      </c>
      <c r="N72" s="29">
        <f t="shared" si="40"/>
        <v>2</v>
      </c>
      <c r="O72" s="29">
        <v>2</v>
      </c>
      <c r="P72" s="29">
        <f>SUM(P68,P70)</f>
        <v>2</v>
      </c>
      <c r="Q72" s="29">
        <f>SUM(Q68,Q70)</f>
        <v>3</v>
      </c>
      <c r="R72" s="29">
        <f>SUM(R68,R70)</f>
        <v>2</v>
      </c>
      <c r="S72" s="4">
        <f>F72-SUM(H72:R72)</f>
        <v>3</v>
      </c>
      <c r="T72" s="8">
        <f t="shared" si="37"/>
        <v>18</v>
      </c>
      <c r="U72" s="8">
        <f t="shared" si="38"/>
        <v>17</v>
      </c>
    </row>
    <row r="73" spans="1:21">
      <c r="A73" s="12" t="s">
        <v>47</v>
      </c>
      <c r="B73" s="12"/>
      <c r="C73" s="12"/>
      <c r="D73" s="15"/>
      <c r="E73"/>
      <c r="F73" s="25"/>
      <c r="G73" s="15"/>
      <c r="H73" s="30">
        <f t="shared" ref="H73:R73" si="41">SUM(H66:H67,H71,H72)</f>
        <v>24</v>
      </c>
      <c r="I73" s="30">
        <f t="shared" si="41"/>
        <v>12</v>
      </c>
      <c r="J73" s="30">
        <f t="shared" si="41"/>
        <v>14</v>
      </c>
      <c r="K73" s="30">
        <f t="shared" si="41"/>
        <v>4</v>
      </c>
      <c r="L73" s="30">
        <f t="shared" si="41"/>
        <v>4</v>
      </c>
      <c r="M73" s="30">
        <f t="shared" si="41"/>
        <v>4</v>
      </c>
      <c r="N73" s="30">
        <f t="shared" si="41"/>
        <v>4</v>
      </c>
      <c r="O73" s="30">
        <f t="shared" si="41"/>
        <v>4</v>
      </c>
      <c r="P73" s="30">
        <f t="shared" si="41"/>
        <v>4</v>
      </c>
      <c r="Q73" s="30">
        <f t="shared" si="41"/>
        <v>6</v>
      </c>
      <c r="R73" s="30">
        <f t="shared" si="41"/>
        <v>4</v>
      </c>
    </row>
    <row r="74" spans="1:21">
      <c r="A74" s="12"/>
      <c r="B74" s="12"/>
      <c r="C74" s="12"/>
      <c r="D74" s="15"/>
      <c r="E74"/>
      <c r="F74" s="25"/>
      <c r="G74" s="15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21">
      <c r="A75" s="9" t="s">
        <v>140</v>
      </c>
      <c r="B75" s="9" t="s">
        <v>141</v>
      </c>
      <c r="C75" s="9" t="s">
        <v>55</v>
      </c>
      <c r="D75" s="15">
        <v>2</v>
      </c>
      <c r="E75" s="3">
        <v>0</v>
      </c>
      <c r="F75" s="25">
        <f t="shared" ref="F75:F80" si="42">D75-E75</f>
        <v>2</v>
      </c>
      <c r="G75" s="15">
        <v>0</v>
      </c>
      <c r="H75" s="29">
        <f>H66</f>
        <v>0</v>
      </c>
      <c r="I75" s="29">
        <f t="shared" ref="I75:R75" si="43">I66</f>
        <v>0</v>
      </c>
      <c r="J75" s="29">
        <f t="shared" si="43"/>
        <v>2</v>
      </c>
      <c r="K75" s="29">
        <f t="shared" si="43"/>
        <v>0</v>
      </c>
      <c r="L75" s="29">
        <f t="shared" si="43"/>
        <v>0</v>
      </c>
      <c r="M75" s="29">
        <f t="shared" si="43"/>
        <v>0</v>
      </c>
      <c r="N75" s="29">
        <f t="shared" si="43"/>
        <v>0</v>
      </c>
      <c r="O75" s="29">
        <f t="shared" si="43"/>
        <v>0</v>
      </c>
      <c r="P75" s="29">
        <f t="shared" si="43"/>
        <v>0</v>
      </c>
      <c r="Q75" s="29">
        <f t="shared" si="43"/>
        <v>0</v>
      </c>
      <c r="R75" s="29">
        <f t="shared" si="43"/>
        <v>0</v>
      </c>
      <c r="S75" s="4">
        <f t="shared" ref="S75:S80" si="44">F75-SUM(H75:R75)</f>
        <v>0</v>
      </c>
      <c r="T75" s="8">
        <f t="shared" ref="T75:T80" si="45">SUM(H75:I75)</f>
        <v>0</v>
      </c>
      <c r="U75" s="8">
        <f t="shared" ref="U75:U80" si="46">SUM(J75:P75)</f>
        <v>2</v>
      </c>
    </row>
    <row r="76" spans="1:21">
      <c r="A76" s="9" t="s">
        <v>142</v>
      </c>
      <c r="B76" s="9" t="s">
        <v>141</v>
      </c>
      <c r="C76" s="9" t="s">
        <v>57</v>
      </c>
      <c r="D76" s="15">
        <v>2</v>
      </c>
      <c r="E76" s="3">
        <v>0</v>
      </c>
      <c r="F76" s="25">
        <f t="shared" si="42"/>
        <v>2</v>
      </c>
      <c r="G76" s="15">
        <v>48</v>
      </c>
      <c r="H76" s="29">
        <f t="shared" ref="H76:R76" si="47">H67</f>
        <v>0</v>
      </c>
      <c r="I76" s="29">
        <f t="shared" si="47"/>
        <v>0</v>
      </c>
      <c r="J76" s="29">
        <f t="shared" si="47"/>
        <v>2</v>
      </c>
      <c r="K76" s="29">
        <f t="shared" si="47"/>
        <v>0</v>
      </c>
      <c r="L76" s="29">
        <f t="shared" si="47"/>
        <v>0</v>
      </c>
      <c r="M76" s="29">
        <f t="shared" si="47"/>
        <v>0</v>
      </c>
      <c r="N76" s="29">
        <f t="shared" si="47"/>
        <v>0</v>
      </c>
      <c r="O76" s="29">
        <f t="shared" si="47"/>
        <v>0</v>
      </c>
      <c r="P76" s="29">
        <f t="shared" si="47"/>
        <v>0</v>
      </c>
      <c r="Q76" s="29">
        <f t="shared" si="47"/>
        <v>0</v>
      </c>
      <c r="R76" s="29">
        <f t="shared" si="47"/>
        <v>0</v>
      </c>
      <c r="S76" s="4">
        <f t="shared" si="44"/>
        <v>0</v>
      </c>
      <c r="T76" s="8">
        <f t="shared" si="45"/>
        <v>0</v>
      </c>
      <c r="U76" s="8">
        <f t="shared" si="46"/>
        <v>2</v>
      </c>
    </row>
    <row r="77" spans="1:21">
      <c r="A77" s="9" t="s">
        <v>143</v>
      </c>
      <c r="B77" s="9" t="s">
        <v>141</v>
      </c>
      <c r="C77" s="9" t="s">
        <v>59</v>
      </c>
      <c r="D77" s="15">
        <v>46</v>
      </c>
      <c r="E77" s="3">
        <v>2</v>
      </c>
      <c r="F77" s="25">
        <f t="shared" si="42"/>
        <v>44</v>
      </c>
      <c r="G77" s="15">
        <v>2</v>
      </c>
      <c r="H77" s="29">
        <f>H71</f>
        <v>12</v>
      </c>
      <c r="I77" s="29">
        <f t="shared" ref="I77:R77" si="48">I71</f>
        <v>6</v>
      </c>
      <c r="J77" s="29">
        <f t="shared" si="48"/>
        <v>5</v>
      </c>
      <c r="K77" s="29">
        <f t="shared" si="48"/>
        <v>2</v>
      </c>
      <c r="L77" s="29">
        <f t="shared" si="48"/>
        <v>2</v>
      </c>
      <c r="M77" s="29">
        <f t="shared" si="48"/>
        <v>2</v>
      </c>
      <c r="N77" s="29">
        <f t="shared" si="48"/>
        <v>2</v>
      </c>
      <c r="O77" s="29">
        <f t="shared" si="48"/>
        <v>2</v>
      </c>
      <c r="P77" s="29">
        <f t="shared" si="48"/>
        <v>2</v>
      </c>
      <c r="Q77" s="29">
        <f t="shared" si="48"/>
        <v>3</v>
      </c>
      <c r="R77" s="29">
        <f t="shared" si="48"/>
        <v>2</v>
      </c>
      <c r="S77" s="4">
        <f t="shared" si="44"/>
        <v>4</v>
      </c>
      <c r="T77" s="8">
        <f t="shared" si="45"/>
        <v>18</v>
      </c>
      <c r="U77" s="8">
        <f t="shared" si="46"/>
        <v>17</v>
      </c>
    </row>
    <row r="78" spans="1:21">
      <c r="A78" s="9" t="s">
        <v>144</v>
      </c>
      <c r="B78" s="9" t="s">
        <v>141</v>
      </c>
      <c r="C78" s="9" t="s">
        <v>61</v>
      </c>
      <c r="D78" s="15">
        <v>46</v>
      </c>
      <c r="E78" s="3">
        <v>3</v>
      </c>
      <c r="F78" s="25">
        <f t="shared" si="42"/>
        <v>43</v>
      </c>
      <c r="G78" s="15">
        <v>50</v>
      </c>
      <c r="H78" s="29">
        <f t="shared" ref="H78:R78" si="49">H72</f>
        <v>12</v>
      </c>
      <c r="I78" s="29">
        <f t="shared" si="49"/>
        <v>6</v>
      </c>
      <c r="J78" s="29">
        <f t="shared" si="49"/>
        <v>5</v>
      </c>
      <c r="K78" s="29">
        <f t="shared" si="49"/>
        <v>2</v>
      </c>
      <c r="L78" s="29">
        <f t="shared" si="49"/>
        <v>2</v>
      </c>
      <c r="M78" s="29">
        <f t="shared" si="49"/>
        <v>2</v>
      </c>
      <c r="N78" s="29">
        <f t="shared" si="49"/>
        <v>2</v>
      </c>
      <c r="O78" s="29">
        <f t="shared" si="49"/>
        <v>2</v>
      </c>
      <c r="P78" s="29">
        <f t="shared" si="49"/>
        <v>2</v>
      </c>
      <c r="Q78" s="29">
        <f t="shared" si="49"/>
        <v>3</v>
      </c>
      <c r="R78" s="29">
        <f t="shared" si="49"/>
        <v>2</v>
      </c>
      <c r="S78" s="4">
        <f t="shared" si="44"/>
        <v>3</v>
      </c>
      <c r="T78" s="8">
        <f t="shared" si="45"/>
        <v>18</v>
      </c>
      <c r="U78" s="8">
        <f t="shared" si="46"/>
        <v>17</v>
      </c>
    </row>
    <row r="79" spans="1:21">
      <c r="A79" s="13" t="s">
        <v>145</v>
      </c>
      <c r="B79" s="13" t="s">
        <v>141</v>
      </c>
      <c r="C79" s="13" t="s">
        <v>68</v>
      </c>
      <c r="D79" s="15">
        <v>32</v>
      </c>
      <c r="E79" s="3">
        <v>0</v>
      </c>
      <c r="F79" s="25">
        <f t="shared" si="42"/>
        <v>32</v>
      </c>
      <c r="G79" s="15">
        <v>0</v>
      </c>
      <c r="H79" s="3">
        <v>3</v>
      </c>
      <c r="I79" s="3">
        <v>2</v>
      </c>
      <c r="J79" s="3">
        <v>3</v>
      </c>
      <c r="K79" s="3">
        <v>3</v>
      </c>
      <c r="L79" s="3">
        <v>3</v>
      </c>
      <c r="M79" s="3">
        <v>3</v>
      </c>
      <c r="N79" s="3">
        <v>3</v>
      </c>
      <c r="O79" s="3">
        <v>3</v>
      </c>
      <c r="P79" s="3">
        <v>3</v>
      </c>
      <c r="Q79" s="3">
        <v>3</v>
      </c>
      <c r="R79" s="3">
        <v>3</v>
      </c>
      <c r="S79" s="4">
        <f t="shared" si="44"/>
        <v>0</v>
      </c>
      <c r="T79" s="8">
        <f t="shared" si="45"/>
        <v>5</v>
      </c>
      <c r="U79" s="8">
        <f t="shared" si="46"/>
        <v>21</v>
      </c>
    </row>
    <row r="80" spans="1:21">
      <c r="A80" s="13" t="s">
        <v>146</v>
      </c>
      <c r="B80" s="13" t="s">
        <v>147</v>
      </c>
      <c r="C80" s="13" t="s">
        <v>71</v>
      </c>
      <c r="D80" s="15">
        <v>64</v>
      </c>
      <c r="E80" s="3">
        <v>1</v>
      </c>
      <c r="F80" s="25">
        <f t="shared" si="42"/>
        <v>63</v>
      </c>
      <c r="G80" s="15">
        <v>1</v>
      </c>
      <c r="H80" s="3">
        <v>4</v>
      </c>
      <c r="I80" s="3">
        <v>4</v>
      </c>
      <c r="J80" s="3">
        <v>4</v>
      </c>
      <c r="K80" s="3">
        <v>4</v>
      </c>
      <c r="L80" s="3">
        <v>4</v>
      </c>
      <c r="M80" s="3">
        <v>4</v>
      </c>
      <c r="N80" s="3">
        <v>4</v>
      </c>
      <c r="O80" s="3">
        <v>4</v>
      </c>
      <c r="P80" s="3">
        <v>4</v>
      </c>
      <c r="Q80" s="3">
        <v>4</v>
      </c>
      <c r="R80" s="3">
        <v>16</v>
      </c>
      <c r="S80" s="4">
        <f t="shared" si="44"/>
        <v>7</v>
      </c>
      <c r="T80" s="8">
        <f t="shared" si="45"/>
        <v>8</v>
      </c>
      <c r="U80" s="8">
        <f t="shared" si="46"/>
        <v>28</v>
      </c>
    </row>
    <row r="81" spans="1:21">
      <c r="D81"/>
      <c r="E81"/>
      <c r="G81" s="15"/>
    </row>
    <row r="82" spans="1:21">
      <c r="A82" s="9" t="s">
        <v>148</v>
      </c>
      <c r="B82" s="9" t="s">
        <v>134</v>
      </c>
      <c r="C82" s="9" t="s">
        <v>73</v>
      </c>
      <c r="D82" s="15">
        <v>48</v>
      </c>
      <c r="E82" s="3">
        <v>0</v>
      </c>
      <c r="F82" s="25">
        <f>D82-E82</f>
        <v>48</v>
      </c>
      <c r="G82" s="15">
        <v>48</v>
      </c>
      <c r="H82" s="3">
        <v>8</v>
      </c>
      <c r="I82" s="3">
        <v>4</v>
      </c>
      <c r="J82" s="3">
        <v>8</v>
      </c>
      <c r="K82" s="3">
        <v>4</v>
      </c>
      <c r="L82" s="3">
        <v>4</v>
      </c>
      <c r="M82" s="3">
        <v>4</v>
      </c>
      <c r="N82" s="3"/>
      <c r="O82" s="3"/>
      <c r="P82" s="3"/>
      <c r="Q82" s="3">
        <v>8</v>
      </c>
      <c r="R82" s="3">
        <v>4</v>
      </c>
      <c r="S82" s="4">
        <f>F82-SUM(H82:R82)</f>
        <v>4</v>
      </c>
      <c r="T82" s="8">
        <f>SUM(H82:I82)</f>
        <v>12</v>
      </c>
      <c r="U82" s="8">
        <f>SUM(J82:P82)</f>
        <v>20</v>
      </c>
    </row>
    <row r="83" spans="1:21">
      <c r="A83" s="9" t="s">
        <v>149</v>
      </c>
      <c r="B83" s="9" t="s">
        <v>141</v>
      </c>
      <c r="C83" s="9" t="s">
        <v>66</v>
      </c>
      <c r="D83" s="15">
        <v>160</v>
      </c>
      <c r="E83" s="3">
        <v>4</v>
      </c>
      <c r="F83" s="25">
        <f>D83-E83</f>
        <v>156</v>
      </c>
      <c r="G83" s="15">
        <v>96</v>
      </c>
      <c r="H83" s="3">
        <v>20</v>
      </c>
      <c r="I83" s="3">
        <v>8</v>
      </c>
      <c r="J83" s="3">
        <v>32</v>
      </c>
      <c r="K83" s="3">
        <v>12</v>
      </c>
      <c r="L83" s="3">
        <v>8</v>
      </c>
      <c r="M83" s="3">
        <v>8</v>
      </c>
      <c r="N83" s="3">
        <v>8</v>
      </c>
      <c r="O83" s="3">
        <v>8</v>
      </c>
      <c r="P83" s="3">
        <v>8</v>
      </c>
      <c r="Q83" s="3">
        <v>16</v>
      </c>
      <c r="R83" s="3">
        <v>8</v>
      </c>
      <c r="S83" s="4">
        <f>F83-SUM(H83:R83)</f>
        <v>20</v>
      </c>
      <c r="T83" s="8">
        <f>SUM(H83:P83)</f>
        <v>112</v>
      </c>
      <c r="U83" s="8">
        <f>SUM(J83:P83)</f>
        <v>84</v>
      </c>
    </row>
    <row r="84" spans="1:21">
      <c r="A84" s="9" t="s">
        <v>150</v>
      </c>
      <c r="B84" s="9" t="s">
        <v>151</v>
      </c>
      <c r="C84" s="9" t="s">
        <v>76</v>
      </c>
      <c r="D84" s="15">
        <v>256</v>
      </c>
      <c r="E84" s="3">
        <v>8</v>
      </c>
      <c r="F84" s="25">
        <f>D84-E84</f>
        <v>248</v>
      </c>
      <c r="G84" s="15">
        <v>8</v>
      </c>
      <c r="H84" s="3">
        <v>32</v>
      </c>
      <c r="I84" s="3">
        <v>16</v>
      </c>
      <c r="J84" s="3">
        <v>64</v>
      </c>
      <c r="K84" s="3">
        <v>4</v>
      </c>
      <c r="L84" s="3">
        <v>16</v>
      </c>
      <c r="M84" s="3">
        <v>16</v>
      </c>
      <c r="N84" s="3">
        <v>8</v>
      </c>
      <c r="O84" s="3">
        <v>8</v>
      </c>
      <c r="P84" s="3">
        <v>8</v>
      </c>
      <c r="Q84" s="3">
        <v>16</v>
      </c>
      <c r="R84" s="3">
        <v>16</v>
      </c>
      <c r="S84" s="4">
        <f>F84-SUM(H84:R84)</f>
        <v>44</v>
      </c>
      <c r="T84" s="8">
        <f>SUM(H84:P84)</f>
        <v>172</v>
      </c>
      <c r="U84" s="8">
        <f>SUM(J84:P84)</f>
        <v>124</v>
      </c>
    </row>
    <row r="85" spans="1:21">
      <c r="A85" s="9" t="s">
        <v>152</v>
      </c>
      <c r="B85" s="9" t="s">
        <v>151</v>
      </c>
      <c r="C85" s="9" t="s">
        <v>78</v>
      </c>
      <c r="D85" s="15">
        <v>1536</v>
      </c>
      <c r="E85" s="3">
        <v>8</v>
      </c>
      <c r="F85" s="25">
        <f>D85-E85</f>
        <v>1528</v>
      </c>
      <c r="G85" s="15">
        <v>16392</v>
      </c>
      <c r="H85" s="3">
        <v>128</v>
      </c>
      <c r="I85" s="3">
        <v>128</v>
      </c>
      <c r="J85" s="3">
        <v>256</v>
      </c>
      <c r="K85" s="3">
        <v>64</v>
      </c>
      <c r="L85" s="3">
        <v>128</v>
      </c>
      <c r="M85" s="3">
        <v>128</v>
      </c>
      <c r="N85" s="3">
        <v>64</v>
      </c>
      <c r="O85" s="3">
        <v>64</v>
      </c>
      <c r="P85" s="3">
        <v>64</v>
      </c>
      <c r="Q85" s="3">
        <v>128</v>
      </c>
      <c r="R85" s="3">
        <v>128</v>
      </c>
      <c r="S85" s="4">
        <f>F85-SUM(H85:R85)</f>
        <v>248</v>
      </c>
      <c r="T85" s="8">
        <f>SUM(H85:P85)</f>
        <v>1024</v>
      </c>
      <c r="U85" s="8">
        <f>SUM(J85:P85)</f>
        <v>768</v>
      </c>
    </row>
  </sheetData>
  <conditionalFormatting sqref="S27">
    <cfRule type="cellIs" dxfId="139" priority="141" operator="equal">
      <formula>0</formula>
    </cfRule>
    <cfRule type="cellIs" dxfId="138" priority="142" operator="lessThan">
      <formula>0</formula>
    </cfRule>
    <cfRule type="cellIs" dxfId="137" priority="143" operator="equal">
      <formula>0</formula>
    </cfRule>
    <cfRule type="cellIs" dxfId="136" priority="144" operator="greaterThan">
      <formula>0</formula>
    </cfRule>
  </conditionalFormatting>
  <conditionalFormatting sqref="S30">
    <cfRule type="cellIs" dxfId="135" priority="137" operator="equal">
      <formula>0</formula>
    </cfRule>
    <cfRule type="cellIs" dxfId="134" priority="138" operator="lessThan">
      <formula>0</formula>
    </cfRule>
    <cfRule type="cellIs" dxfId="133" priority="139" operator="equal">
      <formula>0</formula>
    </cfRule>
    <cfRule type="cellIs" dxfId="132" priority="140" operator="greaterThan">
      <formula>0</formula>
    </cfRule>
  </conditionalFormatting>
  <conditionalFormatting sqref="S31">
    <cfRule type="cellIs" dxfId="131" priority="133" operator="equal">
      <formula>0</formula>
    </cfRule>
    <cfRule type="cellIs" dxfId="130" priority="134" operator="lessThan">
      <formula>0</formula>
    </cfRule>
    <cfRule type="cellIs" dxfId="129" priority="135" operator="equal">
      <formula>0</formula>
    </cfRule>
    <cfRule type="cellIs" dxfId="128" priority="136" operator="greaterThan">
      <formula>0</formula>
    </cfRule>
  </conditionalFormatting>
  <conditionalFormatting sqref="S36">
    <cfRule type="cellIs" dxfId="127" priority="85" operator="equal">
      <formula>0</formula>
    </cfRule>
    <cfRule type="cellIs" dxfId="126" priority="86" operator="lessThan">
      <formula>0</formula>
    </cfRule>
    <cfRule type="cellIs" dxfId="125" priority="87" operator="equal">
      <formula>0</formula>
    </cfRule>
    <cfRule type="cellIs" dxfId="124" priority="88" operator="greaterThan">
      <formula>0</formula>
    </cfRule>
  </conditionalFormatting>
  <conditionalFormatting sqref="S37">
    <cfRule type="cellIs" dxfId="123" priority="89" operator="equal">
      <formula>0</formula>
    </cfRule>
    <cfRule type="cellIs" dxfId="122" priority="90" operator="lessThan">
      <formula>0</formula>
    </cfRule>
    <cfRule type="cellIs" dxfId="121" priority="91" operator="equal">
      <formula>0</formula>
    </cfRule>
    <cfRule type="cellIs" dxfId="120" priority="92" operator="greaterThan">
      <formula>0</formula>
    </cfRule>
  </conditionalFormatting>
  <conditionalFormatting sqref="S38">
    <cfRule type="cellIs" dxfId="119" priority="93" operator="equal">
      <formula>0</formula>
    </cfRule>
    <cfRule type="cellIs" dxfId="118" priority="94" operator="lessThan">
      <formula>0</formula>
    </cfRule>
    <cfRule type="cellIs" dxfId="117" priority="95" operator="equal">
      <formula>0</formula>
    </cfRule>
    <cfRule type="cellIs" dxfId="116" priority="96" operator="greaterThan">
      <formula>0</formula>
    </cfRule>
  </conditionalFormatting>
  <conditionalFormatting sqref="S39">
    <cfRule type="cellIs" dxfId="115" priority="97" operator="equal">
      <formula>0</formula>
    </cfRule>
    <cfRule type="cellIs" dxfId="114" priority="98" operator="lessThan">
      <formula>0</formula>
    </cfRule>
    <cfRule type="cellIs" dxfId="113" priority="99" operator="equal">
      <formula>0</formula>
    </cfRule>
    <cfRule type="cellIs" dxfId="112" priority="100" operator="greaterThan">
      <formula>0</formula>
    </cfRule>
  </conditionalFormatting>
  <conditionalFormatting sqref="S40">
    <cfRule type="cellIs" dxfId="111" priority="101" operator="equal">
      <formula>0</formula>
    </cfRule>
    <cfRule type="cellIs" dxfId="110" priority="102" operator="lessThan">
      <formula>0</formula>
    </cfRule>
    <cfRule type="cellIs" dxfId="109" priority="103" operator="equal">
      <formula>0</formula>
    </cfRule>
    <cfRule type="cellIs" dxfId="108" priority="104" operator="greaterThan">
      <formula>0</formula>
    </cfRule>
  </conditionalFormatting>
  <conditionalFormatting sqref="S41">
    <cfRule type="cellIs" dxfId="107" priority="105" operator="equal">
      <formula>0</formula>
    </cfRule>
    <cfRule type="cellIs" dxfId="106" priority="106" operator="lessThan">
      <formula>0</formula>
    </cfRule>
    <cfRule type="cellIs" dxfId="105" priority="107" operator="equal">
      <formula>0</formula>
    </cfRule>
    <cfRule type="cellIs" dxfId="104" priority="108" operator="greaterThan">
      <formula>0</formula>
    </cfRule>
  </conditionalFormatting>
  <conditionalFormatting sqref="S42">
    <cfRule type="cellIs" dxfId="103" priority="61" operator="equal">
      <formula>0</formula>
    </cfRule>
    <cfRule type="cellIs" dxfId="102" priority="62" operator="lessThan">
      <formula>0</formula>
    </cfRule>
    <cfRule type="cellIs" dxfId="101" priority="63" operator="equal">
      <formula>0</formula>
    </cfRule>
    <cfRule type="cellIs" dxfId="100" priority="64" operator="greaterThan">
      <formula>0</formula>
    </cfRule>
  </conditionalFormatting>
  <conditionalFormatting sqref="S43">
    <cfRule type="cellIs" dxfId="99" priority="65" operator="equal">
      <formula>0</formula>
    </cfRule>
    <cfRule type="cellIs" dxfId="98" priority="66" operator="lessThan">
      <formula>0</formula>
    </cfRule>
    <cfRule type="cellIs" dxfId="97" priority="67" operator="equal">
      <formula>0</formula>
    </cfRule>
    <cfRule type="cellIs" dxfId="96" priority="68" operator="greaterThan">
      <formula>0</formula>
    </cfRule>
  </conditionalFormatting>
  <conditionalFormatting sqref="S44">
    <cfRule type="cellIs" dxfId="95" priority="69" operator="equal">
      <formula>0</formula>
    </cfRule>
    <cfRule type="cellIs" dxfId="94" priority="70" operator="lessThan">
      <formula>0</formula>
    </cfRule>
    <cfRule type="cellIs" dxfId="93" priority="71" operator="equal">
      <formula>0</formula>
    </cfRule>
    <cfRule type="cellIs" dxfId="92" priority="72" operator="greaterThan">
      <formula>0</formula>
    </cfRule>
  </conditionalFormatting>
  <conditionalFormatting sqref="S45">
    <cfRule type="cellIs" dxfId="91" priority="73" operator="equal">
      <formula>0</formula>
    </cfRule>
    <cfRule type="cellIs" dxfId="90" priority="74" operator="lessThan">
      <formula>0</formula>
    </cfRule>
    <cfRule type="cellIs" dxfId="89" priority="75" operator="equal">
      <formula>0</formula>
    </cfRule>
    <cfRule type="cellIs" dxfId="88" priority="76" operator="greaterThan">
      <formula>0</formula>
    </cfRule>
  </conditionalFormatting>
  <conditionalFormatting sqref="S46">
    <cfRule type="cellIs" dxfId="87" priority="77" operator="equal">
      <formula>0</formula>
    </cfRule>
    <cfRule type="cellIs" dxfId="86" priority="78" operator="lessThan">
      <formula>0</formula>
    </cfRule>
    <cfRule type="cellIs" dxfId="85" priority="79" operator="equal">
      <formula>0</formula>
    </cfRule>
    <cfRule type="cellIs" dxfId="84" priority="80" operator="greaterThan">
      <formula>0</formula>
    </cfRule>
  </conditionalFormatting>
  <conditionalFormatting sqref="S47">
    <cfRule type="cellIs" dxfId="83" priority="81" operator="equal">
      <formula>0</formula>
    </cfRule>
    <cfRule type="cellIs" dxfId="82" priority="82" operator="lessThan">
      <formula>0</formula>
    </cfRule>
    <cfRule type="cellIs" dxfId="81" priority="83" operator="equal">
      <formula>0</formula>
    </cfRule>
    <cfRule type="cellIs" dxfId="80" priority="84" operator="greaterThan">
      <formula>0</formula>
    </cfRule>
  </conditionalFormatting>
  <conditionalFormatting sqref="S48">
    <cfRule type="cellIs" dxfId="79" priority="33" operator="equal">
      <formula>0</formula>
    </cfRule>
    <cfRule type="cellIs" dxfId="78" priority="34" operator="lessThan">
      <formula>0</formula>
    </cfRule>
    <cfRule type="cellIs" dxfId="77" priority="35" operator="equal">
      <formula>0</formula>
    </cfRule>
    <cfRule type="cellIs" dxfId="76" priority="36" operator="greaterThan">
      <formula>0</formula>
    </cfRule>
  </conditionalFormatting>
  <conditionalFormatting sqref="S49">
    <cfRule type="cellIs" dxfId="75" priority="29" operator="equal">
      <formula>0</formula>
    </cfRule>
    <cfRule type="cellIs" dxfId="74" priority="30" operator="lessThan">
      <formula>0</formula>
    </cfRule>
    <cfRule type="cellIs" dxfId="73" priority="31" operator="equal">
      <formula>0</formula>
    </cfRule>
    <cfRule type="cellIs" dxfId="72" priority="32" operator="greaterThan">
      <formula>0</formula>
    </cfRule>
  </conditionalFormatting>
  <conditionalFormatting sqref="S50">
    <cfRule type="cellIs" dxfId="71" priority="25" operator="equal">
      <formula>0</formula>
    </cfRule>
    <cfRule type="cellIs" dxfId="70" priority="26" operator="lessThan">
      <formula>0</formula>
    </cfRule>
    <cfRule type="cellIs" dxfId="69" priority="27" operator="equal">
      <formula>0</formula>
    </cfRule>
    <cfRule type="cellIs" dxfId="68" priority="28" operator="greaterThan">
      <formula>0</formula>
    </cfRule>
  </conditionalFormatting>
  <conditionalFormatting sqref="S51">
    <cfRule type="cellIs" dxfId="67" priority="37" operator="equal">
      <formula>0</formula>
    </cfRule>
    <cfRule type="cellIs" dxfId="66" priority="38" operator="lessThan">
      <formula>0</formula>
    </cfRule>
    <cfRule type="cellIs" dxfId="65" priority="39" operator="equal">
      <formula>0</formula>
    </cfRule>
    <cfRule type="cellIs" dxfId="64" priority="40" operator="greaterThan">
      <formula>0</formula>
    </cfRule>
  </conditionalFormatting>
  <conditionalFormatting sqref="S52">
    <cfRule type="cellIs" dxfId="63" priority="41" operator="equal">
      <formula>0</formula>
    </cfRule>
    <cfRule type="cellIs" dxfId="62" priority="42" operator="lessThan">
      <formula>0</formula>
    </cfRule>
    <cfRule type="cellIs" dxfId="61" priority="43" operator="equal">
      <formula>0</formula>
    </cfRule>
    <cfRule type="cellIs" dxfId="60" priority="44" operator="greaterThan">
      <formula>0</formula>
    </cfRule>
  </conditionalFormatting>
  <conditionalFormatting sqref="S53">
    <cfRule type="cellIs" dxfId="59" priority="53" operator="equal">
      <formula>0</formula>
    </cfRule>
    <cfRule type="cellIs" dxfId="58" priority="54" operator="lessThan">
      <formula>0</formula>
    </cfRule>
    <cfRule type="cellIs" dxfId="57" priority="55" operator="equal">
      <formula>0</formula>
    </cfRule>
    <cfRule type="cellIs" dxfId="56" priority="56" operator="greaterThan">
      <formula>0</formula>
    </cfRule>
  </conditionalFormatting>
  <conditionalFormatting sqref="S54">
    <cfRule type="cellIs" dxfId="55" priority="49" operator="equal">
      <formula>0</formula>
    </cfRule>
    <cfRule type="cellIs" dxfId="54" priority="50" operator="lessThan">
      <formula>0</formula>
    </cfRule>
    <cfRule type="cellIs" dxfId="53" priority="51" operator="equal">
      <formula>0</formula>
    </cfRule>
    <cfRule type="cellIs" dxfId="52" priority="52" operator="greaterThan">
      <formula>0</formula>
    </cfRule>
  </conditionalFormatting>
  <conditionalFormatting sqref="S55">
    <cfRule type="cellIs" dxfId="51" priority="45" operator="equal">
      <formula>0</formula>
    </cfRule>
    <cfRule type="cellIs" dxfId="50" priority="46" operator="lessThan">
      <formula>0</formula>
    </cfRule>
    <cfRule type="cellIs" dxfId="49" priority="47" operator="equal">
      <formula>0</formula>
    </cfRule>
    <cfRule type="cellIs" dxfId="48" priority="48" operator="greaterThan">
      <formula>0</formula>
    </cfRule>
  </conditionalFormatting>
  <conditionalFormatting sqref="S56">
    <cfRule type="cellIs" dxfId="47" priority="57" operator="equal">
      <formula>0</formula>
    </cfRule>
    <cfRule type="cellIs" dxfId="46" priority="58" operator="lessThan">
      <formula>0</formula>
    </cfRule>
    <cfRule type="cellIs" dxfId="45" priority="59" operator="equal">
      <formula>0</formula>
    </cfRule>
    <cfRule type="cellIs" dxfId="44" priority="60" operator="greaterThan">
      <formula>0</formula>
    </cfRule>
  </conditionalFormatting>
  <conditionalFormatting sqref="S57">
    <cfRule type="cellIs" dxfId="43" priority="109" operator="equal">
      <formula>0</formula>
    </cfRule>
    <cfRule type="cellIs" dxfId="42" priority="110" operator="lessThan">
      <formula>0</formula>
    </cfRule>
    <cfRule type="cellIs" dxfId="41" priority="111" operator="equal">
      <formula>0</formula>
    </cfRule>
    <cfRule type="cellIs" dxfId="40" priority="112" operator="greaterThan">
      <formula>0</formula>
    </cfRule>
  </conditionalFormatting>
  <conditionalFormatting sqref="S58">
    <cfRule type="cellIs" dxfId="39" priority="21" operator="equal">
      <formula>0</formula>
    </cfRule>
    <cfRule type="cellIs" dxfId="38" priority="22" operator="lessThan">
      <formula>0</formula>
    </cfRule>
    <cfRule type="cellIs" dxfId="37" priority="23" operator="equal">
      <formula>0</formula>
    </cfRule>
    <cfRule type="cellIs" dxfId="36" priority="24" operator="greaterThan">
      <formula>0</formula>
    </cfRule>
  </conditionalFormatting>
  <conditionalFormatting sqref="S59">
    <cfRule type="cellIs" dxfId="35" priority="17" operator="equal">
      <formula>0</formula>
    </cfRule>
    <cfRule type="cellIs" dxfId="34" priority="18" operator="lessThan">
      <formula>0</formula>
    </cfRule>
    <cfRule type="cellIs" dxfId="33" priority="19" operator="equal">
      <formula>0</formula>
    </cfRule>
    <cfRule type="cellIs" dxfId="32" priority="20" operator="greaterThan">
      <formula>0</formula>
    </cfRule>
  </conditionalFormatting>
  <conditionalFormatting sqref="S60">
    <cfRule type="cellIs" dxfId="31" priority="13" operator="equal">
      <formula>0</formula>
    </cfRule>
    <cfRule type="cellIs" dxfId="30" priority="14" operator="lessThan">
      <formula>0</formula>
    </cfRule>
    <cfRule type="cellIs" dxfId="29" priority="15" operator="equal">
      <formula>0</formula>
    </cfRule>
    <cfRule type="cellIs" dxfId="28" priority="16" operator="greaterThan">
      <formula>0</formula>
    </cfRule>
  </conditionalFormatting>
  <conditionalFormatting sqref="S61">
    <cfRule type="cellIs" dxfId="27" priority="9" operator="equal">
      <formula>0</formula>
    </cfRule>
    <cfRule type="cellIs" dxfId="26" priority="10" operator="lessThan">
      <formula>0</formula>
    </cfRule>
    <cfRule type="cellIs" dxfId="25" priority="11" operator="equal">
      <formula>0</formula>
    </cfRule>
    <cfRule type="cellIs" dxfId="24" priority="12" operator="greaterThan">
      <formula>0</formula>
    </cfRule>
  </conditionalFormatting>
  <conditionalFormatting sqref="S62">
    <cfRule type="cellIs" dxfId="23" priority="5" operator="equal">
      <formula>0</formula>
    </cfRule>
    <cfRule type="cellIs" dxfId="22" priority="6" operator="lessThan">
      <formula>0</formula>
    </cfRule>
    <cfRule type="cellIs" dxfId="21" priority="7" operator="equal">
      <formula>0</formula>
    </cfRule>
    <cfRule type="cellIs" dxfId="20" priority="8" operator="greaterThan">
      <formula>0</formula>
    </cfRule>
  </conditionalFormatting>
  <conditionalFormatting sqref="S63">
    <cfRule type="cellIs" dxfId="19" priority="113" operator="equal">
      <formula>0</formula>
    </cfRule>
    <cfRule type="cellIs" dxfId="18" priority="114" operator="lessThan">
      <formula>0</formula>
    </cfRule>
    <cfRule type="cellIs" dxfId="17" priority="115" operator="equal">
      <formula>0</formula>
    </cfRule>
    <cfRule type="cellIs" dxfId="16" priority="116" operator="greaterThan">
      <formula>0</formula>
    </cfRule>
  </conditionalFormatting>
  <conditionalFormatting sqref="S79">
    <cfRule type="cellIs" dxfId="15" priority="129" operator="equal">
      <formula>0</formula>
    </cfRule>
    <cfRule type="cellIs" dxfId="14" priority="130" operator="lessThan">
      <formula>0</formula>
    </cfRule>
    <cfRule type="cellIs" dxfId="13" priority="131" operator="equal">
      <formula>0</formula>
    </cfRule>
    <cfRule type="cellIs" dxfId="12" priority="132" operator="greaterThan">
      <formula>0</formula>
    </cfRule>
  </conditionalFormatting>
  <conditionalFormatting sqref="S80">
    <cfRule type="cellIs" dxfId="11" priority="125" operator="equal">
      <formula>0</formula>
    </cfRule>
    <cfRule type="cellIs" dxfId="10" priority="126" operator="lessThan">
      <formula>0</formula>
    </cfRule>
    <cfRule type="cellIs" dxfId="9" priority="127" operator="equal">
      <formula>0</formula>
    </cfRule>
    <cfRule type="cellIs" dxfId="8" priority="128" operator="greaterThan">
      <formula>0</formula>
    </cfRule>
  </conditionalFormatting>
  <conditionalFormatting sqref="S4:S7 S71:S72 S11:S12 S21:S26 S66:S67 S75:S78 S82:S85">
    <cfRule type="cellIs" dxfId="7" priority="198" operator="equal">
      <formula>0</formula>
    </cfRule>
    <cfRule type="cellIs" dxfId="6" priority="199" operator="lessThan">
      <formula>0</formula>
    </cfRule>
    <cfRule type="cellIs" dxfId="5" priority="200" operator="equal">
      <formula>0</formula>
    </cfRule>
    <cfRule type="cellIs" dxfId="4" priority="201" operator="greaterThan">
      <formula>0</formula>
    </cfRule>
  </conditionalFormatting>
  <conditionalFormatting sqref="S18 S29 S32:S34">
    <cfRule type="cellIs" dxfId="3" priority="145" operator="equal">
      <formula>0</formula>
    </cfRule>
    <cfRule type="cellIs" dxfId="2" priority="146" operator="lessThan">
      <formula>0</formula>
    </cfRule>
    <cfRule type="cellIs" dxfId="1" priority="147" operator="equal">
      <formula>0</formula>
    </cfRule>
    <cfRule type="cellIs" dxfId="0" priority="148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j721e-evm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Devshatwar, Nikhil</cp:lastModifiedBy>
  <cp:revision>21</cp:revision>
  <dcterms:created xsi:type="dcterms:W3CDTF">2006-09-14T23:00:00Z</dcterms:created>
  <dcterms:modified xsi:type="dcterms:W3CDTF">2020-02-05T12:41:49Z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1033-11.1.0.8865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