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8" i="1"/>
  <c r="D298"/>
  <c r="D297"/>
  <c r="C297"/>
  <c r="D296"/>
  <c r="G292"/>
  <c r="G291"/>
  <c r="D291"/>
  <c r="E297" s="1"/>
  <c r="G290"/>
  <c r="D290"/>
  <c r="E296" s="1"/>
  <c r="D287"/>
  <c r="C298" s="1"/>
  <c r="D286"/>
  <c r="H285"/>
  <c r="D285"/>
  <c r="C296" s="1"/>
  <c r="C265"/>
  <c r="B265"/>
  <c r="C264"/>
  <c r="C266" s="1"/>
  <c r="B264"/>
  <c r="C263"/>
  <c r="B263"/>
  <c r="B266" s="1"/>
  <c r="E236" l="1"/>
  <c r="E235"/>
  <c r="E234"/>
  <c r="E215"/>
  <c r="E214"/>
  <c r="E213"/>
  <c r="E182"/>
  <c r="D182"/>
  <c r="C182"/>
  <c r="D181"/>
  <c r="C181"/>
  <c r="D180"/>
  <c r="C180"/>
  <c r="I176"/>
  <c r="I173"/>
  <c r="E181" s="1"/>
  <c r="I170"/>
  <c r="I178" s="1"/>
  <c r="E180" l="1"/>
</calcChain>
</file>

<file path=xl/sharedStrings.xml><?xml version="1.0" encoding="utf-8"?>
<sst xmlns="http://schemas.openxmlformats.org/spreadsheetml/2006/main" count="95" uniqueCount="49">
  <si>
    <t>Iteration 1</t>
  </si>
  <si>
    <t>Which referencing technique:</t>
  </si>
  <si>
    <t>Numerical</t>
  </si>
  <si>
    <t>is the easiest to use</t>
  </si>
  <si>
    <t>better at performing your commands</t>
  </si>
  <si>
    <t>did you prefer using</t>
  </si>
  <si>
    <t xml:space="preserve">Link name </t>
  </si>
  <si>
    <t>Both</t>
  </si>
  <si>
    <t>Which feedback technique provides the most valuable form feedback</t>
  </si>
  <si>
    <t>Pop ups</t>
  </si>
  <si>
    <t>Highlighting</t>
  </si>
  <si>
    <t>Verbal</t>
  </si>
  <si>
    <t>Iteration 2</t>
  </si>
  <si>
    <t>Link name</t>
  </si>
  <si>
    <t>For spoken link referencing, would you prefer to say:</t>
  </si>
  <si>
    <t>Part of a sentence</t>
  </si>
  <si>
    <t>The complete sentence</t>
  </si>
  <si>
    <t>Specific word</t>
  </si>
  <si>
    <t>Iteration 3</t>
  </si>
  <si>
    <t>3. Which referencing technique do you prefer:</t>
  </si>
  <si>
    <t>Analysis</t>
  </si>
  <si>
    <t>Iteration</t>
  </si>
  <si>
    <t>App Errors</t>
  </si>
  <si>
    <t>ITERATION 1</t>
  </si>
  <si>
    <t>Nothing happens</t>
  </si>
  <si>
    <t>Not recognised</t>
  </si>
  <si>
    <t xml:space="preserve"> Misread</t>
  </si>
  <si>
    <t>Section 1 - Numerical Referencing</t>
  </si>
  <si>
    <t>Section 2 -Spoken Link Name Referencing</t>
  </si>
  <si>
    <t>ITERATION 2</t>
  </si>
  <si>
    <t>ITERATION 3</t>
  </si>
  <si>
    <t>Numerical Referencing</t>
  </si>
  <si>
    <t>Spoken Link Name Referencing</t>
  </si>
  <si>
    <t>Total application errors</t>
  </si>
  <si>
    <t>Total people</t>
  </si>
  <si>
    <t xml:space="preserve">Iteration </t>
  </si>
  <si>
    <t>Age group</t>
  </si>
  <si>
    <t>Total erros</t>
  </si>
  <si>
    <t>errors/person</t>
  </si>
  <si>
    <t>55-65</t>
  </si>
  <si>
    <t>65-75</t>
  </si>
  <si>
    <t>75-85</t>
  </si>
  <si>
    <t>Iteration (errors)</t>
  </si>
  <si>
    <t>Male</t>
  </si>
  <si>
    <t>Female</t>
  </si>
  <si>
    <t>total</t>
  </si>
  <si>
    <t>Calculate errors for male and female (total/#gender)</t>
  </si>
  <si>
    <t>Number of males and females in each iteration</t>
  </si>
  <si>
    <t>Note: These are the average errors per individual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</si>
</sst>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 applyAlignment="1"/>
    <xf numFmtId="0" fontId="0" fillId="0" borderId="1" xfId="0" applyBorder="1" applyAlignme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center" wrapText="1"/>
    </xf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3" xfId="0" applyFont="1" applyBorder="1" applyAlignment="1"/>
    <xf numFmtId="0" fontId="3" fillId="0" borderId="4" xfId="0" applyFont="1" applyBorder="1" applyAlignment="1"/>
    <xf numFmtId="0" fontId="1" fillId="0" borderId="3" xfId="0" applyFont="1" applyFill="1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</a:t>
            </a:r>
            <a:r>
              <a:rPr lang="en-GB" baseline="0"/>
              <a:t> illustrating user preference of referencing techniques 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 1</c:v>
          </c:tx>
          <c:dLbls>
            <c:showPercent val="1"/>
          </c:dLbls>
          <c:cat>
            <c:strRef>
              <c:f>Sheet1!$G$3:$I$3</c:f>
              <c:strCache>
                <c:ptCount val="3"/>
                <c:pt idx="0">
                  <c:v>Numerical</c:v>
                </c:pt>
                <c:pt idx="1">
                  <c:v>Link name </c:v>
                </c:pt>
                <c:pt idx="2">
                  <c:v>Both</c:v>
                </c:pt>
              </c:strCache>
            </c:strRef>
          </c:cat>
          <c:val>
            <c:numRef>
              <c:f>Sheet1!$G$6:$I$6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illustrating user perceived</a:t>
            </a:r>
            <a:r>
              <a:rPr lang="en-GB" baseline="0"/>
              <a:t> technique performance 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Sheet1!$B$234:$B$236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Sheet1!$C$234:$C$236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val>
            <c:numRef>
              <c:f>Sheet1!$D$234:$D$236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103167104"/>
        <c:axId val="103169024"/>
      </c:barChart>
      <c:catAx>
        <c:axId val="10316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crossAx val="103169024"/>
        <c:crosses val="autoZero"/>
        <c:auto val="1"/>
        <c:lblAlgn val="ctr"/>
        <c:lblOffset val="100"/>
      </c:catAx>
      <c:valAx>
        <c:axId val="10316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crossAx val="10316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showing average errors per male</a:t>
            </a:r>
            <a:r>
              <a:rPr lang="en-GB" baseline="0"/>
              <a:t> and female individuals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val>
            <c:numRef>
              <c:f>Sheet1!$B$263:$B$265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v>Female</c:v>
          </c:tx>
          <c:val>
            <c:numRef>
              <c:f>Sheet1!$C$263:$C$265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axId val="103293696"/>
        <c:axId val="103295616"/>
      </c:barChart>
      <c:catAx>
        <c:axId val="10329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crossAx val="103295616"/>
        <c:crosses val="autoZero"/>
        <c:auto val="1"/>
        <c:lblAlgn val="ctr"/>
        <c:lblOffset val="100"/>
      </c:catAx>
      <c:valAx>
        <c:axId val="10329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crossAx val="10329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indicating</a:t>
            </a:r>
            <a:r>
              <a:rPr lang="en-GB" baseline="0"/>
              <a:t> average application errors per user age group 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Sheet1!$B$296</c:f>
              <c:strCache>
                <c:ptCount val="1"/>
                <c:pt idx="0">
                  <c:v>55-65</c:v>
                </c:pt>
              </c:strCache>
            </c:strRef>
          </c:tx>
          <c:cat>
            <c:numRef>
              <c:f>Sheet1!$C$295:$E$295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Sheet1!$C$296:$E$296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Sheet1!$B$297</c:f>
              <c:strCache>
                <c:ptCount val="1"/>
                <c:pt idx="0">
                  <c:v>65-75</c:v>
                </c:pt>
              </c:strCache>
            </c:strRef>
          </c:tx>
          <c:cat>
            <c:numRef>
              <c:f>Sheet1!$C$295:$E$295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Sheet1!$C$297:$E$297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Sheet1!$B$298</c:f>
              <c:strCache>
                <c:ptCount val="1"/>
                <c:pt idx="0">
                  <c:v>75-85</c:v>
                </c:pt>
              </c:strCache>
            </c:strRef>
          </c:tx>
          <c:cat>
            <c:numRef>
              <c:f>Sheet1!$C$295:$E$295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Sheet1!$C$298:$E$298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axId val="103339520"/>
        <c:axId val="103341440"/>
      </c:barChart>
      <c:catAx>
        <c:axId val="10333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341440"/>
        <c:crosses val="autoZero"/>
        <c:auto val="1"/>
        <c:lblAlgn val="ctr"/>
        <c:lblOffset val="100"/>
      </c:catAx>
      <c:valAx>
        <c:axId val="103341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crossAx val="1033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indicating perceived technique perfomance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 1</c:v>
          </c:tx>
          <c:dLbls>
            <c:showPercent val="1"/>
          </c:dLbls>
          <c:cat>
            <c:strRef>
              <c:f>Sheet1!$G$3:$I$3</c:f>
              <c:strCache>
                <c:ptCount val="3"/>
                <c:pt idx="0">
                  <c:v>Numerical</c:v>
                </c:pt>
                <c:pt idx="1">
                  <c:v>Link name </c:v>
                </c:pt>
                <c:pt idx="2">
                  <c:v>Both</c:v>
                </c:pt>
              </c:strCache>
            </c:strRef>
          </c:cat>
          <c:val>
            <c:numRef>
              <c:f>Sheet1!$G$5:$I$5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Graph indicating</a:t>
            </a:r>
            <a:r>
              <a:rPr lang="en-US" baseline="0"/>
              <a:t> user preference of feedback techniques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cat>
            <c:strRef>
              <c:f>Sheet1!$D$9:$D$11</c:f>
              <c:strCache>
                <c:ptCount val="3"/>
                <c:pt idx="0">
                  <c:v>Pop ups</c:v>
                </c:pt>
                <c:pt idx="1">
                  <c:v>Highlighting</c:v>
                </c:pt>
                <c:pt idx="2">
                  <c:v>Verbal</c:v>
                </c:pt>
              </c:strCache>
            </c:strRef>
          </c:cat>
          <c:val>
            <c:numRef>
              <c:f>Sheet1!$G$9:$G$11</c:f>
              <c:numCache>
                <c:formatCode>General</c:formatCode>
                <c:ptCount val="3"/>
                <c:pt idx="0">
                  <c:v>0</c:v>
                </c:pt>
                <c:pt idx="1">
                  <c:v>71.42</c:v>
                </c:pt>
                <c:pt idx="2">
                  <c:v>28.57</c:v>
                </c:pt>
              </c:numCache>
            </c:numRef>
          </c:val>
        </c:ser>
        <c:axId val="83964672"/>
        <c:axId val="83966592"/>
      </c:barChart>
      <c:catAx>
        <c:axId val="8396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Referencing</a:t>
                </a:r>
                <a:r>
                  <a:rPr lang="en-GB" baseline="0"/>
                  <a:t> techniques </a:t>
                </a:r>
                <a:endParaRPr lang="en-GB"/>
              </a:p>
            </c:rich>
          </c:tx>
          <c:layout/>
        </c:title>
        <c:majorTickMark val="none"/>
        <c:tickLblPos val="nextTo"/>
        <c:crossAx val="83966592"/>
        <c:crosses val="autoZero"/>
        <c:auto val="1"/>
        <c:lblAlgn val="ctr"/>
        <c:lblOffset val="100"/>
      </c:catAx>
      <c:valAx>
        <c:axId val="83966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 of users</a:t>
                </a:r>
              </a:p>
            </c:rich>
          </c:tx>
          <c:layout/>
        </c:title>
        <c:numFmt formatCode="General" sourceLinked="1"/>
        <c:tickLblPos val="nextTo"/>
        <c:crossAx val="839646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showing user preference of referencing techniques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 1</c:v>
          </c:tx>
          <c:dLbls>
            <c:showPercent val="1"/>
          </c:dLbls>
          <c:cat>
            <c:strRef>
              <c:f>Sheet1!$G$70:$I$70</c:f>
              <c:strCache>
                <c:ptCount val="3"/>
                <c:pt idx="0">
                  <c:v>Numerical</c:v>
                </c:pt>
                <c:pt idx="1">
                  <c:v>Link name</c:v>
                </c:pt>
                <c:pt idx="2">
                  <c:v>Both</c:v>
                </c:pt>
              </c:strCache>
            </c:strRef>
          </c:cat>
          <c:val>
            <c:numRef>
              <c:f>Sheet1!$G$73:$I$73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illustrating perceived technique performance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 1</c:v>
          </c:tx>
          <c:dLbls>
            <c:showPercent val="1"/>
          </c:dLbls>
          <c:cat>
            <c:strRef>
              <c:f>Sheet1!$G$70:$I$70</c:f>
              <c:strCache>
                <c:ptCount val="3"/>
                <c:pt idx="0">
                  <c:v>Numerical</c:v>
                </c:pt>
                <c:pt idx="1">
                  <c:v>Link name</c:v>
                </c:pt>
                <c:pt idx="2">
                  <c:v>Both</c:v>
                </c:pt>
              </c:strCache>
            </c:strRef>
          </c:cat>
          <c:val>
            <c:numRef>
              <c:f>Sheet1!$G$72:$I$72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illustrating  user preference for link name</a:t>
            </a:r>
            <a:r>
              <a:rPr lang="en-GB" baseline="0"/>
              <a:t> referencing 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cat>
            <c:strRef>
              <c:f>Sheet1!$D$115:$D$117</c:f>
              <c:strCache>
                <c:ptCount val="3"/>
                <c:pt idx="0">
                  <c:v>Specific word</c:v>
                </c:pt>
                <c:pt idx="1">
                  <c:v>Part of a sentence</c:v>
                </c:pt>
                <c:pt idx="2">
                  <c:v>The complete sentence</c:v>
                </c:pt>
              </c:strCache>
            </c:strRef>
          </c:cat>
          <c:val>
            <c:numRef>
              <c:f>Sheet1!$G$115:$G$117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</c:ser>
        <c:axId val="94714496"/>
        <c:axId val="94757248"/>
      </c:barChart>
      <c:catAx>
        <c:axId val="9471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Link</a:t>
                </a:r>
                <a:r>
                  <a:rPr lang="en-GB" baseline="0"/>
                  <a:t> name referencing techniques</a:t>
                </a:r>
                <a:endParaRPr lang="en-GB"/>
              </a:p>
            </c:rich>
          </c:tx>
          <c:layout/>
        </c:title>
        <c:majorTickMark val="none"/>
        <c:tickLblPos val="nextTo"/>
        <c:crossAx val="94757248"/>
        <c:crosses val="autoZero"/>
        <c:auto val="1"/>
        <c:lblAlgn val="ctr"/>
        <c:lblOffset val="100"/>
      </c:catAx>
      <c:valAx>
        <c:axId val="94757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</a:t>
                </a:r>
                <a:r>
                  <a:rPr lang="en-GB" baseline="0"/>
                  <a:t> of users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947144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Graph depicting user preference of referencing techniques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 1</c:v>
          </c:tx>
          <c:cat>
            <c:strRef>
              <c:f>Sheet1!$D$138:$D$139</c:f>
              <c:strCache>
                <c:ptCount val="2"/>
                <c:pt idx="0">
                  <c:v>Numerical</c:v>
                </c:pt>
                <c:pt idx="1">
                  <c:v>Link name</c:v>
                </c:pt>
              </c:strCache>
            </c:strRef>
          </c:cat>
          <c:val>
            <c:numRef>
              <c:f>Sheet1!$C$138:$C$139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 illustrating application errors between referencing techniques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Sheet1!$C$180:$C$182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Sheet1!$D$180:$D$182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axId val="99990912"/>
        <c:axId val="100005376"/>
      </c:barChart>
      <c:catAx>
        <c:axId val="999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crossAx val="100005376"/>
        <c:crosses val="autoZero"/>
        <c:auto val="1"/>
        <c:lblAlgn val="ctr"/>
        <c:lblOffset val="100"/>
      </c:catAx>
      <c:valAx>
        <c:axId val="10000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Application</a:t>
                </a:r>
                <a:r>
                  <a:rPr lang="en-GB" baseline="0"/>
                  <a:t> erros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9999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Graph</a:t>
            </a:r>
            <a:r>
              <a:rPr lang="en-GB" baseline="0"/>
              <a:t> indicating user preference of referencing styles 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Sheet1!$B$213:$B$215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Sheet1!$C$213:$C$215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val>
            <c:numRef>
              <c:f>Sheet1!$D$213:$D$215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103137664"/>
        <c:axId val="103139584"/>
      </c:barChart>
      <c:catAx>
        <c:axId val="10313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crossAx val="103139584"/>
        <c:crosses val="autoZero"/>
        <c:auto val="1"/>
        <c:lblAlgn val="ctr"/>
        <c:lblOffset val="100"/>
      </c:catAx>
      <c:valAx>
        <c:axId val="103139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crossAx val="1031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76200</xdr:rowOff>
    </xdr:from>
    <xdr:to>
      <xdr:col>7</xdr:col>
      <xdr:colOff>571500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57150</xdr:rowOff>
    </xdr:from>
    <xdr:to>
      <xdr:col>7</xdr:col>
      <xdr:colOff>628650</xdr:colOff>
      <xdr:row>42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50</xdr:row>
      <xdr:rowOff>161925</xdr:rowOff>
    </xdr:from>
    <xdr:to>
      <xdr:col>7</xdr:col>
      <xdr:colOff>571500</xdr:colOff>
      <xdr:row>65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73</xdr:row>
      <xdr:rowOff>171450</xdr:rowOff>
    </xdr:from>
    <xdr:to>
      <xdr:col>8</xdr:col>
      <xdr:colOff>200025</xdr:colOff>
      <xdr:row>88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97</xdr:row>
      <xdr:rowOff>123825</xdr:rowOff>
    </xdr:from>
    <xdr:to>
      <xdr:col>8</xdr:col>
      <xdr:colOff>66675</xdr:colOff>
      <xdr:row>112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118</xdr:row>
      <xdr:rowOff>38100</xdr:rowOff>
    </xdr:from>
    <xdr:to>
      <xdr:col>7</xdr:col>
      <xdr:colOff>428625</xdr:colOff>
      <xdr:row>132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571500</xdr:colOff>
      <xdr:row>148</xdr:row>
      <xdr:rowOff>123825</xdr:rowOff>
    </xdr:from>
    <xdr:to>
      <xdr:col>7</xdr:col>
      <xdr:colOff>542925</xdr:colOff>
      <xdr:row>163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552450</xdr:colOff>
      <xdr:row>195</xdr:row>
      <xdr:rowOff>57150</xdr:rowOff>
    </xdr:from>
    <xdr:to>
      <xdr:col>7</xdr:col>
      <xdr:colOff>523875</xdr:colOff>
      <xdr:row>209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628650</xdr:colOff>
      <xdr:row>216</xdr:row>
      <xdr:rowOff>114300</xdr:rowOff>
    </xdr:from>
    <xdr:to>
      <xdr:col>7</xdr:col>
      <xdr:colOff>600075</xdr:colOff>
      <xdr:row>231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466725</xdr:colOff>
      <xdr:row>244</xdr:row>
      <xdr:rowOff>47625</xdr:rowOff>
    </xdr:from>
    <xdr:to>
      <xdr:col>7</xdr:col>
      <xdr:colOff>438150</xdr:colOff>
      <xdr:row>258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323850</xdr:colOff>
      <xdr:row>267</xdr:row>
      <xdr:rowOff>95250</xdr:rowOff>
    </xdr:from>
    <xdr:to>
      <xdr:col>7</xdr:col>
      <xdr:colOff>295275</xdr:colOff>
      <xdr:row>281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619125</xdr:colOff>
      <xdr:row>300</xdr:row>
      <xdr:rowOff>28575</xdr:rowOff>
    </xdr:from>
    <xdr:to>
      <xdr:col>7</xdr:col>
      <xdr:colOff>590550</xdr:colOff>
      <xdr:row>314</xdr:row>
      <xdr:rowOff>104775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9"/>
  <sheetViews>
    <sheetView tabSelected="1" view="pageLayout" topLeftCell="A242" zoomScaleNormal="100" workbookViewId="0">
      <selection activeCell="H248" sqref="H248"/>
    </sheetView>
  </sheetViews>
  <sheetFormatPr defaultRowHeight="15"/>
  <cols>
    <col min="4" max="4" width="9.140625" style="2"/>
  </cols>
  <sheetData>
    <row r="1" spans="1:9" ht="31.5">
      <c r="A1" s="1" t="s">
        <v>0</v>
      </c>
    </row>
    <row r="3" spans="1:9">
      <c r="A3" s="13" t="s">
        <v>1</v>
      </c>
      <c r="B3" s="12"/>
      <c r="C3" s="12"/>
      <c r="D3" s="12"/>
      <c r="E3" s="12"/>
      <c r="F3" s="12"/>
      <c r="G3" s="11" t="s">
        <v>2</v>
      </c>
      <c r="H3" s="24" t="s">
        <v>6</v>
      </c>
      <c r="I3" s="23" t="s">
        <v>7</v>
      </c>
    </row>
    <row r="4" spans="1:9">
      <c r="A4" s="12"/>
      <c r="B4" s="12"/>
      <c r="C4" s="13" t="s">
        <v>3</v>
      </c>
      <c r="D4" s="12"/>
      <c r="E4" s="12"/>
      <c r="F4" s="12"/>
      <c r="G4" s="10">
        <v>4</v>
      </c>
      <c r="H4" s="15">
        <v>2</v>
      </c>
      <c r="I4" s="14">
        <v>1</v>
      </c>
    </row>
    <row r="5" spans="1:9">
      <c r="A5" s="8"/>
      <c r="B5" s="8"/>
      <c r="C5" s="9" t="s">
        <v>4</v>
      </c>
      <c r="D5" s="9"/>
      <c r="E5" s="9"/>
      <c r="F5" s="9"/>
      <c r="G5" s="10">
        <v>2</v>
      </c>
      <c r="H5" s="15">
        <v>4</v>
      </c>
      <c r="I5" s="14">
        <v>1</v>
      </c>
    </row>
    <row r="6" spans="1:9">
      <c r="A6" s="8"/>
      <c r="B6" s="8"/>
      <c r="C6" s="9" t="s">
        <v>5</v>
      </c>
      <c r="D6" s="9"/>
      <c r="E6" s="9"/>
      <c r="F6" s="9"/>
      <c r="G6" s="10">
        <v>4</v>
      </c>
      <c r="H6" s="15">
        <v>2</v>
      </c>
      <c r="I6" s="14">
        <v>1</v>
      </c>
    </row>
    <row r="8" spans="1:9">
      <c r="A8" s="17" t="s">
        <v>8</v>
      </c>
      <c r="B8" s="16"/>
      <c r="C8" s="16"/>
      <c r="D8" s="16"/>
      <c r="E8" s="16"/>
      <c r="F8" s="16"/>
      <c r="G8" s="16"/>
      <c r="H8" s="16"/>
    </row>
    <row r="9" spans="1:9">
      <c r="A9" s="17"/>
      <c r="B9" s="16"/>
      <c r="C9" s="16"/>
      <c r="D9" s="17" t="s">
        <v>9</v>
      </c>
      <c r="E9" s="16"/>
      <c r="F9" s="18">
        <v>0</v>
      </c>
      <c r="G9" s="22">
        <v>0</v>
      </c>
      <c r="H9" s="16"/>
    </row>
    <row r="10" spans="1:9">
      <c r="A10" s="17"/>
      <c r="B10" s="16"/>
      <c r="C10" s="16"/>
      <c r="D10" s="17" t="s">
        <v>10</v>
      </c>
      <c r="E10" s="16"/>
      <c r="F10" s="18">
        <v>5</v>
      </c>
      <c r="G10" s="22">
        <v>71.42</v>
      </c>
      <c r="H10" s="16"/>
    </row>
    <row r="11" spans="1:9">
      <c r="A11" s="20"/>
      <c r="B11" s="20"/>
      <c r="C11" s="20"/>
      <c r="D11" s="21" t="s">
        <v>11</v>
      </c>
      <c r="E11" s="21"/>
      <c r="F11" s="19">
        <v>2</v>
      </c>
      <c r="G11" s="3">
        <v>28.57</v>
      </c>
      <c r="H11" s="21"/>
    </row>
    <row r="34" spans="1:6">
      <c r="A34" s="5"/>
      <c r="B34" s="4"/>
      <c r="C34" s="4"/>
      <c r="D34" s="4"/>
      <c r="E34" s="4"/>
      <c r="F34" s="4"/>
    </row>
    <row r="35" spans="1:6">
      <c r="A35" s="5"/>
      <c r="B35" s="4"/>
      <c r="C35" s="5"/>
      <c r="D35" s="4"/>
      <c r="E35" s="4"/>
      <c r="F35" s="4"/>
    </row>
    <row r="36" spans="1:6">
      <c r="A36" s="5"/>
      <c r="B36" s="4"/>
      <c r="C36" s="5"/>
      <c r="D36" s="4"/>
      <c r="E36" s="4"/>
      <c r="F36" s="4"/>
    </row>
    <row r="37" spans="1:6">
      <c r="A37" s="6"/>
      <c r="B37" s="6"/>
      <c r="C37" s="7"/>
      <c r="D37" s="7"/>
      <c r="E37" s="3"/>
      <c r="F37" s="7"/>
    </row>
    <row r="68" spans="1:9" ht="31.5">
      <c r="A68" s="1" t="s">
        <v>12</v>
      </c>
    </row>
    <row r="70" spans="1:9" ht="30">
      <c r="A70" s="30" t="s">
        <v>1</v>
      </c>
      <c r="B70" s="29"/>
      <c r="C70" s="29"/>
      <c r="D70" s="29"/>
      <c r="E70" s="29"/>
      <c r="F70" s="29"/>
      <c r="G70" s="28" t="s">
        <v>2</v>
      </c>
      <c r="H70" s="34" t="s">
        <v>13</v>
      </c>
      <c r="I70" s="31" t="s">
        <v>7</v>
      </c>
    </row>
    <row r="71" spans="1:9">
      <c r="A71" s="29"/>
      <c r="B71" s="29"/>
      <c r="C71" s="30" t="s">
        <v>3</v>
      </c>
      <c r="D71" s="29"/>
      <c r="E71" s="29"/>
      <c r="F71" s="29"/>
      <c r="G71" s="27">
        <v>3</v>
      </c>
      <c r="H71" s="33">
        <v>1</v>
      </c>
      <c r="I71" s="32">
        <v>1</v>
      </c>
    </row>
    <row r="72" spans="1:9">
      <c r="A72" s="25"/>
      <c r="B72" s="25"/>
      <c r="C72" s="26" t="s">
        <v>4</v>
      </c>
      <c r="D72" s="26"/>
      <c r="E72" s="26"/>
      <c r="F72" s="26"/>
      <c r="G72" s="27">
        <v>0</v>
      </c>
      <c r="H72" s="33">
        <v>3</v>
      </c>
      <c r="I72" s="32">
        <v>2</v>
      </c>
    </row>
    <row r="73" spans="1:9">
      <c r="A73" s="25"/>
      <c r="B73" s="25"/>
      <c r="C73" s="26" t="s">
        <v>5</v>
      </c>
      <c r="D73" s="26"/>
      <c r="E73" s="26"/>
      <c r="F73" s="26"/>
      <c r="G73" s="27">
        <v>3</v>
      </c>
      <c r="H73" s="33">
        <v>1</v>
      </c>
      <c r="I73" s="32">
        <v>1</v>
      </c>
    </row>
    <row r="114" spans="1:7">
      <c r="A114" s="36" t="s">
        <v>14</v>
      </c>
      <c r="B114" s="35"/>
      <c r="C114" s="35"/>
      <c r="D114" s="35"/>
      <c r="E114" s="35"/>
      <c r="F114" s="35"/>
      <c r="G114" s="35"/>
    </row>
    <row r="115" spans="1:7">
      <c r="A115" s="36"/>
      <c r="B115" s="35"/>
      <c r="C115" s="37">
        <v>4</v>
      </c>
      <c r="D115" s="36" t="s">
        <v>17</v>
      </c>
      <c r="E115" s="35"/>
      <c r="F115" s="38"/>
      <c r="G115" s="35">
        <v>80</v>
      </c>
    </row>
    <row r="116" spans="1:7">
      <c r="A116" s="36"/>
      <c r="B116" s="35"/>
      <c r="C116" s="37"/>
      <c r="D116" s="36" t="s">
        <v>15</v>
      </c>
      <c r="E116" s="35"/>
      <c r="F116" s="38"/>
      <c r="G116" s="35">
        <v>0</v>
      </c>
    </row>
    <row r="117" spans="1:7">
      <c r="A117" s="36"/>
      <c r="B117" s="35"/>
      <c r="C117" s="37">
        <v>1</v>
      </c>
      <c r="D117" s="36" t="s">
        <v>16</v>
      </c>
      <c r="E117" s="39"/>
      <c r="F117" s="38"/>
      <c r="G117" s="35">
        <v>20</v>
      </c>
    </row>
    <row r="135" spans="1:8" ht="31.5">
      <c r="A135" s="1" t="s">
        <v>18</v>
      </c>
    </row>
    <row r="137" spans="1:8">
      <c r="A137" s="43" t="s">
        <v>19</v>
      </c>
      <c r="B137" s="40"/>
      <c r="C137" s="40"/>
      <c r="D137" s="40"/>
      <c r="E137" s="40"/>
      <c r="F137" s="40"/>
      <c r="G137" s="40"/>
      <c r="H137" s="40"/>
    </row>
    <row r="138" spans="1:8">
      <c r="A138" s="40"/>
      <c r="B138" s="40"/>
      <c r="C138" s="42">
        <v>4</v>
      </c>
      <c r="D138" s="41" t="s">
        <v>2</v>
      </c>
      <c r="H138" s="40"/>
    </row>
    <row r="139" spans="1:8">
      <c r="C139" s="42">
        <v>4</v>
      </c>
      <c r="D139" s="41" t="s">
        <v>13</v>
      </c>
      <c r="E139" s="40"/>
    </row>
    <row r="165" spans="1:9" ht="31.5">
      <c r="A165" s="1" t="s">
        <v>20</v>
      </c>
    </row>
    <row r="167" spans="1:9" ht="45">
      <c r="A167" s="54" t="s">
        <v>23</v>
      </c>
      <c r="B167" s="55"/>
      <c r="C167" s="55"/>
      <c r="D167" s="55"/>
      <c r="E167" s="55"/>
      <c r="F167" s="45" t="s">
        <v>24</v>
      </c>
      <c r="G167" s="45" t="s">
        <v>25</v>
      </c>
      <c r="H167" s="45" t="s">
        <v>26</v>
      </c>
      <c r="I167" s="40"/>
    </row>
    <row r="168" spans="1:9">
      <c r="A168" s="56" t="s">
        <v>27</v>
      </c>
      <c r="B168" s="57"/>
      <c r="C168" s="57"/>
      <c r="D168" s="57"/>
      <c r="E168" s="57"/>
      <c r="F168" s="46">
        <v>2</v>
      </c>
      <c r="G168" s="46">
        <v>0</v>
      </c>
      <c r="H168" s="46">
        <v>32</v>
      </c>
      <c r="I168" s="40"/>
    </row>
    <row r="169" spans="1:9">
      <c r="A169" s="52" t="s">
        <v>28</v>
      </c>
      <c r="B169" s="53"/>
      <c r="C169" s="53"/>
      <c r="D169" s="53"/>
      <c r="E169" s="53"/>
      <c r="F169" s="47">
        <v>1</v>
      </c>
      <c r="G169" s="47">
        <v>1</v>
      </c>
      <c r="H169" s="47">
        <v>12</v>
      </c>
      <c r="I169" s="40"/>
    </row>
    <row r="170" spans="1:9">
      <c r="A170" s="41" t="s">
        <v>29</v>
      </c>
      <c r="B170" s="40"/>
      <c r="C170" s="40"/>
      <c r="D170" s="40"/>
      <c r="E170" s="40"/>
      <c r="F170" s="40"/>
      <c r="G170" s="40"/>
      <c r="H170" s="40"/>
      <c r="I170" s="40">
        <f>F168+G168+H168+F169+G169+H169</f>
        <v>48</v>
      </c>
    </row>
    <row r="171" spans="1:9">
      <c r="A171" s="56" t="s">
        <v>27</v>
      </c>
      <c r="B171" s="57"/>
      <c r="C171" s="57"/>
      <c r="D171" s="57"/>
      <c r="E171" s="48"/>
      <c r="F171" s="46">
        <v>3</v>
      </c>
      <c r="G171" s="46">
        <v>0</v>
      </c>
      <c r="H171" s="46">
        <v>27</v>
      </c>
      <c r="I171" s="40"/>
    </row>
    <row r="172" spans="1:9">
      <c r="A172" s="52" t="s">
        <v>28</v>
      </c>
      <c r="B172" s="53"/>
      <c r="C172" s="53"/>
      <c r="D172" s="53"/>
      <c r="E172" s="49"/>
      <c r="F172" s="47">
        <v>0</v>
      </c>
      <c r="G172" s="47">
        <v>0</v>
      </c>
      <c r="H172" s="47">
        <v>14</v>
      </c>
      <c r="I172" s="40"/>
    </row>
    <row r="173" spans="1:9">
      <c r="A173" s="41" t="s">
        <v>30</v>
      </c>
      <c r="B173" s="41"/>
      <c r="C173" s="40"/>
      <c r="D173" s="40"/>
      <c r="E173" s="40"/>
      <c r="F173" s="40"/>
      <c r="G173" s="40"/>
      <c r="H173" s="40"/>
      <c r="I173" s="40">
        <f>F171+G171+H171+F172+G172+H172</f>
        <v>44</v>
      </c>
    </row>
    <row r="174" spans="1:9">
      <c r="A174" s="56" t="s">
        <v>31</v>
      </c>
      <c r="B174" s="57"/>
      <c r="C174" s="57"/>
      <c r="D174" s="57"/>
      <c r="E174" s="57"/>
      <c r="F174" s="46">
        <v>10</v>
      </c>
      <c r="G174" s="46">
        <v>4</v>
      </c>
      <c r="H174" s="46">
        <v>43</v>
      </c>
      <c r="I174" s="40"/>
    </row>
    <row r="175" spans="1:9">
      <c r="A175" s="52" t="s">
        <v>32</v>
      </c>
      <c r="B175" s="53"/>
      <c r="C175" s="53"/>
      <c r="D175" s="53"/>
      <c r="E175" s="53"/>
      <c r="F175" s="47">
        <v>14</v>
      </c>
      <c r="G175" s="47">
        <v>3</v>
      </c>
      <c r="H175" s="47">
        <v>52</v>
      </c>
      <c r="I175" s="40"/>
    </row>
    <row r="176" spans="1:9">
      <c r="A176" s="40"/>
      <c r="B176" s="40"/>
      <c r="C176" s="40"/>
      <c r="D176" s="40"/>
      <c r="E176" s="40"/>
      <c r="F176" s="40"/>
      <c r="G176" s="40"/>
      <c r="H176" s="40"/>
      <c r="I176" s="40">
        <f>F174+G174+H174+F175+G175+H175</f>
        <v>126</v>
      </c>
    </row>
    <row r="177" spans="1:9">
      <c r="A177" s="40"/>
      <c r="B177" s="40"/>
      <c r="C177" s="40"/>
      <c r="D177" s="40"/>
      <c r="E177" s="40"/>
      <c r="F177" s="40"/>
      <c r="G177" s="40"/>
      <c r="H177" s="40"/>
      <c r="I177" s="40"/>
    </row>
    <row r="178" spans="1:9">
      <c r="A178" s="40"/>
      <c r="B178" s="40"/>
      <c r="C178" s="40"/>
      <c r="D178" s="40"/>
      <c r="E178" s="40"/>
      <c r="F178" s="41" t="s">
        <v>33</v>
      </c>
      <c r="G178" s="40"/>
      <c r="H178" s="40"/>
      <c r="I178" s="40">
        <f>I170+I173+I176</f>
        <v>218</v>
      </c>
    </row>
    <row r="179" spans="1:9">
      <c r="A179" s="40"/>
      <c r="B179" s="24" t="s">
        <v>21</v>
      </c>
      <c r="C179" s="24" t="s">
        <v>2</v>
      </c>
      <c r="D179" s="24" t="s">
        <v>13</v>
      </c>
      <c r="E179" s="24" t="s">
        <v>22</v>
      </c>
      <c r="F179" s="40"/>
      <c r="G179" s="40"/>
      <c r="H179" s="40"/>
      <c r="I179" s="40"/>
    </row>
    <row r="180" spans="1:9">
      <c r="A180" s="40" t="s">
        <v>0</v>
      </c>
      <c r="B180" s="44">
        <v>1</v>
      </c>
      <c r="C180" s="44">
        <f>F168+G168+H168</f>
        <v>34</v>
      </c>
      <c r="D180" s="44">
        <f>F169+G169+H169</f>
        <v>14</v>
      </c>
      <c r="E180" s="44">
        <f>I170</f>
        <v>48</v>
      </c>
      <c r="F180" s="40"/>
      <c r="G180" s="40"/>
      <c r="H180" s="40"/>
      <c r="I180" s="40"/>
    </row>
    <row r="181" spans="1:9">
      <c r="A181" s="40" t="s">
        <v>12</v>
      </c>
      <c r="B181" s="44">
        <v>2</v>
      </c>
      <c r="C181" s="44">
        <f>F171+G171+H171</f>
        <v>30</v>
      </c>
      <c r="D181" s="44">
        <f>F172+G172+H172</f>
        <v>14</v>
      </c>
      <c r="E181" s="44">
        <f>I173</f>
        <v>44</v>
      </c>
      <c r="F181" s="40"/>
      <c r="G181" s="40"/>
      <c r="H181" s="40"/>
      <c r="I181" s="40"/>
    </row>
    <row r="182" spans="1:9">
      <c r="A182" s="40" t="s">
        <v>18</v>
      </c>
      <c r="B182" s="44">
        <v>3</v>
      </c>
      <c r="C182" s="44">
        <f>F174+G174+H174</f>
        <v>57</v>
      </c>
      <c r="D182" s="44">
        <f>F175+G175+H175</f>
        <v>69</v>
      </c>
      <c r="E182" s="44">
        <f>I176</f>
        <v>126</v>
      </c>
      <c r="F182" s="40"/>
      <c r="G182" s="40"/>
      <c r="H182" s="40"/>
      <c r="I182" s="40"/>
    </row>
    <row r="212" spans="1:5">
      <c r="A212" s="24" t="s">
        <v>21</v>
      </c>
      <c r="B212" s="24" t="s">
        <v>2</v>
      </c>
      <c r="C212" s="24" t="s">
        <v>13</v>
      </c>
      <c r="D212" s="24" t="s">
        <v>7</v>
      </c>
      <c r="E212" s="50" t="s">
        <v>34</v>
      </c>
    </row>
    <row r="213" spans="1:5">
      <c r="A213" s="44">
        <v>1</v>
      </c>
      <c r="B213" s="44">
        <v>4</v>
      </c>
      <c r="C213" s="44">
        <v>2</v>
      </c>
      <c r="D213" s="44">
        <v>1</v>
      </c>
      <c r="E213" s="44">
        <f>B213+C213+D213</f>
        <v>7</v>
      </c>
    </row>
    <row r="214" spans="1:5">
      <c r="A214" s="44">
        <v>2</v>
      </c>
      <c r="B214" s="44">
        <v>3</v>
      </c>
      <c r="C214" s="44">
        <v>1</v>
      </c>
      <c r="D214" s="44">
        <v>1</v>
      </c>
      <c r="E214" s="44">
        <f>B214+C214+D214</f>
        <v>5</v>
      </c>
    </row>
    <row r="215" spans="1:5">
      <c r="A215" s="44">
        <v>3</v>
      </c>
      <c r="B215" s="44">
        <v>4</v>
      </c>
      <c r="C215" s="44">
        <v>4</v>
      </c>
      <c r="D215" s="44">
        <v>0</v>
      </c>
      <c r="E215" s="44">
        <f>B215+C215+D215</f>
        <v>8</v>
      </c>
    </row>
    <row r="233" spans="1:5">
      <c r="A233" s="24" t="s">
        <v>21</v>
      </c>
      <c r="B233" s="24" t="s">
        <v>2</v>
      </c>
      <c r="C233" s="24" t="s">
        <v>13</v>
      </c>
      <c r="D233" s="24" t="s">
        <v>7</v>
      </c>
      <c r="E233" s="50" t="s">
        <v>34</v>
      </c>
    </row>
    <row r="234" spans="1:5">
      <c r="A234" s="44">
        <v>1</v>
      </c>
      <c r="B234" s="44">
        <v>2</v>
      </c>
      <c r="C234" s="44">
        <v>4</v>
      </c>
      <c r="D234" s="44">
        <v>1</v>
      </c>
      <c r="E234" s="44">
        <f>B234+C234+D234</f>
        <v>7</v>
      </c>
    </row>
    <row r="235" spans="1:5">
      <c r="A235" s="44">
        <v>2</v>
      </c>
      <c r="B235" s="44">
        <v>0</v>
      </c>
      <c r="C235" s="44">
        <v>3</v>
      </c>
      <c r="D235" s="44">
        <v>2</v>
      </c>
      <c r="E235" s="44">
        <f>B235+C235+D235</f>
        <v>5</v>
      </c>
    </row>
    <row r="236" spans="1:5">
      <c r="A236" s="44">
        <v>3</v>
      </c>
      <c r="B236" s="44">
        <v>4</v>
      </c>
      <c r="C236" s="44">
        <v>4</v>
      </c>
      <c r="D236" s="44">
        <v>0</v>
      </c>
      <c r="E236" s="44">
        <f>B236+C236+D236</f>
        <v>8</v>
      </c>
    </row>
    <row r="261" spans="1:7">
      <c r="A261" s="40" t="s">
        <v>46</v>
      </c>
      <c r="B261" s="40"/>
      <c r="C261" s="40"/>
      <c r="D261" s="40"/>
      <c r="E261" s="40" t="s">
        <v>47</v>
      </c>
      <c r="F261" s="40"/>
      <c r="G261" s="40"/>
    </row>
    <row r="262" spans="1:7">
      <c r="A262" s="24" t="s">
        <v>42</v>
      </c>
      <c r="B262" s="24" t="s">
        <v>43</v>
      </c>
      <c r="C262" s="24" t="s">
        <v>44</v>
      </c>
      <c r="D262" s="40"/>
      <c r="E262" s="24" t="s">
        <v>21</v>
      </c>
      <c r="F262" s="50" t="s">
        <v>43</v>
      </c>
      <c r="G262" s="50" t="s">
        <v>44</v>
      </c>
    </row>
    <row r="263" spans="1:7">
      <c r="A263" s="44">
        <v>1</v>
      </c>
      <c r="B263" s="44">
        <f>ROUND(3/F263,0)</f>
        <v>3</v>
      </c>
      <c r="C263" s="44">
        <f>ROUND(80/G263,0)</f>
        <v>13</v>
      </c>
      <c r="D263" s="40"/>
      <c r="E263" s="44">
        <v>1</v>
      </c>
      <c r="F263" s="51">
        <v>1</v>
      </c>
      <c r="G263" s="51">
        <v>6</v>
      </c>
    </row>
    <row r="264" spans="1:7">
      <c r="A264" s="44">
        <v>2</v>
      </c>
      <c r="B264" s="44">
        <f>ROUND(18/F264,0)</f>
        <v>6</v>
      </c>
      <c r="C264" s="44">
        <f>ROUND(30/G264,0)</f>
        <v>15</v>
      </c>
      <c r="D264" s="40"/>
      <c r="E264" s="44">
        <v>2</v>
      </c>
      <c r="F264" s="44">
        <v>3</v>
      </c>
      <c r="G264" s="44">
        <v>2</v>
      </c>
    </row>
    <row r="265" spans="1:7">
      <c r="A265" s="44">
        <v>3</v>
      </c>
      <c r="B265" s="44">
        <f>ROUND(37/F265,0)</f>
        <v>12</v>
      </c>
      <c r="C265" s="44">
        <f>ROUND(89/G265,0)</f>
        <v>18</v>
      </c>
      <c r="D265" s="40"/>
      <c r="E265" s="44">
        <v>3</v>
      </c>
      <c r="F265" s="44">
        <v>3</v>
      </c>
      <c r="G265" s="44">
        <v>5</v>
      </c>
    </row>
    <row r="266" spans="1:7">
      <c r="A266" s="28" t="s">
        <v>45</v>
      </c>
      <c r="B266" s="42">
        <f>B263+B264+B265</f>
        <v>21</v>
      </c>
      <c r="C266" s="42">
        <f>C263+C264+C265</f>
        <v>46</v>
      </c>
      <c r="D266" s="40"/>
      <c r="E266" s="40"/>
      <c r="F266" s="40"/>
      <c r="G266" s="40"/>
    </row>
    <row r="267" spans="1:7">
      <c r="A267" s="40"/>
      <c r="B267" s="40"/>
      <c r="C267" s="40" t="s">
        <v>48</v>
      </c>
      <c r="D267" s="40"/>
      <c r="E267" s="40"/>
      <c r="F267" s="40"/>
      <c r="G267" s="40"/>
    </row>
    <row r="284" spans="1:8">
      <c r="A284" s="40" t="s">
        <v>35</v>
      </c>
      <c r="B284" s="28" t="s">
        <v>36</v>
      </c>
      <c r="C284" s="28" t="s">
        <v>37</v>
      </c>
      <c r="D284" s="43" t="s">
        <v>38</v>
      </c>
      <c r="E284" s="40"/>
      <c r="F284" s="28" t="s">
        <v>36</v>
      </c>
      <c r="G284" s="28" t="s">
        <v>37</v>
      </c>
      <c r="H284" s="40"/>
    </row>
    <row r="285" spans="1:8">
      <c r="A285" s="40">
        <v>1</v>
      </c>
      <c r="B285" s="42" t="s">
        <v>39</v>
      </c>
      <c r="C285" s="42">
        <v>16</v>
      </c>
      <c r="D285" s="38">
        <f>ROUND(16/3,0)</f>
        <v>5</v>
      </c>
      <c r="E285" s="40">
        <v>2</v>
      </c>
      <c r="F285" s="42" t="s">
        <v>39</v>
      </c>
      <c r="G285" s="42">
        <v>12</v>
      </c>
      <c r="H285" s="40">
        <f>ROUND(12/5,0)</f>
        <v>2</v>
      </c>
    </row>
    <row r="286" spans="1:8">
      <c r="A286" s="40">
        <v>1</v>
      </c>
      <c r="B286" s="42" t="s">
        <v>40</v>
      </c>
      <c r="C286" s="42">
        <v>27</v>
      </c>
      <c r="D286" s="38">
        <f>ROUND(27/2,0)</f>
        <v>14</v>
      </c>
      <c r="E286" s="40">
        <v>2</v>
      </c>
      <c r="F286" s="42" t="s">
        <v>40</v>
      </c>
      <c r="G286" s="42">
        <v>10</v>
      </c>
      <c r="H286" s="22">
        <v>10</v>
      </c>
    </row>
    <row r="287" spans="1:8">
      <c r="A287" s="40">
        <v>1</v>
      </c>
      <c r="B287" s="42" t="s">
        <v>41</v>
      </c>
      <c r="C287" s="42">
        <v>33</v>
      </c>
      <c r="D287" s="38">
        <f>ROUND(33/2,0)</f>
        <v>17</v>
      </c>
      <c r="E287" s="40">
        <v>2</v>
      </c>
      <c r="F287" s="42" t="s">
        <v>41</v>
      </c>
      <c r="G287" s="42">
        <v>26</v>
      </c>
      <c r="H287" s="22">
        <v>13</v>
      </c>
    </row>
    <row r="288" spans="1:8">
      <c r="A288" s="40"/>
      <c r="B288" s="40"/>
      <c r="C288" s="40"/>
      <c r="D288" s="40"/>
      <c r="E288" s="40"/>
      <c r="F288" s="40"/>
      <c r="G288" s="40"/>
      <c r="H288" s="40"/>
    </row>
    <row r="289" spans="1:8">
      <c r="A289" s="40"/>
      <c r="B289" s="28" t="s">
        <v>36</v>
      </c>
      <c r="C289" s="28" t="s">
        <v>37</v>
      </c>
      <c r="D289" s="40"/>
      <c r="E289" s="40"/>
      <c r="F289" s="28" t="s">
        <v>36</v>
      </c>
      <c r="G289" s="28" t="s">
        <v>37</v>
      </c>
      <c r="H289" s="40"/>
    </row>
    <row r="290" spans="1:8">
      <c r="A290" s="40">
        <v>3</v>
      </c>
      <c r="B290" s="42" t="s">
        <v>39</v>
      </c>
      <c r="C290" s="42">
        <v>78</v>
      </c>
      <c r="D290" s="40">
        <f>ROUND(50/5,0)</f>
        <v>10</v>
      </c>
      <c r="E290" s="40"/>
      <c r="F290" s="42" t="s">
        <v>39</v>
      </c>
      <c r="G290" s="42">
        <f>C285+G285+C290</f>
        <v>106</v>
      </c>
      <c r="H290" s="40"/>
    </row>
    <row r="291" spans="1:8">
      <c r="A291" s="40">
        <v>3</v>
      </c>
      <c r="B291" s="42" t="s">
        <v>40</v>
      </c>
      <c r="C291" s="42">
        <v>37</v>
      </c>
      <c r="D291" s="40">
        <f>ROUND(37/2,0)</f>
        <v>19</v>
      </c>
      <c r="E291" s="40"/>
      <c r="F291" s="42" t="s">
        <v>40</v>
      </c>
      <c r="G291" s="42">
        <f>C286+G286+C291</f>
        <v>74</v>
      </c>
      <c r="H291" s="40"/>
    </row>
    <row r="292" spans="1:8">
      <c r="A292" s="40">
        <v>3</v>
      </c>
      <c r="B292" s="42" t="s">
        <v>41</v>
      </c>
      <c r="C292" s="42">
        <v>11</v>
      </c>
      <c r="D292" s="40">
        <v>11</v>
      </c>
      <c r="E292" s="40"/>
      <c r="F292" s="42" t="s">
        <v>41</v>
      </c>
      <c r="G292" s="42">
        <f>C287+G287+C292</f>
        <v>70</v>
      </c>
      <c r="H292" s="40"/>
    </row>
    <row r="293" spans="1:8">
      <c r="A293" s="40"/>
      <c r="B293" s="40"/>
      <c r="C293" s="40"/>
      <c r="D293" s="40"/>
      <c r="E293" s="40"/>
      <c r="F293" s="40"/>
      <c r="G293" s="40"/>
      <c r="H293" s="40"/>
    </row>
    <row r="294" spans="1:8">
      <c r="A294" s="40"/>
      <c r="B294" s="40"/>
      <c r="C294" s="40"/>
      <c r="D294" s="40"/>
      <c r="E294" s="40"/>
      <c r="F294" s="40"/>
      <c r="G294" s="40"/>
      <c r="H294" s="40"/>
    </row>
    <row r="295" spans="1:8">
      <c r="A295" s="40"/>
      <c r="B295" s="28" t="s">
        <v>36</v>
      </c>
      <c r="C295" s="28">
        <v>1</v>
      </c>
      <c r="D295" s="28">
        <v>2</v>
      </c>
      <c r="E295" s="28">
        <v>3</v>
      </c>
      <c r="F295" s="40"/>
      <c r="G295" s="40"/>
      <c r="H295" s="40"/>
    </row>
    <row r="296" spans="1:8">
      <c r="A296" s="40">
        <v>1</v>
      </c>
      <c r="B296" s="42" t="s">
        <v>39</v>
      </c>
      <c r="C296" s="42">
        <f>D285</f>
        <v>5</v>
      </c>
      <c r="D296" s="42">
        <f>H285</f>
        <v>2</v>
      </c>
      <c r="E296" s="42">
        <f>D290</f>
        <v>10</v>
      </c>
      <c r="F296" s="40"/>
      <c r="G296" s="40"/>
      <c r="H296" s="40"/>
    </row>
    <row r="297" spans="1:8">
      <c r="A297" s="40">
        <v>2</v>
      </c>
      <c r="B297" s="42" t="s">
        <v>40</v>
      </c>
      <c r="C297" s="42">
        <f>D286</f>
        <v>14</v>
      </c>
      <c r="D297" s="42">
        <f>H286</f>
        <v>10</v>
      </c>
      <c r="E297" s="42">
        <f>D291</f>
        <v>19</v>
      </c>
      <c r="F297" s="40"/>
      <c r="G297" s="40"/>
      <c r="H297" s="40"/>
    </row>
    <row r="298" spans="1:8">
      <c r="A298" s="40">
        <v>3</v>
      </c>
      <c r="B298" s="42" t="s">
        <v>41</v>
      </c>
      <c r="C298" s="42">
        <f>D287</f>
        <v>17</v>
      </c>
      <c r="D298" s="42">
        <f>H287</f>
        <v>13</v>
      </c>
      <c r="E298" s="42">
        <f>D292</f>
        <v>11</v>
      </c>
      <c r="F298" s="40"/>
      <c r="G298" s="40"/>
      <c r="H298" s="40"/>
    </row>
    <row r="299" spans="1:8">
      <c r="A299" s="40"/>
      <c r="B299" s="40"/>
      <c r="C299" s="40"/>
      <c r="D299" s="40"/>
      <c r="E299" s="40"/>
      <c r="F299" s="40"/>
      <c r="G299" s="40"/>
      <c r="H299" s="40"/>
    </row>
  </sheetData>
  <mergeCells count="7">
    <mergeCell ref="A175:E175"/>
    <mergeCell ref="A167:E167"/>
    <mergeCell ref="A168:E168"/>
    <mergeCell ref="A169:E169"/>
    <mergeCell ref="A171:D171"/>
    <mergeCell ref="A172:D172"/>
    <mergeCell ref="A174:E17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</dc:creator>
  <cp:lastModifiedBy>kirti</cp:lastModifiedBy>
  <dcterms:created xsi:type="dcterms:W3CDTF">2011-10-23T13:14:22Z</dcterms:created>
  <dcterms:modified xsi:type="dcterms:W3CDTF">2011-10-27T13:17:34Z</dcterms:modified>
</cp:coreProperties>
</file>