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P\Desktop\PARTAGE-DSB\SD-MPS\Ministères t3 non retenue\"/>
    </mc:Choice>
  </mc:AlternateContent>
  <xr:revisionPtr revIDLastSave="0" documentId="13_ncr:1_{C46337FC-71C7-46E9-8A5D-EE98B5F5F4E6}" xr6:coauthVersionLast="47" xr6:coauthVersionMax="47" xr10:uidLastSave="{00000000-0000-0000-0000-000000000000}"/>
  <bookViews>
    <workbookView xWindow="-120" yWindow="-120" windowWidth="29040" windowHeight="15840" activeTab="5" xr2:uid="{00000000-000D-0000-FFFF-FFFF00000000}"/>
  </bookViews>
  <sheets>
    <sheet name="Habitat" sheetId="4" r:id="rId1"/>
    <sheet name="Tourisme" sheetId="6" r:id="rId2"/>
    <sheet name="TP" sheetId="10" r:id="rId3"/>
    <sheet name="AGR" sheetId="11" r:id="rId4"/>
    <sheet name="ENVIR" sheetId="12" r:id="rId5"/>
    <sheet name="Transports" sheetId="13" r:id="rId6"/>
  </sheets>
  <definedNames>
    <definedName name="_xlnm.Print_Titles" localSheetId="3">AGR!$2:$7</definedName>
    <definedName name="_xlnm.Print_Titles" localSheetId="0">Habitat!$2:$10</definedName>
    <definedName name="_xlnm.Print_Titles" localSheetId="2">TP!$2:$7</definedName>
    <definedName name="_xlnm.Print_Area" localSheetId="3">AGR!$A$1:$F$443</definedName>
    <definedName name="_xlnm.Print_Area" localSheetId="4">ENVIR!$A$1:$G$464</definedName>
    <definedName name="_xlnm.Print_Area" localSheetId="0">Habitat!$A$1:$I$34</definedName>
    <definedName name="_xlnm.Print_Area" localSheetId="2">TP!$A$1:$I$604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8" i="13" l="1"/>
  <c r="F580" i="13"/>
  <c r="F574" i="13"/>
  <c r="F555" i="13"/>
  <c r="E555" i="13"/>
  <c r="F546" i="13"/>
  <c r="K544" i="13"/>
  <c r="F523" i="13"/>
  <c r="F519" i="13"/>
  <c r="E519" i="13"/>
  <c r="F510" i="13"/>
  <c r="F500" i="13"/>
  <c r="E500" i="13"/>
  <c r="E489" i="13"/>
  <c r="F487" i="13"/>
  <c r="F484" i="13" s="1"/>
  <c r="F477" i="13"/>
  <c r="F470" i="13"/>
  <c r="E470" i="13"/>
  <c r="F464" i="13"/>
  <c r="F463" i="13"/>
  <c r="F450" i="13"/>
  <c r="F449" i="13"/>
  <c r="F444" i="13"/>
  <c r="H437" i="13"/>
  <c r="F437" i="13"/>
  <c r="F412" i="13"/>
  <c r="F378" i="13"/>
  <c r="F356" i="13"/>
  <c r="F339" i="13"/>
  <c r="F326" i="13"/>
  <c r="F314" i="13"/>
  <c r="F298" i="13"/>
  <c r="F292" i="13"/>
  <c r="F287" i="13"/>
  <c r="F277" i="13"/>
  <c r="F262" i="13"/>
  <c r="E262" i="13"/>
  <c r="E256" i="13"/>
  <c r="F254" i="13"/>
  <c r="E254" i="13"/>
  <c r="E209" i="13"/>
  <c r="E203" i="13"/>
  <c r="E197" i="13"/>
  <c r="E191" i="13"/>
  <c r="E183" i="13"/>
  <c r="E177" i="13"/>
  <c r="E170" i="13"/>
  <c r="E164" i="13"/>
  <c r="E159" i="13"/>
  <c r="E153" i="13"/>
  <c r="E147" i="13"/>
  <c r="E140" i="13"/>
  <c r="E137" i="13"/>
  <c r="I119" i="13"/>
  <c r="F119" i="13"/>
  <c r="E119" i="13"/>
  <c r="F105" i="13"/>
  <c r="F89" i="13"/>
  <c r="E89" i="13"/>
  <c r="F87" i="13"/>
  <c r="E87" i="13"/>
  <c r="F76" i="13"/>
  <c r="E76" i="13"/>
  <c r="F75" i="13"/>
  <c r="E68" i="13"/>
  <c r="F63" i="13"/>
  <c r="E63" i="13"/>
  <c r="F54" i="13"/>
  <c r="E54" i="13"/>
  <c r="F51" i="13"/>
  <c r="F42" i="13"/>
  <c r="E42" i="13"/>
  <c r="F24" i="13"/>
  <c r="F12" i="13"/>
  <c r="E12" i="13"/>
  <c r="F455" i="12"/>
  <c r="F442" i="12"/>
  <c r="H432" i="12"/>
  <c r="F432" i="12"/>
  <c r="F407" i="12"/>
  <c r="F373" i="12"/>
  <c r="F351" i="12"/>
  <c r="F334" i="12"/>
  <c r="F321" i="12"/>
  <c r="F309" i="12"/>
  <c r="F293" i="12"/>
  <c r="F287" i="12"/>
  <c r="F282" i="12"/>
  <c r="F272" i="12"/>
  <c r="F257" i="12"/>
  <c r="E257" i="12"/>
  <c r="E251" i="12"/>
  <c r="F249" i="12"/>
  <c r="E249" i="12"/>
  <c r="E204" i="12"/>
  <c r="E198" i="12"/>
  <c r="E192" i="12"/>
  <c r="E186" i="12"/>
  <c r="E178" i="12"/>
  <c r="E172" i="12"/>
  <c r="E165" i="12"/>
  <c r="E159" i="12"/>
  <c r="E154" i="12"/>
  <c r="E148" i="12"/>
  <c r="E142" i="12"/>
  <c r="E135" i="12"/>
  <c r="E132" i="12"/>
  <c r="I114" i="12"/>
  <c r="F114" i="12"/>
  <c r="E114" i="12"/>
  <c r="F100" i="12"/>
  <c r="F84" i="12"/>
  <c r="E84" i="12"/>
  <c r="F82" i="12"/>
  <c r="E82" i="12"/>
  <c r="F54" i="12"/>
  <c r="E54" i="12"/>
  <c r="F51" i="12"/>
  <c r="F42" i="12"/>
  <c r="E42" i="12"/>
  <c r="F24" i="12"/>
  <c r="F12" i="12"/>
  <c r="E12" i="12"/>
  <c r="F444" i="11"/>
  <c r="H437" i="11"/>
  <c r="F437" i="11"/>
  <c r="F412" i="11"/>
  <c r="F378" i="11"/>
  <c r="F356" i="11"/>
  <c r="F339" i="11"/>
  <c r="F326" i="11"/>
  <c r="F314" i="11"/>
  <c r="F298" i="11"/>
  <c r="F292" i="11"/>
  <c r="F287" i="11"/>
  <c r="F277" i="11"/>
  <c r="F262" i="11"/>
  <c r="E262" i="11"/>
  <c r="E256" i="11"/>
  <c r="F254" i="11"/>
  <c r="E254" i="11"/>
  <c r="E209" i="11"/>
  <c r="E203" i="11"/>
  <c r="E197" i="11"/>
  <c r="E191" i="11"/>
  <c r="E183" i="11"/>
  <c r="E177" i="11"/>
  <c r="E170" i="11"/>
  <c r="E164" i="11"/>
  <c r="E159" i="11"/>
  <c r="E153" i="11"/>
  <c r="E147" i="11"/>
  <c r="E140" i="11"/>
  <c r="E137" i="11"/>
  <c r="I119" i="11"/>
  <c r="F119" i="11"/>
  <c r="E119" i="11"/>
  <c r="F105" i="11"/>
  <c r="F89" i="11"/>
  <c r="E89" i="11"/>
  <c r="F87" i="11"/>
  <c r="E87" i="11"/>
  <c r="F76" i="11"/>
  <c r="E76" i="11"/>
  <c r="F75" i="11"/>
  <c r="E68" i="11"/>
  <c r="F63" i="11"/>
  <c r="E63" i="11"/>
  <c r="F54" i="11"/>
  <c r="E54" i="11"/>
  <c r="F51" i="11"/>
  <c r="F42" i="11"/>
  <c r="E42" i="11"/>
  <c r="F24" i="11"/>
  <c r="F12" i="11"/>
  <c r="E12" i="11"/>
  <c r="K539" i="10"/>
  <c r="F488" i="10"/>
  <c r="F485" i="10" s="1"/>
  <c r="E482" i="10"/>
  <c r="F477" i="10"/>
  <c r="F470" i="10"/>
  <c r="E470" i="10"/>
  <c r="F464" i="10"/>
  <c r="F463" i="10"/>
  <c r="F450" i="10"/>
  <c r="F449" i="10"/>
  <c r="F444" i="10"/>
  <c r="H437" i="10"/>
  <c r="F437" i="10"/>
  <c r="F412" i="10"/>
  <c r="F378" i="10"/>
  <c r="F356" i="10"/>
  <c r="F339" i="10"/>
  <c r="F326" i="10"/>
  <c r="F314" i="10"/>
  <c r="F298" i="10"/>
  <c r="F292" i="10"/>
  <c r="F287" i="10"/>
  <c r="F277" i="10"/>
  <c r="F262" i="10"/>
  <c r="E262" i="10"/>
  <c r="E256" i="10"/>
  <c r="F254" i="10"/>
  <c r="E254" i="10"/>
  <c r="E209" i="10"/>
  <c r="E203" i="10"/>
  <c r="E197" i="10"/>
  <c r="E191" i="10"/>
  <c r="E183" i="10"/>
  <c r="E177" i="10"/>
  <c r="E170" i="10"/>
  <c r="E164" i="10"/>
  <c r="E159" i="10"/>
  <c r="E153" i="10"/>
  <c r="E147" i="10"/>
  <c r="E140" i="10"/>
  <c r="E137" i="10"/>
  <c r="I119" i="10"/>
  <c r="F119" i="10"/>
  <c r="E119" i="10"/>
  <c r="F105" i="10"/>
  <c r="F89" i="10"/>
  <c r="E89" i="10"/>
  <c r="F87" i="10"/>
  <c r="E87" i="10"/>
  <c r="F76" i="10"/>
  <c r="E76" i="10"/>
  <c r="F75" i="10"/>
  <c r="E68" i="10"/>
  <c r="F63" i="10"/>
  <c r="E63" i="10"/>
  <c r="F54" i="10"/>
  <c r="E54" i="10"/>
  <c r="F51" i="10"/>
  <c r="F42" i="10"/>
  <c r="E42" i="10"/>
  <c r="F24" i="10"/>
  <c r="F12" i="10"/>
  <c r="E12" i="10"/>
  <c r="F20" i="6" l="1"/>
  <c r="E20" i="6"/>
</calcChain>
</file>

<file path=xl/sharedStrings.xml><?xml version="1.0" encoding="utf-8"?>
<sst xmlns="http://schemas.openxmlformats.org/spreadsheetml/2006/main" count="5827" uniqueCount="701">
  <si>
    <t>Rubriques</t>
  </si>
  <si>
    <t>Actions centralisées</t>
  </si>
  <si>
    <t>Wilaya</t>
  </si>
  <si>
    <t>Référence de la demande</t>
  </si>
  <si>
    <t>Objet de la demande</t>
  </si>
  <si>
    <t>Montant sollicité (En Millions de DA)</t>
  </si>
  <si>
    <t>AE</t>
  </si>
  <si>
    <t>CP</t>
  </si>
  <si>
    <t>Suite réservée</t>
  </si>
  <si>
    <t>Montant alloué (En Millions de DA)</t>
  </si>
  <si>
    <t>SUIVI DES DEMANDES TRANSMISES AUX SERVICES DE LA DGB
 Titre 3: Dépenses d'Investissement</t>
  </si>
  <si>
    <t>Intitulé des l'opérations</t>
  </si>
  <si>
    <t>Actions uniques</t>
  </si>
  <si>
    <t>Programme complémentaire</t>
  </si>
  <si>
    <t>Nature de la demande (1)</t>
  </si>
  <si>
    <t>Wilaya de Djelfa</t>
  </si>
  <si>
    <t>Etude, suivi, réalisation et équipement d'un Centre d'Enfouissement Technique  intercommunal à Guernini de la Daira de Ain Oussara</t>
  </si>
  <si>
    <t>Etude,suivi, réalisation et équipement d'un centre de tri à Ain Oussara</t>
  </si>
  <si>
    <t>Etude,suivi, réalisation et équipement d'une  station  de compostage à Djelfa</t>
  </si>
  <si>
    <t>Suivi, réalisation et équipement d'un Centre d'Enfouissement Technique  intercommunal à Hassi Bahbah</t>
  </si>
  <si>
    <t>Envoi n° 535/MF/DGB/DBPDSE du 30/01/2025</t>
  </si>
  <si>
    <t>Wilaya de Blida</t>
  </si>
  <si>
    <t xml:space="preserve">Réalisation, équipement et extention d'un centre d'enfouissement technique  à Oued el alleug </t>
  </si>
  <si>
    <t xml:space="preserve">demande de réévaluation </t>
  </si>
  <si>
    <t>R</t>
  </si>
  <si>
    <t>Envoi n° 69/WB/SG/2025 du 30/01/2025</t>
  </si>
  <si>
    <t>Wilaya de Jijel</t>
  </si>
  <si>
    <t>Envoi n°1136/SG/2025 du 18/02/2025</t>
  </si>
  <si>
    <t>Etude, réalisation et équipement d'une maison de l'environnement</t>
  </si>
  <si>
    <t>Wilaya Béjaia</t>
  </si>
  <si>
    <t>Réalisation et équipement d'un centre d'enfouissement technique à Draa El Gaid</t>
  </si>
  <si>
    <t>Mise en place du tri selectif pour 08 communes</t>
  </si>
  <si>
    <t>Envoi n°222/CAB/2025 du 27/01/2025</t>
  </si>
  <si>
    <t xml:space="preserve">demande d'inscription </t>
  </si>
  <si>
    <t>PN</t>
  </si>
  <si>
    <t xml:space="preserve">demande de rattachement de crédit des paiements </t>
  </si>
  <si>
    <t>NEANT</t>
  </si>
  <si>
    <t>Portefeuille de programmes : Tourisme et Artisanat</t>
  </si>
  <si>
    <t xml:space="preserve">Portefeuille de programmes : Ministère de l'Economie de la Connaissance, des Start-up et des Micro-Entreprises </t>
  </si>
  <si>
    <t>Wilaya: Djelfa</t>
  </si>
  <si>
    <t xml:space="preserve"> - Envoi n° 63/SPM/MTA du 05/02/2025
 - Envoi n° 218/CAB/WD du 26/01/2025 de la wilaya de Djelfa</t>
  </si>
  <si>
    <t>Réévaluation des opérations d'investissement publics de l'Etat</t>
  </si>
  <si>
    <t>Néant</t>
  </si>
  <si>
    <t>169/SG/DFM/MI/2025 du 12/02/2025</t>
  </si>
  <si>
    <t>étude pour l’aménagement de la zone industrielle de Béchar « Toumiat »</t>
  </si>
  <si>
    <t>Demande de crédits de paiement au profit de l’opération d’étude pour l’aménagement de la zone industrielle de Béchar « Toumiat », au titre de l’exercice 2025.</t>
  </si>
  <si>
    <t>Réalisation de la zone industrielle de Bellara, Wilaya de Jijel.</t>
  </si>
  <si>
    <t>35/SG/DFM/MIPP/2025 du 13/01/2025.</t>
  </si>
  <si>
    <t>demande de réévaluation de l’opération de réalisation de la zone industrielle de Bellara, Wilaya de Jijel.</t>
  </si>
  <si>
    <t>Wilaya de Sidi Bel Abbès</t>
  </si>
  <si>
    <t>Aménagement de la zone industrielle de Sidi Bel Abbès</t>
  </si>
  <si>
    <t>Envoi n°938/SG de la Wilaya du 18/02/2025.</t>
  </si>
  <si>
    <t>nouvelle opération pour Aménagement de la zone industrielle de Sidi Bel Abbès.</t>
  </si>
  <si>
    <t>En cours d'examen dont les arguments ci-dessous ont été avancés:
cette opération n’a pas été demandée par vos services dans le cadre des discussions budgétaires relatives à la préparation de la Loi de Finances pour 2025, par conséquent elle n’a pas été retenue</t>
  </si>
  <si>
    <t xml:space="preserve">Réhabilitation et développement de la zone d’activités de Sfisef </t>
  </si>
  <si>
    <t>n°433/SG du 27/01/2025.</t>
  </si>
  <si>
    <t xml:space="preserve">Besoins de crédits de paiement </t>
  </si>
  <si>
    <t xml:space="preserve">en cours d'examen 
demande de transmettre un complément d’information comportant :
- La situation physique et financière de l’opération objet de levée de gel, faisant ressortir le programme en cours (PEC) et le reliquat de CP, visée par le contrôleur financier et le trésorier ; 
- Les justificatifs du montant demandé de 5.000.000 DA (les situations des travaux en instance de paiement, les factures et le plan de décaissement).
</t>
  </si>
  <si>
    <t xml:space="preserve">Wilaya de Djelfa </t>
  </si>
  <si>
    <t>Suivi et réalisation d'une zone d'activité à la commune de Ain el Ibel sur 15 Ha (83 lots)</t>
  </si>
  <si>
    <t>n°109/SG/DFM/2025 du 01/02/2025 du Ministère de l'Industrie</t>
  </si>
  <si>
    <t>Demande de notification de crédits de paiement au profit des opérations inscrites dans le cadre du programme complémentaire de la Wilaya de Djelfa, au titre de l’exercice 2025</t>
  </si>
  <si>
    <t>En cours d'examen
on a solliciter l'accord de Monsieur le Directeur Général pour saisir la Division de la Modernisation et de la Synthèse Budgétaire à l'effet de faire procéder à la notification de crédits de paiement d'un montant de 1.681.250.000 DA, au titre de l’exercice 2025, et ce, à partir des CP retenus et non encore notifiés inscrits au profit de l’Ex Ministère de l’Industrie et de la Production Pharmaceutique s'élevant à 4.408.580.000 DA.</t>
  </si>
  <si>
    <t>Suivi et réalisation d'une zone d'activité à la commune de El charef sur 20 Ha (145 lots)</t>
  </si>
  <si>
    <t>Suivi et réalisation d'une zone d'activité à la commune de El Idrissia sur 4 Ha (38 lots)</t>
  </si>
  <si>
    <t>Suivi et réalisation d'une zone d'activité à la commune de Feidh el Botma sur 15 Ha (105 lots)</t>
  </si>
  <si>
    <t>Suivi et réalisation d'une zone d'activité à la commune de Hassi fedoul sur 15 Ha (73 lots)</t>
  </si>
  <si>
    <t>Etude pour la réhabilitation du vieux batis à travers la wilaya de Béjaia</t>
  </si>
  <si>
    <t>Envoi n°222/CAB/Béjaia du 27/01/2025</t>
  </si>
  <si>
    <t xml:space="preserve">demande d'inscription d'une nouvelle opération </t>
  </si>
  <si>
    <t>la demande doit être soumettre à l'examen préalable par le responsable de programme concerné</t>
  </si>
  <si>
    <t>Etude et suivi pour la réalisation d'un siège de la direction de logement avec logement de fonction-Wilaya de Béjaia</t>
  </si>
  <si>
    <t>Amélioration urbaine de l'ancien tissu urbain à travers la wilaya d'El Bayadh - 2023</t>
  </si>
  <si>
    <t>Envoi n°153/SG/2025 du 30/01/2025</t>
  </si>
  <si>
    <t>demande du reste des crédits de paiement retenus en 2025</t>
  </si>
  <si>
    <t>Cf N/Envoi n°771/MF/DGB du 10/02/2025, les services de la Wilaya de El Bayadh sont invités à soumettre cette demande à l'examen préalable par le responsable de programme concerné</t>
  </si>
  <si>
    <t xml:space="preserve">Travaux de VRD primaires et secondaires des programmes de logements publics à travers la wilaya d'El Bayadh - 2023 </t>
  </si>
  <si>
    <t>Etude, suivi et réalisation de  travaux d' amélioration urbaine de l'ancien tissu urbain  à travers la Wilaya d'El Bayadh - Programme  2024</t>
  </si>
  <si>
    <t>Étude, suivi et réalisation des travaux de VRD de 16 lotissements sociaux ( 6 507  lots), créés dans le cadre du développement de l’offre foncière publique dans les régions des hauts plateaux, à travers les communes de Bougtob, Kef Lahmer, El Bayadh, Rogassa, Brézina, El Biodh Sidi El Cheikh, et Boussemghoun,  wilaya de EL Bayadh-Programme  2024.</t>
  </si>
  <si>
    <t>Étude, suivi et réalisation des travaux de VRD d'habitat rural groupé de 06 sites ( 466 logts) à travers les communes de  Sidi Taiffour  , Boussemghoun,   Ghassoul,  Bougtob,  wilaya de EL Bayadh -Programme  2024</t>
  </si>
  <si>
    <t>Etude de révision des PDAU, étude POS, études géotechniques et spécifique, étude générale, sismiques à travers la wilaya de Béjaia - Programme 2025</t>
  </si>
  <si>
    <t>Amélioration urbaine de l'ancien tissu urbain programme 2023- Wilaya de Béjaia</t>
  </si>
  <si>
    <t>Travaux de VRD primaires et secondaires des programme de logements publics - programme 2023-Wilaya de Béjaia</t>
  </si>
  <si>
    <t>Amélioration urbaine de l'ancien tissu urbain-programme 2024- Wilaya de Béjaia</t>
  </si>
  <si>
    <t>Amélioration urbaine de l'ancien tissu urbain - programme 2025- Wilaya de Béjaia</t>
  </si>
  <si>
    <t>Travaux de VRD primaires et secondaires des programmes de logements publics - 2025-Wilaya de Béjaia</t>
  </si>
  <si>
    <t>indemnisation des propriètaires des terrains touchés par l'emprise du projet de réalisation du CHU 500 lits à la wilaya de Tizi Ouzou</t>
  </si>
  <si>
    <t>Envoi n°339/SG/MHUV/2025 du 05/02/2025</t>
  </si>
  <si>
    <t>demande d'inscription d'une nouvelle opération d'indemnisation</t>
  </si>
  <si>
    <t>Travaux de confortement de divers sites à travers la wilya de béjaia</t>
  </si>
  <si>
    <t>demande d'une réévaluation</t>
  </si>
  <si>
    <t>Etude, suivi et réalisation d'une école primaire de type 2 au niveau du site 3200 LLV à Ighzer Ozari, commune de Oued Ghir, wilaya de béjaia (cité d'habitat intégrés 2023)</t>
  </si>
  <si>
    <t>Etude, suivi et réalisation d'un collège type B06 sis au site des 9100 LVV+6920LPL à la commune de Oued Ghir, wilaya de béjaia (cité d'habitat intégrés 2019)</t>
  </si>
  <si>
    <t>Réalisation d'un collège type B6 du site des 2798 LLV sidi Bouderhem, commune de Oued Ghir, wilaya de Béjaia (cité d'habitat intégrés 2022)</t>
  </si>
  <si>
    <t>Etude, suivi et réalisation d'un collège base 6 au niveau du site 3200 LLV à Ighzer Ouzarif, commune de Oued Ghir, wilaya de Béjaia (cité d'habitat intégrés 2023)</t>
  </si>
  <si>
    <t>Etude, suivi et réalisation d'un collège base 6 au niveau du site de 1000 LLV à Ighzer Ozarif, commune de Oued Ghir, wilaya de béjaia (cité d'habitat intégrés 2023)</t>
  </si>
  <si>
    <t>Etude, suivi et réalisation d'un collège base 6 au niveau du site de 7361 LLV au pôle urbain sidi Bodraham, commune de Béjaia, wilaya de Béjaia (cité d'habitat intégrés 2023)</t>
  </si>
  <si>
    <t>Etude, suivi et réalisation d'un lycée type 1000 au niveau du site de 7361 LLV au pôle urbain sidi Bodraham, commune de Béjaia, wilaya de Béjaia (cité d'habitat intégrés 2023)</t>
  </si>
  <si>
    <t>Etude, suivi et réalisation d'un lycée type 1000 au niveau du site de 9100 LLV+6920 LPL pôle urbain Ighzer Ouzarif, commune de Oued Ghir, wilaya de Béjaia (cité d'habitat intégrés 2023)</t>
  </si>
  <si>
    <t>Etude, suivi et réalisation d'une polyclinique au niveau du site des (2400 LPL+2798 LLV) au niveau du pôle Sidi Boudrahaem, commune de Béjaia, wilaya de Béjaia (cité d'habitat intégrés 2023)</t>
  </si>
  <si>
    <t>Etude, suivi et réalisation d'une sureté urbaine au niveau du site 3200 logement location vente au niveau du pôle urbain Ighzer Ozari, commune de Oued Ghir, wilaya de béjaia (cité d'habitat intégrés 2023)</t>
  </si>
  <si>
    <t>étude, suivi et réalisation d'un collège type 6 au niveau de site des 220 LPL + 460 LPA, à Djazaria, POS n°08, commune de Boukadir (cités d'habitat intégrées programme 2024)</t>
  </si>
  <si>
    <t>Envoi n°502/SG/2025 du 17/01/2025</t>
  </si>
  <si>
    <t>Etude, suivi et réalisation d'un lycée type 1,000 au niveau du site des 2000/4200LLV+1500/2524 LLV, pôle urbain El Hassania, commune de Chlef (cités d'habitat intégrées programme 2024)</t>
  </si>
  <si>
    <t>Envoi n°503/SG/2025 du 30/01/2025</t>
  </si>
  <si>
    <t>Etude, suivi et réalisation d'un lycée type1.000 au niveau du site des 380 LPL+810/1700 LPA, à kfafsa, commune de chlef (cités d'habitat intégrées programme 2024)</t>
  </si>
  <si>
    <t>Envoi n°504/SG/2025 du 17/01/2025</t>
  </si>
  <si>
    <t>Etude, suivi et réalisation d'un collège type 6 au niveau du site des 4024 LLV +220 LPA+250 MDN+430 LPL+212 RHP+130,Hay sonelgaz, commune de Oued Sly  (cités d'habitat intégrées programme 2024)</t>
  </si>
  <si>
    <t>Envoi n°505/SG/2025 du 30/01/2025</t>
  </si>
  <si>
    <t>Etude, suivi et réalisation d'un collège type 6 au niveau du site 1420  logements ruraux, commune de Deldoul , wilaya de TIMMIMOUN (Cités d'habitat intégrées 2023)</t>
  </si>
  <si>
    <t>Envoi n°1138/SG/2024 du 14/11/2024</t>
  </si>
  <si>
    <t>Etude et suivi pour la réalisation de 4.000 logements publics locatifs (LPL) à travers la wilaya de Djelfa.</t>
  </si>
  <si>
    <t>Envoi n°218/CAB/WD/2025 du 26/01/2025</t>
  </si>
  <si>
    <t>Réalisation de 4.000 logements publics locatifs (LPL) à travers la wilaya de Djelfa.</t>
  </si>
  <si>
    <t>Prise en charge du déficit des travaux de viabilisation des sites de l'habitat rural groupé des 3.852 lots</t>
  </si>
  <si>
    <t>Etude, suivi et réalisation des travaux des VRD et d'amélioration urbaine</t>
  </si>
  <si>
    <t>Etude pour la réalisation et équipements de siège de la direction du logement avec logement de fonction – wilaya de Djelfa.</t>
  </si>
  <si>
    <t>Suivi, réalisation et équipements de siège de la direction du logement avec logement de fonction – wilaya de Djelfa.</t>
  </si>
  <si>
    <t>Travaux de voirie et réseaux divers (VRD)</t>
  </si>
  <si>
    <t>Envoi n°32/SP/WT/2025 du 09/02/2025</t>
  </si>
  <si>
    <t>demande de rattachement de crédits de paiement</t>
  </si>
  <si>
    <t>Portefeuille de programmes : Ministère de l'Habitat, de l'Urbanisme et de la Ville</t>
  </si>
  <si>
    <t>Portefeuille de programmes : Ministère de l'Environnemente etde la Qualité de la Vie</t>
  </si>
  <si>
    <t xml:space="preserve">Envoi n° 773/MF/DGB/DBPDSE du10/02/2025 non accordé conformément à la réglementation en vigueur </t>
  </si>
  <si>
    <t>Portefeuille de programmes : Ministère de  l'Industrie</t>
  </si>
  <si>
    <t>Wilaya: Béchar</t>
  </si>
  <si>
    <t>Portefeuille de programmes : Ministère de  l'Hydraulique</t>
  </si>
  <si>
    <t>Travaux d'alimentation en eau potable des communes de Toudja et Béni Ksila à partir de la station de dessalement d'eau de mer de Béjaia (W.Béjaia)</t>
  </si>
  <si>
    <t xml:space="preserve"> - n° 45/DP/MH/2025 du 22/01/2025 ;
 - n° 67/DP/MH/2025 du 27/01/2025.</t>
  </si>
  <si>
    <t>demande de notification le reste du programme retenu au titre de l'exercice 2025</t>
  </si>
  <si>
    <t>en cours de notification</t>
  </si>
  <si>
    <t xml:space="preserve">Etude d'alimentation en eau potable des communes de Dirah et Hadjra Zerga (w.Bouira) à partir du champ captant de Birine dans la wilaya de Djelfa </t>
  </si>
  <si>
    <t>Actualisation des études Hydro Agricole des périmètres sur le territoire Nationale.</t>
  </si>
  <si>
    <t>Interconnexion des barrages de Guenitra, Zerdezas et Zit Emba dans la région de Skikda</t>
  </si>
  <si>
    <t xml:space="preserve"> - n° 819/CM/MH/2024 du 05/11/2024</t>
  </si>
  <si>
    <t>A/S projets d'interconnexions des barrages</t>
  </si>
  <si>
    <t>dossier en cours de traitement (le secteur été saisie pour nous transmettre le dossier de maturation y afférente</t>
  </si>
  <si>
    <t>Interconnexion des barrages de Bouroumi-Boukardane dans la région de Ain Defla -Tipaza-</t>
  </si>
  <si>
    <t>dossier en cours de traitement (le secteur a été saisie pour nous transmettre le dossier de maturation y afférente</t>
  </si>
  <si>
    <t>Transfert des eaux de la région d'El Tarf vers les barrages Ouljit Mellègue dans la région de Tébessa et Ain Dalia dans la wilaya de Souk Ahras</t>
  </si>
  <si>
    <t>Le sytème des Hautes Plaines Sétifiennes au nord de Sétif</t>
  </si>
  <si>
    <t>Interconnexion du système MAO (Mostaganem-Arzew-Oran) au barrage Gargar</t>
  </si>
  <si>
    <t>Transfert des eaux du barrage de Sidi Yakoub vers le barrage Koudiat Rosfa</t>
  </si>
  <si>
    <t>Interconnexion des barrages Tellesdit-Lakhal</t>
  </si>
  <si>
    <t>Transfert barrage Kissir (Jijel) - barrage El Agrem (Jijel)</t>
  </si>
  <si>
    <t>Le transfert barrage Tichy Haf vers les wilayas Bordj Bou Arreridj et M'sila</t>
  </si>
  <si>
    <t>Transfert barrage Irdjana (Jijel) - barrage Beni Haroun</t>
  </si>
  <si>
    <t>Transfert barrage Ain Dalia - barrage Oued Cherf</t>
  </si>
  <si>
    <t>Valorisation des eaux de drainage du barrage Beni Haroun</t>
  </si>
  <si>
    <t>Trasfert Est: Réalisation du barrage de Tabellout (w. Jijel)</t>
  </si>
  <si>
    <t xml:space="preserve"> - n°117/DP/SG/MH/2025 du 23/01/2025</t>
  </si>
  <si>
    <t>Réévaluation d'une opération construction du barrage de Tabellout retenue en 2024</t>
  </si>
  <si>
    <t>demande non prise en charge ( réévaluation non justifiée suite aux conclussions du réunion de Gouvernement du 15/01/2025 compte tenu du risque de nouvelles demande à l'avenir (intérêts moratoires)</t>
  </si>
  <si>
    <t>Renforcement de l’AEP de (06) communes de Mila et (02) communes de Jijel à partir du barrage de Tabellout</t>
  </si>
  <si>
    <t>n°240/DP/MH/2025 du 12/02/2025</t>
  </si>
  <si>
    <t>Réévaluation d'une opération renforcement de l’AEP de (06) communes de Mila et (02) communes de Jijel à partir du barrage de Tabellout retenue en 2024</t>
  </si>
  <si>
    <t xml:space="preserve">demande non prise en charge suite à la transmission tardive des documents justificatifs par le secteur de l’hydraulique, ce dernier,a été saisie  pour réintroduire la demande de réévaluation retenue au titre de l’exercice 2024, dans le cadre des prochaines lois des finances </t>
  </si>
  <si>
    <t>Wilaya de Bouira</t>
  </si>
  <si>
    <t xml:space="preserve"> Etude  station d'épuration des eaux usées  de la ville de El Hachimia et Oued El Bardi (y compris le raccordement ) (W.Bouira)                                                                                                                                                                                                                           </t>
  </si>
  <si>
    <t>Alimentation en eau potable du village de Tikboucht (commune de Haizer) à partir du système du barrage de Tilésdit (w.Bouira)</t>
  </si>
  <si>
    <t>Augmentation des capacités de stockage d'eau potable y compris raccordements à travers la wilaya (w.Bouira)</t>
  </si>
  <si>
    <t>Réalisation, équipement, électrification de 1360 Ml de forages y compris raccordement aux réseaux existants à travers les communes : Lasnam, Ain Lahdjer, Dechemia, El Hadjra Zarga, Bir ghbalou et Maala (w. Bouira)</t>
  </si>
  <si>
    <t>Wilaya de Sétif</t>
  </si>
  <si>
    <t>Renforcement en alimentation en eau potable des communes de Kasr Al Abta et Guellel à partir du système du Barrage El Mahoune (w.Sétif)</t>
  </si>
  <si>
    <t>Extension et raccordement des rejets finaux  avec les systèmes épuratoire ainsi que la réalisation des réseaux d'assainissement à travers les centres des Communes de la wilaya (W.Sétif)</t>
  </si>
  <si>
    <t>Réhabilitation de stations de pompage et ouvrages de stokages (w.Sétif)</t>
  </si>
  <si>
    <t>Equipement, électrification et raccordement de forages et puits à travers les communes : Ain Azel, Boutaleb, Djemila, Maouia, Ouled Saber, Draa Kebila, Bazer Sekhra, Tella, Ouricia, Ait Tizi, Boussellam et Bir El Arche (W. Sétif)</t>
  </si>
  <si>
    <t>Wilaya de Bordj Badj Mokhtar</t>
  </si>
  <si>
    <t>Réalisation d'une station de relevage à la commune de  de Bordj Badji Mokhtar (W.Bordj Badji Mokhtar)</t>
  </si>
  <si>
    <t>Réalisation de la STEP de Bordj-Ghedir (W.Bordj Bou Arreridj)</t>
  </si>
  <si>
    <t>Extension et réhabilitation des réseaux d'alimentation en eau potable de 15 communes de la wilaya de Bordj Bou Arreridj (W.Bordj Bou Arreridj)</t>
  </si>
  <si>
    <t>Aquisition des équipements éléctromécaniques et hydrauliques à travers les communes : Ain Taghrout, Belimour, Bir Kasdali, Bordj Ghedir, El Ach, El Achir, El Hamadia, El Main, Ghilassa, Hasnaoua, Khelil, Ksour, Medjana, Ouled Brahem, Ouled Dahmane, Rabta, Ras El Oued, Sidi Embarek, Taglait, Tassameurt et Tixter (W. Bordj Bou Arreridj)</t>
  </si>
  <si>
    <t>Wilaya de Tindouf</t>
  </si>
  <si>
    <t>Rénovation des collecteurs de rejet d'assainissement de Hassi Khebbi (W.Tindouf)</t>
  </si>
  <si>
    <t>Rénovation de l'ancien réseau d'alimentation en eau potable en amiante ciment à travers la wilaya (w.Tindouf)</t>
  </si>
  <si>
    <t>Réalisation , équipement, électrification et raccordement d'un forage à côté de centre de détention à l'EST de la ville de Tindouf (w. Tindouf)</t>
  </si>
  <si>
    <t>Wilaya d'In Guezzam</t>
  </si>
  <si>
    <t>Rénovation et extension des réseaux d'alimentation en eau potable à travers les communes d'In Guezzam et Tin Zaouatin, sur 24 km (w.In Guezzam)</t>
  </si>
  <si>
    <t>Suivi et réalisation des ouvrages de stockage (02 réservoirs d’une capacité globale de 3000 m3 et raccordement sur 3,2 km)  à travers les communes d'In Guezzam et Tin Zaouatin (w.In Guezzam)</t>
  </si>
  <si>
    <t>Etude d’alimentation en eau potable de Garret Enous à partir de la nappe d’In Attai, commune d'In Guezzam (W.In Guezzam)</t>
  </si>
  <si>
    <t>Réalisation, équipement, électrification et raccordement de 1800 ml de forages à travers les communes d'In Guezzam et Tin Zaouatin (w. In Guezzam)</t>
  </si>
  <si>
    <t>Réalisation, équipement, électrification et raccordement de 300 Ml de forages à  travers les communes: Chekfa, Taher, Khiri, Oued Adjoul et Ziama Mansouria (W. Jijel)</t>
  </si>
  <si>
    <t>Wilaya de Tlemcen</t>
  </si>
  <si>
    <t xml:space="preserve"> Prolongement des rejets d'assainissement du centre de Sidi Abdeli et Sid Snouci y compris  réalisation d'une station de relevage -commune Sidi Abdeli(W.Tlemcen) </t>
  </si>
  <si>
    <t>Rénovation des adductions et des réseaux de distribution d'alimentation en eau potable des  communes de Chetouane , Remchi et Ain Nehala (w.Tlemcen)</t>
  </si>
  <si>
    <t>Réalisation des ouvrages de stockage y compris raccordements à travers la wilaya (w.Tlemcen)</t>
  </si>
  <si>
    <t>réalisation d'un collecteur de rejet de Bnate Belakhal vers Oued Mellah  (ville de Djelfa) (W.Djelfa)</t>
  </si>
  <si>
    <t>Etude pour le renforcement d'alimentation en eau potable de la ville de Djelfa à partir du champ Captant Zakkar et le sud de la ville (w.Djelfa)</t>
  </si>
  <si>
    <t>Réalisation de deux réservoirs à sguia (Bouiret Lahdeb) et Ain Feka y compris raccordement (w.Djelfa)</t>
  </si>
  <si>
    <t>Réalisation de deux réservoirs 1500 m3 à Bnat Belakhal et Chikh Naas POS 20 et 21 (ville de Djelfa) y compris raccordement (w.Djelfa)</t>
  </si>
  <si>
    <t>Wilaya de Mascara</t>
  </si>
  <si>
    <t>Prolongement du réseau d’assainissement de la partie Ouest de la commune de Mohammadia vers les stations d'épuration Mohammadia (W.Mascara)</t>
  </si>
  <si>
    <t xml:space="preserve">Etude de l'extension du système d'alimentation en eau potable à partir de la station de traitement du barrage Oued Taht (w.Mascara) </t>
  </si>
  <si>
    <t xml:space="preserve">Etude pour l'alimentation en eau potable des communes de Ain Frass, Ain Fekan, Oued Taria, Guerdjoum à partir du Barrage Ouizert (w.Mascara) </t>
  </si>
  <si>
    <t xml:space="preserve">Etude pour la réhabilitation et l'extension de la station de traitement Fergoug y compris la conduite d'amenée à partir du Barrage Fergoug (w.Mascara) </t>
  </si>
  <si>
    <t xml:space="preserve">Réalisation et rénovation des réseaux d'alimentation en eau potable à travers les communes de la wilaya de Mascara (w.Mascara) </t>
  </si>
  <si>
    <t>Rénovation et réalisation des conduites d'adduction de refoulement à travers les communes de la wilaya de Mascara (W.Mascara)</t>
  </si>
  <si>
    <t>Wilaya de Timimoun</t>
  </si>
  <si>
    <t>Rénovation et extension des réseaux d'alimentation en eau potable à travers les communes de Timimoun , Tinerkouk, Charouine , Ouled Aissa, Deldoul, Ksar Kaddour, Metarfa, Aougrout,Talmine et Ouled Said (w.Timimoun)</t>
  </si>
  <si>
    <t>Wilaya d'Oum El-Bouaghi</t>
  </si>
  <si>
    <t>Réalisation et rénovation de réseaux d'assainissement des villes d'oum el Bouhaghi et Ain Beida (W.Oum-El-Bouaghi)</t>
  </si>
  <si>
    <t>Réalisation d'une aire d'irrigation à l'aval de la station d'épuration des eaux usées de la ville de Ain Beida sur une superficie de 200 HA (W.Oum El Bouaghi).</t>
  </si>
  <si>
    <t xml:space="preserve"> wilaya de Khenchela</t>
  </si>
  <si>
    <t>Réalisation du périmètre d’irrigation à partir des eaux épurées de la STEP khenchela (W.Khenchela)</t>
  </si>
  <si>
    <t>wilaya de Ghardaia</t>
  </si>
  <si>
    <t>Extension et rénovation des réseaux d’assainissements à Travers  les communes de Ghardaia; daya; bounoura; el atteuf; berriane; guerrara, metlili; mansoura , zelfana et sebseb sur 45 kms (W.Ghardaia)</t>
  </si>
  <si>
    <t>Réalisation des travaux de pompage des eaux épurées de la STEP vers le périmètre de Kaf Eddoukhane commune El Atteuf (W.Ghardaia).</t>
  </si>
  <si>
    <t>Réalisation de la station d’épuration des eaux usées des communes de Larabaa, Bougara et Ouled Slama y compris collecteurs (W.Blida)</t>
  </si>
  <si>
    <t>Réalisation de la station d’épuration des eaux usées de Meftah et le pole urbain de saf saf y compris collecteurs (W.Blida)</t>
  </si>
  <si>
    <t>Réalisation des réseaux d’assainissement de la commune de Meftah (W.Blida).</t>
  </si>
  <si>
    <t>Rénovation et extension des réseaux d’assainissement des communes  de Bougara et Hamam Melouane (W.Blida).</t>
  </si>
  <si>
    <t>Wilaya de Tiaret</t>
  </si>
  <si>
    <t>Réalisation d'une  station d'épuration des eaux usées à  Ksar Chellala y compris collecteurs de raccordement (W.Tiaret)</t>
  </si>
  <si>
    <t>Wilaya d'Alger</t>
  </si>
  <si>
    <t>Travaux de réalisation du collecteur principal des Eucalyptus (W.Alger)</t>
  </si>
  <si>
    <t>Wilaya de Skikda</t>
  </si>
  <si>
    <t>Réalisation d'une station d'epuration monobloc d'une capacité de 5 000 eq/hab de Taleza à Collo (W.Skikda)</t>
  </si>
  <si>
    <t>Wilaya d'Annaba</t>
  </si>
  <si>
    <t>Réalisation de la station d’épuration des eaux usées  de Chétaibi avec système de collecte (W.Annaba)</t>
  </si>
  <si>
    <t>wilaya de Guelma</t>
  </si>
  <si>
    <t>Réalisation du rejet final de la ville de Ain Makhlouf pour la protection du barrage Mjaz Bgar (W. Guelma)</t>
  </si>
  <si>
    <t>Wilaya de Mostaganem</t>
  </si>
  <si>
    <t>Réalisation de l'assainissement des  douars (Garabout, Athamnia et Benyattou Commune de Sayada) et (Aouamria-Khelaifia-Belakehal et Ksamra Commune de Kheir Eddine) (W.Mostaganem)</t>
  </si>
  <si>
    <t>Wilaya de M'sila</t>
  </si>
  <si>
    <t>Etude pour la réalisation des systèmes d'épuration des eaux usées des communes de Magra, Hammam Dalaa, Ain El Melh, Medjedel et Menaa (W.M'sila)</t>
  </si>
  <si>
    <t>Wilaya d'El Tarf</t>
  </si>
  <si>
    <t>Réalisation d'un réseau d'assainissement des eaux usées  de la localité Ouled Abdellah commune de lac des oiseaux avec la realisation d'une station de relevage (W.El Tarf)</t>
  </si>
  <si>
    <t>Wilaya de Tipaza</t>
  </si>
  <si>
    <t>Réalisation d'une Station d'épuration pour Cherchell et Sidi Ghiles y compris réseau de collecte (W.Tipaza)</t>
  </si>
  <si>
    <t>Wilaya d'Ain-Defla</t>
  </si>
  <si>
    <t>Achèvement de la réalisation du réseau d'assainissement  de la localité Menanda commune de Bourached (W.Ain Defla)</t>
  </si>
  <si>
    <t>Réalisation du réseaux d'assainissement de la fraction de Ouled Slah commune de Djelida (W.Ain Defla)</t>
  </si>
  <si>
    <t>Rréalisation du réseaux d'assainissement de la fraction  Zerarga commune de Djelida (W.Ain Defla)</t>
  </si>
  <si>
    <t>Réalisation du réseaux d'assainissement de la fraction de Touahria commune de Djelida (W.Ain Defla)</t>
  </si>
  <si>
    <t>Wilaya d'Ain Témouchent</t>
  </si>
  <si>
    <t>Extension et réhabilitation des réseaux et collecteurs d'assainissement à travers les communes de  Ain Temouchent,Beni Saf,Oulhaça,Hammam Bouhadjar,Ain Kihal,El Amria,El Malah,Ain Larbaa,Sidi Ourieche, Tamazoura, Emir Abdelkader et Terga (W.Ain Témouchent)</t>
  </si>
  <si>
    <t>Wilaya de Relizane</t>
  </si>
  <si>
    <t>Réhabilitation du collecteur principal d’assainissement de la ville adda benaouda (bormadia) et POS ex ferraille et partie sud de la ville de Relizane  (commune de Relizane ) (W.Relizane)</t>
  </si>
  <si>
    <t>Wilaya de Beni Abbés</t>
  </si>
  <si>
    <t>Suivi et réalisation de deux  stations de relevages à commune Tabelbala (W.Beni Abbés)</t>
  </si>
  <si>
    <t>Aménagement hydraulique des oueds des communes de Benkhelil et Boufarik (protection contre les inondations) (W.Blida)</t>
  </si>
  <si>
    <t>Wilaya de Chlef</t>
  </si>
  <si>
    <t>Raccordement des nouveaux pôles urbains en AEP à travers la wilaya (W.Chlef)</t>
  </si>
  <si>
    <t xml:space="preserve"> - n° 313/S.G/W.Chlef/2025 du 18/01/2025;
 - n° 67/DP/MH/2025 du 27/01/2025.</t>
  </si>
  <si>
    <t xml:space="preserve">Réalisation de la station d'épuration du groupement urbain  de Filfila (W.Skikda) </t>
  </si>
  <si>
    <t>Wilaya de Annaba</t>
  </si>
  <si>
    <t>Réalisation de la station d'épuration des eaux usées de Draa Errich et Sise Berrahel (W.Annaba)</t>
  </si>
  <si>
    <t>Wilaya d'Oran</t>
  </si>
  <si>
    <t>Alimentation en eau potable du pôle urbain Ahmed Zabana (étage supérieur)  (1,5 Km de conduite, réalisation d'un réservoir de 1000 m3 et une station de pompage avec équipement de 300 m3/h),(w.Oran)</t>
  </si>
  <si>
    <t>demande de notification du reste du programme retenu au titre de l'exercice 2025</t>
  </si>
  <si>
    <t>Wilaya d' El Oued</t>
  </si>
  <si>
    <t>Réalisation de l'éloignement des rejets principales (Chott Dhiba ) des eaux épurées de la wilaya d'El Oued</t>
  </si>
  <si>
    <t xml:space="preserve"> - n° 79/DP/MH/2025 du 30/01/2025</t>
  </si>
  <si>
    <t>pré notification des crédits budgétaires proposées de la Loi de Finances pour 2025 (changement de l'opération)</t>
  </si>
  <si>
    <t>Wilaya de Béjaia</t>
  </si>
  <si>
    <t>Etude du réseau d'irrigation à partir de la station d'épuration de la commune de Souk el Tenine</t>
  </si>
  <si>
    <t xml:space="preserve"> - n°222/CAB/W.Béjaia/2025 27/01/2025</t>
  </si>
  <si>
    <t>Demande d'inscription des opérations non retenues en 2025</t>
  </si>
  <si>
    <t>Demande non prise en charge (opération non retenue au titre de l'exercice 2025)</t>
  </si>
  <si>
    <t>Etude de 03 retenues collinaires à traves les communes Beni Ksila,Seddouk et Mcisna</t>
  </si>
  <si>
    <t>Réalisation des colleteurs d'assainissement avec station de relevage des localités Boulezazen Tahmilte,Tizi el Ouad,Iremanene Bouakraze et Zac Soukel commune deMelbou vers la Step de Soul El Tenine</t>
  </si>
  <si>
    <t>Extension des infrastructures d'alimentation en potable d'Ait Smail, commune d'Ait Smail et du village « Rif », commune de Taskriout</t>
  </si>
  <si>
    <t>Demande de révaluations au titre de l'exercice 2025</t>
  </si>
  <si>
    <t>Réalisation de 14 ouvrages de stockages d'une capacité totale de 10.500 pour les communes de Timimoun , Tinerkouk, Ksar Kaddour, Aougrout, Deldoul, Metarfa, Talmine et Ouled aissa -1er tranche- (w.Timimoun)</t>
  </si>
  <si>
    <t>n°84/SG/W.T/2025 du 28/01/2025</t>
  </si>
  <si>
    <t>demande de notification des opérations au titre de l'exercice 2025</t>
  </si>
  <si>
    <t>dossier en cours de traitement (le Wali a été saisie pour nous transmettre le complément de dossier  y afférente</t>
  </si>
  <si>
    <t>Rénovation et extension des réseaux d'alimentation en eau potable à travers les communes de  Timimoun , Tinerkouk, Charouine , Ouled Aissa, Deldoul, Ksar Kaddour, Metarfa, Aougrout,Talmine et Ouled Said (w.Timimoun)</t>
  </si>
  <si>
    <t xml:space="preserve">Réalisation des reseaux d'assainissement des ksours ; aoumah , bakkou commune Charouine, chaanba commune Metarfa </t>
  </si>
  <si>
    <t xml:space="preserve">Equipement, électrification et  raccordement de  (10 forages) au niveau des champs captant  de Tinerkouk, Aougrout, Timimoun et Ouled said </t>
  </si>
  <si>
    <t>Réhabilitation de 60 forages d'exploitation à travers la Wilaya de Bejaia</t>
  </si>
  <si>
    <t>Demande de rattachement des crédits de paiements au titre de l'exercice 2025</t>
  </si>
  <si>
    <t>Réalisation, équipement, électrification et raccordement de 25 forages d'AEP à travers la wilaya_x000D_</t>
  </si>
  <si>
    <t>Réalisation, réhabilitation, équipement et électrification de forages d'exploitation pour l'alimentation en eau potable à travers la wilaya</t>
  </si>
  <si>
    <t>Réalisation des ouvrages aval au système d'AEP du couloir Tichi Haf -Béjaia (3ème tranche) _x000D_</t>
  </si>
  <si>
    <t>Réalisation des ouvrages avals au système d'alimentation en eau potable du couloir Tichi-Haf Béjaia -4ème tranche- _x000D_</t>
  </si>
  <si>
    <t>Réalisation des travaux d'alimentation en eaux potable de six (06) communes du Sud de la wilaya (Boudjellil, Tazmalt, Beni-Melikeche, Ait-Rzine, Ighil-Ali et Ighrem)_x000D_</t>
  </si>
  <si>
    <t>Extension des infrastructures d'alimentation en eau potable d'Ait Smail, commune d'Ait Smail et du village "Rif", commune de Taskriout _x000D_</t>
  </si>
  <si>
    <t>Alimentation des localités dépouvrues en AEP à : Tssafsafet et Sahel commune de Melbou et Tamridjet commune Tamridjet</t>
  </si>
  <si>
    <t>Alimentation en eau potable des villages Ait Malek, Hariz, Timri Mahmoud, Kiria, H'nied, Ait Yahia, Assif El Hemam, Tighzert, Ighil Krou et Aguemoun Oukardouche, Tazrout commune Adekar (réalisation de 23,8 Km de conduites et un (01) réservoir de 500 M3)</t>
  </si>
  <si>
    <t>Réalisation du réseau d'assainissement chef lieu Adekar et versant nord Taourirt Ighil_x000D_</t>
  </si>
  <si>
    <t>Réhabilitation et extension des réseaux d'assainissements des villages Azrou et Tala N'Charfa, commune Ighil Ali_x000D_</t>
  </si>
  <si>
    <t>Etude schéma directeur d'assainissement à travers la wilaya de Béjaia</t>
  </si>
  <si>
    <t>Réhabilitation et extension des réseaux d'assainissement à travers les communes de Chemini, Akfadou et Souk Oufella et Tibane sur 16,71 km_x000D_</t>
  </si>
  <si>
    <t>Réalisation de 9,000 ML de forages y compris abris, électrification, équipement et raccordement aux réseaux existants à travers la wilaya,_x000D_</t>
  </si>
  <si>
    <t>n°435/SG/W.SBA/2025 du 22/01/2025</t>
  </si>
  <si>
    <t>besoin en crédits de paiements au titre de l'exercice 2025</t>
  </si>
  <si>
    <t>la wilaya a été saisie pour nous transmettre le complement de dossier y afférent (cf. envoi n°1016 du 19 février 2025)</t>
  </si>
  <si>
    <t>Transfert des eaux de CHOTT CHERGUI vers les communes des Daïras de Telagh et Mérine</t>
  </si>
  <si>
    <t>Réhabilitation de 03 stations de pompage du système de transfert des eaux du barrage de Sidi Abdelli vers Sidi Bel Abbes,_x000D_</t>
  </si>
  <si>
    <t>Réhabilitation des réseaux d'alimentation en eau potable à travers la daïra de Telagh,_x000D_</t>
  </si>
  <si>
    <t>Réalisation de deux réservoirs d'une capacité de 20,000 M3 chacun au niveau du groupement urbain de Sidi Bel Abbes et leur raccordement au réseau existant,_x000D_</t>
  </si>
  <si>
    <t>Étude d'un plan directeur de l'alimentation en eau potable de la wilaya de Sidi Bel Abbes,_x000D_</t>
  </si>
  <si>
    <t>Réalisation du collecteur d'assainissement avec station de relevage des eaux usées à Ras El Ma_x000D_</t>
  </si>
  <si>
    <t>Protection du barrage de SARNO contre le déversement des eaux usées de la localité Dlahim,_x000D_</t>
  </si>
  <si>
    <t xml:space="preserve"> Réalisation de six (6) réservoirs d'une capacités de 2 000 m3 chaqu'un au daira de Damous ,Gouraya, Cherchell ,Sidi Amar y compris le système d'adduction et de distribution _x000D_</t>
  </si>
  <si>
    <t xml:space="preserve"> -n°116/DP/MH/2025 du 11/02/2025</t>
  </si>
  <si>
    <t>Réalisation  d'un  réservoir  de 20 000 M3 à Khemisti</t>
  </si>
  <si>
    <t>Réalisation des réseaux d'alimentation en eau potable à Ahmeur-El Ain et Bourkika_x000D_</t>
  </si>
  <si>
    <t>Réalisation, équipement, électrification et raccordement de 3000 ml de forages à travers la wilaya de Bouira</t>
  </si>
  <si>
    <t>Captage de sources y compris leurs aménagements et raccordements (Ancer Aberkane, sources du massif du Djurdjura, sources de la Daïra de M’chedallah) avec réalisation d'un réservoir capacité 5000 m3, wilaya de Bouira</t>
  </si>
  <si>
    <t>Réhabilitation des stations de reprise à travers la wilaya de Bouira</t>
  </si>
  <si>
    <t>Acquisition de 28 camions citernes, wilaya de Bouira</t>
  </si>
  <si>
    <t>Wilaya de Tébessa</t>
  </si>
  <si>
    <t>Réalisation, équipement, électrification et raccordement de 600 ml forages au profit de la commune d’El Hammamet, wilaya de Tébessa</t>
  </si>
  <si>
    <t>Réalisation, équipement, électrification et raccordement de 600 ml forages au profit de la commune d’El Kouif, wilaya de Tébessa</t>
  </si>
  <si>
    <t>Réalisation, équipement, électrification et raccordement de 900 ml forages au profit de la commune de Bir Mokadem, wilaya de Tébessa</t>
  </si>
  <si>
    <t>Raccordement, équipement et électrification de deux forages « El B’Hira et Djebissa », commune de Bekkaria, wilaya de Tébessa</t>
  </si>
  <si>
    <t>Rénovation de la conduite de refoulement à partir du forage AD1 jusqu’au réservoir Bakhouche Bakhouche, wilaya de Tébessa</t>
  </si>
  <si>
    <t>Réhabilitation de la station de pompage « Henchir Djerad », y compris la rénovation des équipements hydromécaniques et électriques, wilaya de Tébessa</t>
  </si>
  <si>
    <t>Réalisation d’un transfert d’eau potable à partir du barrage Ouljet Mellegue vers la commune d’El Ouenza y compris stockage, équipement, amenée d’énergie et suivi, wilaya de Tébessa</t>
  </si>
  <si>
    <t>Renforcement des communes de Bir D’heb, Hammamet et Tébessa à partir des barrages de Ain Dallia (Souk Ahras-Oulget Mellague –Ouenza) via transfert Nord, wilaya de Tébessa</t>
  </si>
  <si>
    <t>AEP de la ville de Tébessa à partir du champ captant Bekkaria, wilaya de Tébessa</t>
  </si>
  <si>
    <t>Renforcement de la ville de Cherea et Tébessa à partir du forage M 18, El Malabiod, wilaya de Tébessa</t>
  </si>
  <si>
    <t>Renforcement de la ville d’El Kouif et Tébessa à partir du forage FA 10, Bekkaria, wilaya de Tébessa</t>
  </si>
  <si>
    <t>Rénovation de la conduite de refoulement à partir de la station de pompage de Khenguet El Mouahed jusqu’au centre « GGF » et réalisation d’une conduite de distribution des zones rurales, wilaya de Tébessa</t>
  </si>
  <si>
    <t>Réhabilitation de la station de pompage de Khenguet El Mouahed, y compris la rénovation des équipements hydromécaniques et électriques , wilaya de Tébessa</t>
  </si>
  <si>
    <t>Rénovation des équipements Hydromécaniques et électriques des stations de pompage " La Gare, Draa El Hammam et Zarroug", wilaya de Tébessa</t>
  </si>
  <si>
    <t>Réalisation, équipement et électrification  de 10 forages pour le renforcement de l'alimentation en eau potable des communes alimentées à partir du système MAO, (communes de Fornaka, El Hassiane, Bouguirat, Saf Saf, Mesra, Mansourah et Sour), wilaya de Mostaganem.</t>
  </si>
  <si>
    <t>Réalisation, équipement, électrification et raccordement d’un forage pour l’AEP des deux communes de Nekmaria et Khadra, wilaya de Mostaganem</t>
  </si>
  <si>
    <t>Renforcement en alimentation en eau potable des zones éparses de la wilaya à partir du système MAO -Dessalement, sur 32,320 Km ( (02) stations de pompage, (02) réservoirs  surélevés de 100 m3 et 250 m3)  (w.Mostaganem)</t>
  </si>
  <si>
    <t>Renforcement de l'alimentation en eau potable des localités à travers les communes de Ain Tedles, Sour et Mansourah (sur 41,600 kms, génie civil et équipement de 02 stations de pompage et réalisation de 02 résrvoirs d'une capacité globale de 450 m3) (w.Mostaganem)</t>
  </si>
  <si>
    <t>Renforcement de l'alimentation en eau potable des localités à travers les communes de Kheir Eddine, Bouguirat, Achaacha et Hassi Mamèche, sur 25 kms (avec génie civil et équipement d'une station de pompage)(w.Mostaganem)</t>
  </si>
  <si>
    <t>Réhabilitation des réseaux d'alimentation en eau potable des douars à travers les communes de Fornaka, Mansourah, Sour et Souaflia, sur 23,850 kms (w.Mostaganem)</t>
  </si>
  <si>
    <t>Réhabilitation des réseaux d'alimentation en eau potable des douars à travers les communes de Kheir Eddine, Sayada et Oued El Kheir, sur 36,200 kms (w.Mostaganem)</t>
  </si>
  <si>
    <t>Réhabilitation des stations de pompage alimentant les daira de sidi Ali et Achaacha SP1-SP2-SP3, wilaya de Mostaganem</t>
  </si>
  <si>
    <t>Equipement et éléctrification de la station de relevage des eaux usées à kouara, commune d'El Haciane (W.Mostaganem)</t>
  </si>
  <si>
    <t>Réalisation du réseau d'assainissement des douars de Kherrarza Et M'Said Sud, daira  de Achaacha (W.Mostaganem)</t>
  </si>
  <si>
    <t>Réalisation, électrification, équipement et raccordement de 5.000 ml de forages au profit des communes de Mascara, Ghriss, Matemore, Maoussa, Sidi Bousaid, Froha, Tighennif, Sidi Kada, Mamounia, Ain Fekan, Oued Taria et Sedjrara, wilaya de Mascara</t>
  </si>
  <si>
    <t>Réalisation de la conduite de refoulement et distribution à partir du forage de la commune de Bordj, wilaya de Mascara</t>
  </si>
  <si>
    <t>Renforcement en AEP à partir de la conduite PEHD 400 mm, commune de Sidi Abd El Moumen, wilaya de Mascara</t>
  </si>
  <si>
    <t>Extension et rénovation de réseau d’AEP à travers des communes de : Sidi Abd el Moumen, Mohammadia, El Ghomri, Froha et Maoussa, wilaya de Mascara</t>
  </si>
  <si>
    <t>Renforcement en capacité de stockage à travers la commune de Tighennif, wilaya de Mascara</t>
  </si>
  <si>
    <t>Réhabilitation de la station de traitement de Bouhanifia et réalisation de dédoublement de la conduite à partir de barrage de Bouhanifia vers la station de traitement, wilaya de Mascara</t>
  </si>
  <si>
    <t>Alimentation en AEP du douar de Djebailia la commune de Bouhanifia, wilaya de Mascara</t>
  </si>
  <si>
    <t>Renfoncement du système d'AEP de la commune de Sehailia à partir du barrage d’Oued Taht, wilaya de Mascara</t>
  </si>
  <si>
    <t>Dédoublement de la conduite d’adduction au niveau de la commune de Mohamadia, wilaya de Mascara</t>
  </si>
  <si>
    <t>Sécurisation du système d'AEP de la commune de Tighennif à partir de système  MAO aval, wilaya de Mascara</t>
  </si>
  <si>
    <t>Acquisition et pose des pompes multicellulaire au profil des stations de pompages SP1, SP2 ,SP3, SP4 système MAO, wilaya de Mascara</t>
  </si>
  <si>
    <t>W.Bordj Bou Arreridj</t>
  </si>
  <si>
    <t>Raccordement, équipement et électrification des nouveaux forages à travers la wilaya de Bordj Bou Arreridj</t>
  </si>
  <si>
    <t xml:space="preserve"> Réalisation, équipement et électrification de 2500 ml de forages à travers la wilaya (W. Bordj Bou Arreridj)</t>
  </si>
  <si>
    <t>Rénovation du réseau d’AEP de la localité El Firane,  Lekhayel , Chrarha , Chouakria, commune de Ouled Dahmene, wilaya de Bordj Bou Arreridj</t>
  </si>
  <si>
    <t>Renforcement de Sadrata commune d’Ain Tassera à partir de la station de pompage de Bir Lahlou, wilaya de Bordj Bou Arreridj</t>
  </si>
  <si>
    <t>Renforcement de la commune d'El Ksour en AEP à partir de la station de pompage Mekemera, wilaya de Bordj Bou Arreridj</t>
  </si>
  <si>
    <t>Renforcement de la ville de Hammadia en AEP à partir du système de Ain Tassera, wilaya de Bordj Bou Arreridj</t>
  </si>
  <si>
    <t>Renforcement de la commune de hassnaoua à partir du transfert du barrage Tichy Haf (réservoir 9.000 m3 à Ouled dahmene ), wilaya de Bordj Bou Arreridj</t>
  </si>
  <si>
    <t>Renforcement de la ville el Euch et Lemkhazene à partir du forage El Fedj, wilaya de Bordj Bou Arreridj</t>
  </si>
  <si>
    <t>Renforcement du El Euch centre et Mkhazene à partir du forage El- Herouche, wilaya de Bordj Bou Arreridj</t>
  </si>
  <si>
    <t>Renforcement des centres El Fedj, Gbour El Rahmen, Maaza el Mdjaz à partir des forages EL ElFedj, wilaya de Bordj Bou Arreridj</t>
  </si>
  <si>
    <t>Extension et rénovation des réseaux d'AEP à travers la wilaya de Bordj Bou Arreridj</t>
  </si>
  <si>
    <t>Renforcement en alimentation en eau potable de la partie Nord de la commune de Ras El Oued à partir du réservoir Kef Ghrab, sur 7,5 km (réalisation d'une statio de pompage et un réservoir de ) (w.Bordj Bou Arréridj)</t>
  </si>
  <si>
    <t>Raccordement, équipement et électrification  des nouveaux forages à travers la wilaya de Bordj Bou Arréridj (w.Bordj Bou Arréridj)</t>
  </si>
  <si>
    <t>Rénovation des réseaux d'alimentation en eau potable de la ville de Medjana, sur 30 kms (w.Bordj Bou Arreridj)</t>
  </si>
  <si>
    <t>Renforcement de la localité Belhaouchat à partir de la SP Ain Turk, commune de Tixter, wilaya de Bordj Bou Arreridj</t>
  </si>
  <si>
    <t>Réhabilitation, raccordement et électrification de deux (02) forages (GC01) et (FT05) à la base de vie FERAAL (Gara Ouest), commune de Tindouf, wilaya de Tindouf</t>
  </si>
  <si>
    <t>Wilaya de Tamanrasset</t>
  </si>
  <si>
    <t>Alimentation en eau potable d'Idles, Tazrouk, Abalessa et Silet à partir du transfert In salah- Tamanrasset, sur 80 Kms (avec réalisation de 02 brises charges et un réservoir d'une capacité de 5000 m3) (w.Tamanrasset)</t>
  </si>
  <si>
    <t>Wilaya de Constantine</t>
  </si>
  <si>
    <t>Renforcement de l'alimentation en eau potable de Kef Beni Hamza à partir du réservoir 2000 m3 de Ain Kebira, commune de Messaoud Boudjeriou, wilaya de Constantine</t>
  </si>
  <si>
    <t>Wilaya de Médea</t>
  </si>
  <si>
    <t>Protection de la ville de Beni Slimane contre les crues d'Oued Aliem, Aouaoudja et Chaabet Nessissa (wilaya de Médéa)</t>
  </si>
  <si>
    <t>Wilaya d'El Bayadh</t>
  </si>
  <si>
    <t>Réalisation de 2700 ml de forages (suivant les grands parcours pastoraux)_x000D_</t>
  </si>
  <si>
    <t>n°150/SG/EL Bayadh/2025 du 30/01/2025</t>
  </si>
  <si>
    <t>Réalisation, équipement et électrification de 6000 ml de forages pour le renforcement de l’alimentation en eau potable des communes de: El Bayadh, El Abiodh Sidi Cheikh, Kef Lahmar, Sidi Tiffour, Boualem, Sidi Amar, Arbaouet, Mehara, Stitten, El Kheiter et Tousmouline avec adductions sur un linéaire de 20 000 ml</t>
  </si>
  <si>
    <t>Réhabilitation et extension des réseaux d’alimentation en eau potable de la ville d’El Bayadh_x000D_</t>
  </si>
  <si>
    <t>Elimination des débourdement des eaux usées dans la ville d'El Bayadh</t>
  </si>
  <si>
    <t>Etude de système d'épuration des eaux usées à travers la Wilaya _x000D_</t>
  </si>
  <si>
    <t>Etude des schémas directeurs et expertise des réseaux d’assainissement à travers la Wilaya,</t>
  </si>
  <si>
    <t>Etude du schéma directeur d'alimentation en eau potable à travers la commune d'El-Bayadh.</t>
  </si>
  <si>
    <t>Réalisation de la station de pompage SP1  pour le renfoncement en alimentation en eau potable des villes de Dghaima, Daighem et la ville de Mhara (station de reprise d'une capacité de 500 m3, des ouvrages de stockage de 1000 m3) (w.d'El-Bayadh)</t>
  </si>
  <si>
    <t>Réalisation de la station de reprise SR3 avec la réalisation de la conduite de refoulement pour le renforcement en eau potable de la ville d'EL Bayadh à partir des deux champs captant El Hodna et Masnouka (w.El Bayadh)</t>
  </si>
  <si>
    <t>Réhabilitation des ouvrages de stockage d'alimentaion en eau potable à travers la wilaya d'El Bayadh (w.El Bayadh)</t>
  </si>
  <si>
    <t>Réhabilitation et extension des collecteurs et réseaux d’assainissement à travers la wilaya d'El Bayadh (W.El Bayadh)</t>
  </si>
  <si>
    <t>Rénovation et extension du réseau d'assainissement à travers la commune d'El Abiodh Sidi Cheikh (w.El Bayadh)</t>
  </si>
  <si>
    <t>Réalisation et équipement de cinq (05) forages au niveau des communes de Souk El Tenine, Akfadou, Barbacha, Tghil Ali et Melikeche</t>
  </si>
  <si>
    <t>Réhabilitation avec augmentation des capacités de stockage des réservoirs (10 réservoirs ) à travers les communes de Sidi Ayad, Tifra,  Tinebdar,Timezrit, Kherrata, Sidi Aich, Aokas et Souk El Tenine (w.Béjaia)</t>
  </si>
  <si>
    <t>Rénovation et renforcement du système d'alimentation en eau potable d'Ait Atik, dans la commune de Darguina (w.Béjaia)</t>
  </si>
  <si>
    <t>Aménagement et réfection de captage de source et conduite d'adduction Icherahène, commune de Kendira (w.Béjaia)</t>
  </si>
  <si>
    <t>Déplacement d'un tronçon de conduite de refoulement DN 500 mm, commune de Béjaia (w.Béjaia)</t>
  </si>
  <si>
    <t>Réhabilitation et extension des réseaux de distribution d'alimentation en eau potable dans les communes de Tazmalt, Feraoun,  El Kseur, Darguina et Ait Smail (w.Béjaia)</t>
  </si>
  <si>
    <t>Réhabilitation et extension du réseau d’alimentation en eau potable pour divers localités, commune de Draa El Gaid (w.Béjaia)</t>
  </si>
  <si>
    <t>Réfection du réseau de distribution d’alimentation en eau potable du village Tifra, commune de Tifra (w.Béjaia)</t>
  </si>
  <si>
    <t xml:space="preserve"> Rénovation des chaines de refoulement et d'adduction à travers les communes El-flaye , Tibane, Beni-Maouche, Fenaia El Maten,  Oued Ghir, Bouhamza, Beni-ksila,  et Tinebdar</t>
  </si>
  <si>
    <t>Réhabilitation et extension des réseaux de distribution à travers les Communes Akfadou, Beni Maouche,  Fenaia il-maten, Tizi N'berber,  Ait Smail,  Tichy ,  Boudjellil et bouhamza</t>
  </si>
  <si>
    <t>Réalisation d'un réservoir d'eau 500 m3 Maakal inter communal commune Tibane, El Flay et Tinebdar</t>
  </si>
  <si>
    <t>Réalisation d'un réservoir de 250 m3 à Tibane</t>
  </si>
  <si>
    <t>Réfection de réseau d'AEP des villages de Ait Oubliad, Tighilt, Mexane, Ait Chetla, Taourit, Takourabt, Tibane, Tizi Laarief, et Mezgoug sur 2000 ml</t>
  </si>
  <si>
    <t>Refection et réhabilitation de la conduite d'adduction principale des sources Aglaguel au lieu dit Tagra Ikourdhane Commune Tibane</t>
  </si>
  <si>
    <t>Réhabilitation et rénovation de réseau d'adduction d'AEP de Tibane (SR05 Tibane vers réservoir finale Tilmathine Commune de Tibane</t>
  </si>
  <si>
    <t>Raccordement hydraulique et électrification de 17 forages au niveau des commune de : Aokas, Tichy, Timezrit, Sidi Aich, Kendira, Chemini, Tazmalt, Souk El Tenine, Ouzelaguen, Akfadou, Barbacha, Ighil Ali et Beni Meliksche (W.Béjaia)</t>
  </si>
  <si>
    <t>Réhabilitation et réalisation de captage de sources (30 captages de sources) y compris leur raccordement, sur 12 Kms, à travers la wilaya de Béjaia</t>
  </si>
  <si>
    <t>Alimentation en eau potable de la zone industrielle d'El Kseur ( 3,5 Kms de conduites, réalisation, équipement et électrification de 06 forages, réalisation de 02 réservoirs d'une capacité globale de 3000 m3) (wilaya de Béjaia)</t>
  </si>
  <si>
    <t>Equipement de deux (02) stations de reprise Azaghar et Takliat commune de Draa El Gaid (w.Béjaia)</t>
  </si>
  <si>
    <t xml:space="preserve">Sécurisation de l'alimentation en eau potable à  travers l'acquisition de pompes et groupes électropompes pour les forages de Beni Djellil, Smoun, Feroun, Amizour, Bejaia, Seddouk, Sidi Aiche,  Beni Melikech, Tazmalt, Kherata, Bouhemza,  Mcisna, Timezrit, Darguina (w.Béjaia) </t>
  </si>
  <si>
    <t>Réhabilitation et extension des réseaux de distribution du village Tazzout et Ouagaz, commune de Tizi N'berber, sur 7,5 Km (w.Béjaia)</t>
  </si>
  <si>
    <t>Réhabilitation et extension des réseaux de distribution du village Tala Ougoudi et Djenad, commune de Tichy, sur 5,9 Km (w.Béjaia)</t>
  </si>
  <si>
    <t>Réhabilitation et extension des réseaux de distribution du village Agouni, commune de Tifra, sur 800 ml (w.Béjaia)</t>
  </si>
  <si>
    <t>Réhabilitation et extension des réseaux de distribution du village Bounceur et Bouicha, commune de Barbacha, sur 4,5 Km (w.Béjaia)</t>
  </si>
  <si>
    <t>Réhabilitation et extension des réseaux de distribution du village Taourirt, commune de  Beni Djellil, sur 8,2 Km  (w.Béjaia)</t>
  </si>
  <si>
    <t>Réhabilitation et extension des réseaux de distribution du village Babha Ouada, commune de Amizour, sur 4,8 Km (w.Béjaia)</t>
  </si>
  <si>
    <t>Réhabilitation et extension des réseaux de distribution du Chef-lieu, commune de Adekar, sur 2,8 Km (w.Béjaia)</t>
  </si>
  <si>
    <t>Réhabilitation et extension des réseaux de distribution du village Mechkoura, commune de Timezert, sur 02 Km (w.Béjaia)</t>
  </si>
  <si>
    <t>Travaux de raccordement des eaux ussées sur un linéaire de 30 Km des communes Sidi Aich, Sidi Ayad, El Flay et Tinebdar et environs vers la STEP de Sidi Aich (W.Béjaia)</t>
  </si>
  <si>
    <t>Raccordement des rejets de la ville de Sidi Aich rive droite de l'oued soummam et la ville de tinebder vers la STEP de Sidi Aich (W.Béjaia)</t>
  </si>
  <si>
    <t>Réalisation d'une station d'épuration d'une capacité de 70.000 Eq/hab  avec drainage des eaux pluviales du parc  industielle El Kseur,(w.Béjaia)</t>
  </si>
  <si>
    <t>Mise à niveau du réseau d'assainissement de la ville de Béjaia 1er tranche</t>
  </si>
  <si>
    <t>Actions complémentaires</t>
  </si>
  <si>
    <t>Extension de la station de déminéralisation de Tindouf à 20.000 m3 par jour, avec réalisation, équipement, électrification et raccordement de 04 forages à Hassi Abdellah (w.Tindouf)</t>
  </si>
  <si>
    <t xml:space="preserve"> - envoi n°30/DP/MH/2025 du 18/01/2025
 - envoi n°135/DP/MH/2025 du 18/02/2025</t>
  </si>
  <si>
    <t>Demande de réévaluation non retenue au titre de l'exercice 2025</t>
  </si>
  <si>
    <t>dossier en cours de traitement (réévaluation non prévue en 2025)</t>
  </si>
  <si>
    <t xml:space="preserve">Suivi et réalisation, équipement, électrification et raccordement de 25 forages à travers la wilaya </t>
  </si>
  <si>
    <t>envoi n°218/CAB/w.Djelfa/2025 du 26/01/2025</t>
  </si>
  <si>
    <t>A/S suivi du programme complémentaire de la wilaya de Djelfa</t>
  </si>
  <si>
    <t>Etude de potentialité des eaux souterraines de la wilaya</t>
  </si>
  <si>
    <t>Suivi et réalisation des ouvrages de stockage avec raccordement, Djelfa (10.000 m3)</t>
  </si>
  <si>
    <t>Suivi et réalisation des ouvrages de stockage avec raccordement, Katara (500 m3)</t>
  </si>
  <si>
    <t>Suivi et réalisation des ouvrages de stockage avec raccordement,El Idrissia (1.500 m3)</t>
  </si>
  <si>
    <t>Suivi et réalisation des ouvrages de stockage avec raccordement,El Birine (1.000 m3)</t>
  </si>
  <si>
    <t>Suivi et réalisation des ouvrages de stockage avec raccordement, Ain Ibel (1.000 m3)</t>
  </si>
  <si>
    <t>Suivi et réalisation des ouvrages de stockage avec raccordement, Messaad (1.000 m3)</t>
  </si>
  <si>
    <t>Suivi et réalisation des ouvrages de stockage avec raccordement, Ain Ouessara (2.000 m3)</t>
  </si>
  <si>
    <t>Réhabilitation et extension du réseau d'alimentation en eau potable à travers les communes de Ain Oussara, Feidh Botma, Messaad et Mliliha</t>
  </si>
  <si>
    <t>Etude de faisabilité de réalisation de deux retenues collinaire à travers les communes de Messasd et Selmana</t>
  </si>
  <si>
    <t>Dévasement du petit barrage El Hadjia au niveau de la commune de Charef</t>
  </si>
  <si>
    <t>Dévasement de la retenue collinaire Toughersane au niveau de la commune de Taadmit</t>
  </si>
  <si>
    <t>Suivi et réalisation de traitement tertiaire de la station d'épuration de Djelfa (W.Djelfa)</t>
  </si>
  <si>
    <t>Suivi et réalisation des système des eaux usées des localités de: Dar chaouch, Echaref, Ain El Ibel (W.Djelfa)</t>
  </si>
  <si>
    <t>Réhabilitation et extension du réseau des eaux usées des localités: Ain Ouessara, Hassi Bahbah, El Idrissia, Echaref, Faidh Betma, El Khmis, Djelfa, Hassi Fedoul, avec extension des collecteurs (W.Djelfa)</t>
  </si>
  <si>
    <t>Etude de réalisation des système des eaux usées des localités de: Dar Chaouch, El charef, Ain El Ibel</t>
  </si>
  <si>
    <t>Etude de réalisation de traitement tertiaire de la station d'épuration de Djelfa</t>
  </si>
  <si>
    <t>Etude d'execution et assistance technique pour la réalisation des 350 centres de proximité pour le stockage intermédiare des céréales</t>
  </si>
  <si>
    <t>Envoi n° 209 SM/MADRP du 10 /02/2025</t>
  </si>
  <si>
    <t>Notifications des crédits de paiement pour 2025 pour les opérations liées au Programme national de renforcement des capacités de stockage nationale des céréales</t>
  </si>
  <si>
    <t xml:space="preserve"> Etude d'adaptation, suivi, contrôle et travaux de réalisation et équipement des 350 centres de proximité pour le stockage intermédiaire des céréales au niveau de52 wilayas</t>
  </si>
  <si>
    <t>Etudes, Suivi, contrôle des travaux de réalisation de trente(30) silos stratégiques pour le stockage de longue durée des céréales</t>
  </si>
  <si>
    <t xml:space="preserve"> réalisation et equipement de trente(30) silos stratégiques pour le stockage de longue durée des céréales</t>
  </si>
  <si>
    <t>Actions Uniques</t>
  </si>
  <si>
    <t>wilaya de Bouira</t>
  </si>
  <si>
    <t>Etude d'adaptation, suivi, contrôle et travaux de réalisation et équipement de 08 centres de proximité pour le stockage intermédiaire des céréales au niveau de la wilaya de Bouira</t>
  </si>
  <si>
    <t>190/WB/SG/2025 du 07/01/2025</t>
  </si>
  <si>
    <t>Demande de crédits de paiement pour l'opération "Etude d'adaptation, suivi, contrôle et travaux de réalisation et équipement de 08 centres de proximité pour le stockage intermédiaire des céréales au niveau de la wilaya de Bouira"</t>
  </si>
  <si>
    <t>1812/WB/SG/2025 du 19/02/2025</t>
  </si>
  <si>
    <t>wilaya de Sidi Bel Abbes</t>
  </si>
  <si>
    <t>Travaux sylvicoles sur 1200  ha (CAS 302-145 intégré par la décision n°06 du 06/09/2025)</t>
  </si>
  <si>
    <t>432/SG/Sidi bel Abbes du 22/01/2025</t>
  </si>
  <si>
    <t xml:space="preserve"> Besoin en crédits de paiement relevant du potefeuille de programmes de l'agriculture, du dévlopement rural et de la pêche</t>
  </si>
  <si>
    <t>wilaya de El Bayadh</t>
  </si>
  <si>
    <t xml:space="preserve">Pistes agricoles  (10 km ), W de El Bayadh </t>
  </si>
  <si>
    <t>154/SG/2025 du 30/01/2025</t>
  </si>
  <si>
    <t>Demande de crédits de paiement pour les opérations relevant du potefeuille de programmes de l'agriculture, du dévlopement rural et de la pêche</t>
  </si>
  <si>
    <t>Ouverture de piste  (10 km) W de d' EL Bayadh</t>
  </si>
  <si>
    <t xml:space="preserve">Réalisation  réhabilitation et aménagement des points d'eau agricole et pastoraux (souterraines et superficielles) à El-Bayadh
</t>
  </si>
  <si>
    <t xml:space="preserve">Réalisation de réseau d’irrigation économiseurs d'eau à El-Bayadh
</t>
  </si>
  <si>
    <t>Equipement en énergie solaire des points d'eaux pastoraux et agricoles à el Bayadh</t>
  </si>
  <si>
    <t xml:space="preserve">Travaux Sylvicole SUR 500 HA </t>
  </si>
  <si>
    <t>186/SG/ El Bayadh 2025 du 04/02/2025</t>
  </si>
  <si>
    <t>fixation de dunes sur 500 Ha - El Bayadh</t>
  </si>
  <si>
    <t>Demande de crédits de paiement pour des opérations relevant du programme de la directions géneral des forêts</t>
  </si>
  <si>
    <t>Grosse réparation maison forestière - El Bayadh</t>
  </si>
  <si>
    <t>Mise en œuvre du plan d'action de la réhabilitation, extension et développement du barrage vert (2éme tranche) à El Bayadh</t>
  </si>
  <si>
    <t>185/SG/ El Bayadh 2025 du 04/02/2025</t>
  </si>
  <si>
    <t>Demande de crédits de paiement pour une opération relevant du potefeuille de programmes de l'agriculture, du dévlopement rural et de la pêche</t>
  </si>
  <si>
    <t>112/WG/SG/2025 du 17/02/2025</t>
  </si>
  <si>
    <t xml:space="preserve"> Demande de crédits de paiement au titre de l'exercice 2025</t>
  </si>
  <si>
    <t>wilaya de Bejaia</t>
  </si>
  <si>
    <t xml:space="preserve">  Etude et ouverture de pistes agricole sur 150 km  </t>
  </si>
  <si>
    <t>222/CAB/wilaya de Bejaia du 27 janvier 2025</t>
  </si>
  <si>
    <t>Demande de prise en charge des besoins pressants en matière d'inscription et de réévaluation de projets et de notification de crédits de paiement pour l'exercice  2025</t>
  </si>
  <si>
    <t xml:space="preserve">Aménagement de pistes agricole 122 km </t>
  </si>
  <si>
    <t>Etude pour la réalisation d'une halle à marée à l'abris de pêche de Beni ksila (wilaya de Bejaia)</t>
  </si>
  <si>
    <t>Programme Complémentaire</t>
  </si>
  <si>
    <t>wilaya de Djelfa</t>
  </si>
  <si>
    <t>Etude, suivi et réalisation des pistes agricoles (KM)</t>
  </si>
  <si>
    <t>218/CAB/WD/2025 du 26/01/2025</t>
  </si>
  <si>
    <t>Suivi du programme complémentaire de la wilaya de Djelfa</t>
  </si>
  <si>
    <t xml:space="preserve">Etude de création des périmètres d'irrigation a partir des stations d'épuration </t>
  </si>
  <si>
    <t xml:space="preserve"> Suivi, réalisation et équipement de15 forages agricoles</t>
  </si>
  <si>
    <t xml:space="preserve"> Suivi, réalisation et équipement de 20 forages pastoraux </t>
  </si>
  <si>
    <t>Portefeuille de programmes : Ministère de  l'Agriculture , Développement Rural et de la Pêche</t>
  </si>
  <si>
    <t>Mise à niveau du système Tramway 'billetique, radio, supervision et information voyageurs' du Tramway d'Alger</t>
  </si>
  <si>
    <t>332/DGML/DTFG/ SDTG du 27 Janvier 2025</t>
  </si>
  <si>
    <t>Restructuration de l'opération "Mise à niveau du système Tramway 'billetique, radio, supervision et information voyageurs' du Tramway d'Alger"</t>
  </si>
  <si>
    <t>Installation d'un système de vidéosurveillance et de contrôl d'accès au niveau du complexe de la naviation aérienne à Oued Smar</t>
  </si>
  <si>
    <t>307/SG/DPP/SDP/AT du 25 janvier 2025</t>
  </si>
  <si>
    <t>Inscription d'une nouvelle opération intitulée "Installation d'un système de vidéosurveillance et de contrôl d'accès au niveau du complexe de la naviation aérienne à Oued Smar"</t>
  </si>
  <si>
    <t>Developpement de la Gestion  l'Epace Aérien (PDGEA)</t>
  </si>
  <si>
    <t>1328/SP/MT du 28 octobre 2025</t>
  </si>
  <si>
    <t>Crédits suplémentaires au profit de l'opération portant "Financement pour l'achèvement du projet relatif au Développement de la Gestion de l'Espace Aérien (PDGEA) au profit de l'ENNA</t>
  </si>
  <si>
    <t>ACTIONS UNIQUES</t>
  </si>
  <si>
    <t>"Etude d'une gare routière de type B à Akbou, (10) stations urbaines: (03) à Béjaia, (01) à Akbou, (01) à el Kseur, (01) à Amizour, (01) à Sidi Aich, (01) à Kherrata, (01) ,à Seddouk, (01) à Souk el Tenine"</t>
  </si>
  <si>
    <t>95/WB/CAB du 15 janvier 2025</t>
  </si>
  <si>
    <t>Modification de l'intitulé d'une opération PEC/PSD ayant bénéficié de crédits budgétaires au titre de l'année 2025 (Béjaia)</t>
  </si>
  <si>
    <t>Modification</t>
  </si>
  <si>
    <t>/</t>
  </si>
  <si>
    <t>PROGRAMME COMPLEMENTAIRE</t>
  </si>
  <si>
    <t>Suivi et réalisation d'un mûr de clôture et de sécurisation de l'aéroport de Thelthi de la wilaya de Djelfa</t>
  </si>
  <si>
    <t>216/SG/DPP/SDP/AT DU 23 JANVIER 2025</t>
  </si>
  <si>
    <t>Inscription d'une nouvelle opération pour la prise en charge des indemnisations liées à l'expropriation pour cause d'utilité publique (W Djelfa)</t>
  </si>
  <si>
    <t>Portefeuille de programmes : Ministère des Transports</t>
  </si>
  <si>
    <t>wilaya de Béjaia</t>
  </si>
  <si>
    <t>Portefeuille de programmes : Ministère des Travaux Publics et des Infrastructures de Base</t>
  </si>
  <si>
    <t>Frais d’expropriation pour la réalisation du dédoublement, modernisation et rectification de la ligne minière Est (troisième tranche)/ Wilayas de Souk Ahras- Tébessa.</t>
  </si>
  <si>
    <t>Envoi n° 293/ SG/MTPIB du 04 février 2025</t>
  </si>
  <si>
    <t>indemnisations des expropriés au titre de la ligne minière Est</t>
  </si>
  <si>
    <t>Etude et réalisation de deux ouvrages d’art au niveau de la vallée du M’Zab (W.Ghardaia)</t>
  </si>
  <si>
    <t>Envoi n° 134/DDIR/SG/MTPIB du 22 janvier 2025</t>
  </si>
  <si>
    <t xml:space="preserve">Demande d’inscription d’une opération portant « Etude et réalisation de deux ouvrages d’art au niveau de la vallée du M’Zab ». </t>
  </si>
  <si>
    <t>Réalisation de la route reliant Ksar Guentour à Ksar Tala sur 16,2 km (W.Timimoun)</t>
  </si>
  <si>
    <t>Envoi n° 386/DGITP/DDIR/SG/MTPIB du 19 février 2025.</t>
  </si>
  <si>
    <t xml:space="preserve">Demande d’inscription d’une opération portant « Réalisation de la route reliant Ksar Guentour à Ksar Tala sur 16,2 km ». </t>
  </si>
  <si>
    <t>Etude et réalisation de la route reliant le groupe 36 GGF Arg Chech au groupe 37 GGF Bordj Badji Mokhtar sur 108 km (W.BBM)</t>
  </si>
  <si>
    <t>Envoi n°302/DGITP/SG/MTPIB du 06 février 2025.</t>
  </si>
  <si>
    <t xml:space="preserve">Demande d’inscription d’une opération portant « Etude et réalisation de la route reliant le groupe 36 GGF Arg Chech au groupe 37 GGF Bordj Badji Mokhtar sur 108 km ». </t>
  </si>
  <si>
    <t>Réalisation de la route reliant Tintarabine et Tazrouk sur 89 km</t>
  </si>
  <si>
    <t xml:space="preserve">Envoi de Monsieur le Chef de Cabinet de Monsieur le Premier Ministre                          n°2028/CC/PM du 16/10/2024.
  -Envoi du Ministère des Travaux Publics et des Infrastructures de Base n° 66/ MTPIB du 28 janvier 2025. </t>
  </si>
  <si>
    <t>Sécurisation des frontières terrestres du pays au niveau de la Wilaya de Tamanrasset.</t>
  </si>
  <si>
    <t>travaux de remise en état des routes nationales et des pistes dégradées au niveau des wilayas de Bordj Badji Mokhtar, Tamanrasset, In Guezzam et In Salah (6ème région militaire).</t>
  </si>
  <si>
    <t xml:space="preserve">Notes de Monsieur le Premier Ministre n° 587/DC/PM du 15/02/2025 et n° 2773/DC/PM du 07/09/2024.
  -Envoi du Ministère des Travaux Publics et des Infrastructures de Base                                                                n° 1783/DGPRN/DP/SG/MTBIB du 30 octobre 2024. </t>
  </si>
  <si>
    <t xml:space="preserve">Réalisation des routes au niveau de la localité In Guassen (W.BBM)
</t>
  </si>
  <si>
    <t>Note de Monsieur le Premier Ministre n° 68/DC/PM du 30/01/2025.</t>
  </si>
  <si>
    <t>prise des projets de réalisation de l'aéroport d’In Guezzam et BBM et de la piste d’atterrissage de Tin Zaouatine.</t>
  </si>
  <si>
    <t>Note de Monsieur le Premier Ministre n° 129/DC/PM du 22/02/2025.</t>
  </si>
  <si>
    <t>aéroport d’In Guezzam et BBM et de la piste d’atterrissage de Tin Zaouatine.</t>
  </si>
  <si>
    <t>Wilaya de  Béjaia</t>
  </si>
  <si>
    <t>RN09 : Travaux d'aménagement des gorges de Kherrata</t>
  </si>
  <si>
    <t xml:space="preserve">N°703/SG/W. Béjaia du 13/02/2025 </t>
  </si>
  <si>
    <t>Demande de rattachement de crédits de paient pour l'exercices 2025</t>
  </si>
  <si>
    <t>opérations concernées par le projet de virement de crédits, qui a été proposé auparavant et devient actuellement sans objet 
(Envois: n°4742/MF du 30/012/2024 et n°194/MF du 20/01/2025)
-proposition de la prise en par les crédits de paiement ouvert au titre de l'exercice budgétaire 2025 (envoi  n°523/MF du 16/02/2025)</t>
  </si>
  <si>
    <t>Réalisation d'un viaduc pour l'évitement de l'agglomération de Bordj Mira</t>
  </si>
  <si>
    <t>Travaux de mise à niveau du tunnel de kherrata wilaya de Béjaia</t>
  </si>
  <si>
    <t>opérations concernées par le projet de virement de crédits, qui a été proposé auparavant et devient actuellement sans objet 
(Envois: n°4742/MF du 30/012/2024 et n°194/MF du 20/01/2025)
-proposition de la prise en par les crédits de paiement ouvert au titre de l'exercice budgétaire 2025 
(envoi  n°523/MF du 16/02/2025)</t>
  </si>
  <si>
    <t> Renforcement RN09 du PK46+000 au PK51+000 et du pk59+00 au pk70+400 sur 16,4km.</t>
  </si>
  <si>
    <t>Renforcement de la RN09 PK7 au PK24 sur un linéaire de 17 Km (section dédoublée)</t>
  </si>
  <si>
    <t>Travaux d’aménagement de la RN 12 du PK 155 au PK 175 d'El Kseur vers Béjaia sur 20 km</t>
  </si>
  <si>
    <t>Renforcement de la RN 75 PK00+000 au PK 18+000 sur 18 km</t>
  </si>
  <si>
    <t>Travaux de protection de flans de montagne de la route des gorges Kherrata</t>
  </si>
  <si>
    <t xml:space="preserve">Envoi n°222/CAB/W.Béjaia du 27/01/2025. </t>
  </si>
  <si>
    <t>Demandes d’inscription, de réévaluation de projets et de notification de crédits de paiement pour l’année 2025, au profit du portefeuille de programmes du Ministère des Travaux Publics et des Infrastructures de Base.</t>
  </si>
  <si>
    <t>RN09: 1 ère tranche travaux d'aménagement en 2*2 voix entre Ait anane (stéle chouhada)-Bordj Mira sur 08 kms</t>
  </si>
  <si>
    <t xml:space="preserve">Construction d'un ouvrage d'art sur Oued Amacine sur CW 21 PK 07+000 </t>
  </si>
  <si>
    <t>Achèvement des Travaux de mise à niveau des Tunnels de Kherrata</t>
  </si>
  <si>
    <t>Renforcement de la RN 09 entre PK 27+000 au PK35+300 sur 8,3 km (sections dédoublées) et du pk 35+300 au pk 40+000 et du pk 59+000 au pk 60+300 sur 06 km</t>
  </si>
  <si>
    <t>Revetement de la RN 12 du PK 146+000 au PK 152+300</t>
  </si>
  <si>
    <t>RN09: Travaux d'aménagement des gorges de kherrata</t>
  </si>
  <si>
    <t>Travaux de reconstruction de la RN 24 du PK 207 au PK 247 sur 40 km (Wilaya de Béjaia)</t>
  </si>
  <si>
    <t>Wilaya de  Blida</t>
  </si>
  <si>
    <t>Réalisation de l'évitement de Meftah sur 17 km avec l'accès au nouveau pôle urbain de Safsaf</t>
  </si>
  <si>
    <t xml:space="preserve">N°108/SG/W. Blida du 16/02/2025 </t>
  </si>
  <si>
    <t>Réalisation du dédoublement de la RN69 avec l'évitement de Oued El Alleug</t>
  </si>
  <si>
    <t>Wilaya de  Tiaret</t>
  </si>
  <si>
    <t>Réalisation d'une route reliant Z'emalet Emir AEK  et Nadhoura sur 42 Km</t>
  </si>
  <si>
    <t xml:space="preserve">N°48/CaB/W.Tiaret du 13/01/2025 </t>
  </si>
  <si>
    <t>Renforcement de la RN90 entre PK181 et PK219 sur 20 Kms</t>
  </si>
  <si>
    <t> Entretien des chemins communaux-Tranche2022.</t>
  </si>
  <si>
    <t>Renforcement de la RN23 du PK194+000 au PK226+000</t>
  </si>
  <si>
    <t>Entretien des routes nationales - Exercice 2023</t>
  </si>
  <si>
    <t>Réparation des dégâts causés par les intempéries sur le CW02 entre Ies PK66+000 et PK118+000 y compris construction des ouvrages et surélévation de la chaussée</t>
  </si>
  <si>
    <t>Réparation des dégâts causés par les intempéries sur le CW77 A entre les PK 00+000 au PK 036+000 y compris reconstruction des ouvrages (W.Tiaret)</t>
  </si>
  <si>
    <t>Réparation et élargissement des ouvrages sur CW 01 entre PK 094+000 et PK 099+000 (Oued Mecheti et Oued Sousselem et correction du tracé y compris remblais d’accès et section dégradées (W.Tiaret)</t>
  </si>
  <si>
    <t>Travaux de traitement de glissement de talus sur CW01 au PK 007+000 et PK 027+000 (W.Tiaret)</t>
  </si>
  <si>
    <t>Reconstruction de l'ouvrage d'art (Oued Boukrima) sur CW09 au PK 050+000 y compris remblais d’accès et sections dégradées (W.Tiaret)</t>
  </si>
  <si>
    <t>Réparation des dégâts causés par les intempéries sur le CW 137 du PK 028+000 au PK 032+000 y compris construction des ouvrages et surélévation de la chaussée (W.Tiaret)</t>
  </si>
  <si>
    <t xml:space="preserve">Reconstruction de l'ouvrage dalot sur CW 03 entre PK089+000 et PK 090+000 (oued Rehiou) et correction du tracé y compris les remblais d'accès (W.Tiaret)  </t>
  </si>
  <si>
    <t>Réparation des dégâts causés par les intempéries et reconstruction des ouvrages sur le CC reliant CC Faidja à l’école primaire (W.Tiaret)</t>
  </si>
  <si>
    <t>Reconstruction des ouvrages sur CW11 au PK 002+000 et PK 025+000 y compris les remblais d'accès (W.Tiaret)</t>
  </si>
  <si>
    <t>Réparation des dégâts causés par les intempéries sur le CW19 entre les PK 000+000 au PK 023+000 y compris reconstruction des ouvrages (W.Tiaret)</t>
  </si>
  <si>
    <t>Reconstruction de l'ouvrage d'art sur CW 03 PK 066+000 (Nahr ouassel) y compris correction du tracé et les remblais d'accès (W.Tiaret)</t>
  </si>
  <si>
    <t>Reconstruction des ouvrages sur CW 77A du PK 055+000 au PK 061+000 et réparation des parties dégradées du long ouvrages mixte buse et cadre (Oued Touil) y compris remblais d’accès et sections dégradées du CW 03 entre PK 075+000 et PK 88+000 (W.Tiaret)</t>
  </si>
  <si>
    <t xml:space="preserve">Entretien des routes nationales -Exercice 2024 (W.Tiaret)
</t>
  </si>
  <si>
    <t>prise en charge à travers les crédits alloués au titre de loi de finance 2025</t>
  </si>
  <si>
    <t xml:space="preserve"> Réhabilitation du CW03 entre Sougueur et Ain Dzarit sur 25 km
</t>
  </si>
  <si>
    <t xml:space="preserve"> Renforcement de la RN111 sur 30 km entre Sidi Abderahmane et L.W. El Bayedh, entre PK 69 et PK 99</t>
  </si>
  <si>
    <t>Entretien des aérodromes-exercice 2023</t>
  </si>
  <si>
    <t>Etude pour la réalisation d'une route maritime entre Ain Benian et le stade Ferhani avec création d'un Boulevard urbain sur 14,2 km</t>
  </si>
  <si>
    <t xml:space="preserve">N°113/SPW/W.Alger du 12/02/2025 </t>
  </si>
  <si>
    <t>Demande d’inscription des opérations entrant dans le cadre d'aménagement et modrnisation de la capitale</t>
  </si>
  <si>
    <t>traitement en cour en concertation avec le secteur des travaux publics
( Envoi n°426/MF/DGB du 27/01/2025)</t>
  </si>
  <si>
    <t>Etude d'extention de la capacité de la rocade Sud entre Zeralda et Reghaia et de la penetrante des Annassers</t>
  </si>
  <si>
    <t>Etude de la réalisation d'un port de pêche et de plaisance coté Est de la Baie d'Alger</t>
  </si>
  <si>
    <t>Réalisation d'un ouvrage peiton entre les rives de Oued El Harrach</t>
  </si>
  <si>
    <t>Travaux, assistance téchnique et contrôle de matériaux des travaux de protéction et d'aménagement en surface de la facade maritime avec création d'une route 
LOT 1:Bordj El Kiane- Plage Doum
LOT 2: Plage la Fregate-Plage la Cygogne</t>
  </si>
  <si>
    <t>Réalisation d'un ouvrage d'Art reliant la rocade Sud (au niveau de Zeralda) à la pénétrante de Sidi Abdellah</t>
  </si>
  <si>
    <t>Suivi et réalisation d’un échangeur desservant le pôle urbain Ahmed Zabana au niveau de la première rocade sud d’Oran </t>
  </si>
  <si>
    <t>Envoi n°29/CAB/W.Oran du 19 janvier 2025.</t>
  </si>
  <si>
    <t>Demande d’inscription d’une opération portant « Suivi et réalisation d’un échangeur desservant le pôle urbain Ahmed Zabana au niveau de la première rocade sud d’Oran ».</t>
  </si>
  <si>
    <t>Wilaya de  El Bayadh</t>
  </si>
  <si>
    <t>Etude et reconstruction de 02 ouvrages d'art sur RN111</t>
  </si>
  <si>
    <t xml:space="preserve">N°48/SG/W.El Bayadh du 30/02/2025 </t>
  </si>
  <si>
    <t>Revetement de la RN 107 du PK200+000 au PK 235+500 sur 35,5 km</t>
  </si>
  <si>
    <t>Supression des points noirs sur les routes nationales de la wilaya d'El Bayadh</t>
  </si>
  <si>
    <t>Réalisation de cinq (05) OA au niveau de la ville d'El Bayadh</t>
  </si>
  <si>
    <t> Renforcement de la RN47 sur un linéaire de 17km du Pk180+500 au Pk197+500.</t>
  </si>
  <si>
    <t xml:space="preserve">Entretien des chemins de wilaya  (tranche 2021) </t>
  </si>
  <si>
    <t> Entretien des chemins de wilayas-Tranche2022.</t>
  </si>
  <si>
    <t>Reconstruction de deux ouvrages d'art sur RN 6A au PK 23+300 et au PK 36+500</t>
  </si>
  <si>
    <t xml:space="preserve">Réalisation des dédoublement de la RN 6 sur 48 km ( 2 eme tranche sur 24 km) (W.El Bayadh)
</t>
  </si>
  <si>
    <t>Entretien des routes nationales-Exercice 2023</t>
  </si>
  <si>
    <t>Renforcement de la RN47 du pk 261+000 au PK 276+000 sur 15 Km</t>
  </si>
  <si>
    <t>Entretien des routes nationales-Exercice 2024 (W.El Bayadh)</t>
  </si>
  <si>
    <t>Renforcement de la piste existante et ses annexes y compris revêtement du POR et aménagement de la REZA au niveau de l'aérodrome d'El Bayadh</t>
  </si>
  <si>
    <t>ENTRETIEN DES AERODROMES -EXERCICE 2024 (W.El Bayadh)</t>
  </si>
  <si>
    <t>Wilaya de  El Touggourt</t>
  </si>
  <si>
    <t>Entretien des chemins de wilayas - Tranche 2022</t>
  </si>
  <si>
    <t xml:space="preserve">N°40/CAB/W. Touggourt du 02/02/2025 </t>
  </si>
  <si>
    <t xml:space="preserve">N°39/CAB/W. Touggourt du 02/02/2025 </t>
  </si>
  <si>
    <t>Auscultation des aérodromes-exercice 2023</t>
  </si>
  <si>
    <t xml:space="preserve">N°38/CAB/W. Touggourt du 02/02/2025 </t>
  </si>
  <si>
    <t>Etude pour la réalisation des infrastructures administratives  des travaux publics de la wilaya de Touggourt</t>
  </si>
  <si>
    <t xml:space="preserve">N°37/CAB/W. Touggourt du 02/02/2025 </t>
  </si>
  <si>
    <t>Wilaya de  Djanet</t>
  </si>
  <si>
    <t xml:space="preserve">Etude, suivi et réalisation de trois (03) plates-formes pour hélicoptères </t>
  </si>
  <si>
    <t xml:space="preserve">W. Djanet du 06/02/2025 </t>
  </si>
  <si>
    <t>Wilaya de  Djelfa</t>
  </si>
  <si>
    <t>Elargissement et augmentation de capacité de l’évitement Est de la ville de Djelfa du PK 0 au PK 27</t>
  </si>
  <si>
    <t xml:space="preserve">N°218/CAB/W. Djelfa du 26/01/2025 </t>
  </si>
  <si>
    <t>Demande de réévaluation et rattachement de crédits de paient pour l'exercices 2025</t>
  </si>
  <si>
    <t>Réalisation de l'évitement de la ville d’EL IDRISSIA sur 10 kms</t>
  </si>
  <si>
    <t>Réalisation de quatre trémies</t>
  </si>
  <si>
    <t>Réhabilitation du Chemin communal non classé reliant OUM LADAM - EL HTAIBA et la limite de la wilaya de OUED SOUF sur 55 km</t>
  </si>
  <si>
    <t>Revêtement et entretien du Chemin Communal non classé reliant le chef lieu de commune de DELDOUL au CW78 (MGUIED) sur 14 km du PK0 au PK14</t>
  </si>
  <si>
    <t>Entretien des chemins de wilaya</t>
  </si>
  <si>
    <t>Achèvement de la réhabilitation et élimination des points noirs du CW189 reliant les villes principales de la commune de Messaad en passant par les localités Moudjebara et Ain Nagua sur 36 km entre PK4 et PK64.</t>
  </si>
  <si>
    <t>Renforcement de la RN1 B du PK 00 au PK 66 sur 66 Km</t>
  </si>
  <si>
    <t>Renforcement de la RN1B sur 30 km du PK66 au PK96.</t>
  </si>
  <si>
    <t>Revêtement de la route reliant Birtourba-Zaouia sur 13 km</t>
  </si>
  <si>
    <t>Entretien des chemins communaux</t>
  </si>
  <si>
    <t>Revêtement et entretien du Chemin Communal n° 27 et le Chemin Communal n°18 reliant la RN46 à la RN1B en passant par  El Faidja, Benyaagoub et Toughersane sur de 42 km</t>
  </si>
  <si>
    <t>Revêtement de la route reliant la limite de la wilaya de Laghouat et la limite d'Oued Djellal sur 100 km en passant par K’mamer, Oum Lekhcheb et Oum Laâdam du PK00 au PK100.</t>
  </si>
  <si>
    <t xml:space="preserve">Revêtement et entretien de l’axe routier reliant la limite de wilaya de Ouled Djellal à la wilaya de Djelfa en passant par la localité de ABDELMADJID, AMOURA , EL BORDJ,  SELMANA et MESSAAD ; RN 89 sur un linéaire de 85 km </t>
  </si>
  <si>
    <t>Revêtement et entretien de l’axe routier reliant la RN1 à la RN40B en passant par les chefs lieux des communes GUERNINI et EL KHEMIS soit le CC31 et le CC19 sur 65 km</t>
  </si>
  <si>
    <t>Renforcement de la RN89 sur 65 km du PK224 au PK289.</t>
  </si>
  <si>
    <t>Revêtement et entretien du Chemin Communal reliant le chef lieu de daïra de DAR CHIOUKH au centre de wilaya sur 24 km</t>
  </si>
  <si>
    <t>Renforcement du CW 108 reliant le chef lieu de la wilaya au chef lieu de la Daira de Faid El Botma sur 50 km du PK00 au PK50.</t>
  </si>
  <si>
    <t>Suivi et réalisation dune piste datterrissage et des annexes de laéroport de Thelthi de la wilaya de Djelfa</t>
  </si>
  <si>
    <t>Renforcement de la RN1A sur 50 km du PK20 au PK40 et du PK67 au PK97</t>
  </si>
  <si>
    <t>Revêtement et entretien du chemin communal reliant Birine - Dhayet Leben et RN89 sur 45 km</t>
  </si>
  <si>
    <t>Revêtement et entretien de l’axe routier reliant Ain OUSSARA &amp; GUERNINI soit le CC1 sur 35 km</t>
  </si>
  <si>
    <t>Réhabilitation du CW 146 sur 35 km du PK0 au PK11 et du PK22 au PK46</t>
  </si>
  <si>
    <t>Revêtement et entretien du tronçon reliant la RN01 et Dhayet El Bkhour - limite de Tiaret sur 60 km</t>
  </si>
  <si>
    <t>Revêtement de la route reliant El Kaddid et Hassi Messâadia à la RN1A sur 15 km</t>
  </si>
  <si>
    <t>Revêtement et entretien de l’axe routier reliant la RN1 à la limite de wilaya de Tiaret passant par la commune d’EL KHEMIS soit le CC30 sur 16 km</t>
  </si>
  <si>
    <t>Etude de rectification de la RN1B et élimination des points noirs avec étude hydraulogique et redimensionnement des ouvrages du PK100 à la limite de la wilaya de Touggourt</t>
  </si>
  <si>
    <t>Revêtement et entretien de la route reliant la limite de la wilaya de Ghardaia et la limte de la wilaya d'Oued Djalal sur 80 km en passant par Guettara, Bouigla et Oum Laâdam du PK0 au PK80.</t>
  </si>
  <si>
    <t>Revêtement et entretien de l’axe routier reliant la limite de la wilaya de Tiaret et OUM CH’GAG et EL GUEDID ; RN46- BENYAGOUB et DOUIS - AIN CHOUHADA et la RN 23 dans la wilaya de Laghouat sur 106 km.</t>
  </si>
  <si>
    <t>Wilaya de Tissmsilt</t>
  </si>
  <si>
    <t>la demande doit être soumise à l'examen préalable par le responsable de programme concerné</t>
  </si>
  <si>
    <t>Cf N/Envoi n°864/MF/DGB du 12/02/2025, le secteur de l'habutat est invité à nous transmettre des compléments d'information</t>
  </si>
  <si>
    <t>Cf N/Envoi n°1017/MF/DGB du 19/02/2025, les services de la Wilaya de Chlef sont invités à soumettre cette demande à l'examen préalable par le responsable de programme concerné</t>
  </si>
  <si>
    <t>Cf N/Envoi n°1017/MF/DGB du 19/02/2025, les services de la Wilaya de Chlef sont invités à soumettre cette demande à l'examen préalable du responsable de programme concerné</t>
  </si>
  <si>
    <t>Cf N/Envoi n°772/MF/DGB du 10/02/2025, les services de la Wilaya sont invités à soumettre cette demande à l'examen préalable par le responsable de programme concerné, et doit être formulée dans le cadre des travaux préparatoires des lois de finances</t>
  </si>
  <si>
    <t>étude pour la réalisation d'une galerie d'artisanat da la wilaya de Djelfa</t>
  </si>
  <si>
    <t>étude pour la réalisation d'un  centre d'artisanat pour la commune d'el charef</t>
  </si>
  <si>
    <t>étude pour la réalisation d'un  centre d'artisanat pour la commune de Birine</t>
  </si>
  <si>
    <t>etude hydrogéologique et géophisique de la zone thermale El Mosrane - Hassi Bahbah-</t>
  </si>
  <si>
    <t xml:space="preserve"> Envoi n° 218/CAB/WD du 26/01/2025 de la wilaya de Djelfa</t>
  </si>
  <si>
    <t>Demande de rattachement de CP</t>
  </si>
  <si>
    <t>en cours de traitement en tenant compte des besoins incompréssibles en CP</t>
  </si>
  <si>
    <t>en cours  de traitement en concertation avec le secteur</t>
  </si>
  <si>
    <t>en cours  de traitement en concertation avec le secteur sur les modalités de financement</t>
  </si>
  <si>
    <t>une réponse a été communiqué à maintes reprises à la wilaya</t>
  </si>
  <si>
    <t>En cours de traitement sur les modalités de financement</t>
  </si>
  <si>
    <t>Suivi des demandes de rattachement des crédits au titre de l'exercice 2025</t>
  </si>
  <si>
    <t>Titre 3: Dépenses d'investissement</t>
  </si>
  <si>
    <t xml:space="preserve">Nature de la demande </t>
  </si>
  <si>
    <t>Portefeuille de programmes:  Tourisme et Artisanat</t>
  </si>
  <si>
    <t xml:space="preserve"> Etude d'adaptation, suivi, contrôle et travaux de réalisation et équipement de 07 centres de proximité pour le stockage intermédiaire des céréales au niveau de la wilaya d’El Bayadh</t>
  </si>
  <si>
    <t xml:space="preserve"> Etude d'adaptation, suivi, contrôle et travaux de réalisation et équipement de 08 centres de proximité  pour le stockage intermédiaire des céréales au niveau de la wilaya de Ghardaia</t>
  </si>
  <si>
    <t>Réalisation des conduite de refoulement et d'adduction à partir des forages existants à travers la wilaya sur 155 km</t>
  </si>
  <si>
    <r>
      <rPr>
        <b/>
        <sz val="12"/>
        <rFont val="Times New Roman"/>
        <family val="1"/>
      </rPr>
      <t>en cours d'examen ( éléments de réponses):</t>
    </r>
    <r>
      <rPr>
        <sz val="12"/>
        <rFont val="Times New Roman"/>
        <family val="1"/>
      </rPr>
      <t xml:space="preserve">
-mes services ont procédé à la mise en place des crédits budgétaires nécessaires pour la lancement de cette opération par la décision n°MF/2024/DI/244 du 20/03/2024, dont les Autorisation d’Engagement (AE) et en Crédits de paiements (CP) ont été notifié en totalité. 
-qu’aucune demande concernant cette opération n’a été introduite par votre département ministériel dans le cadre des discussions budgétaires relatives à la préparation de la Loi de Finances pour 2025, par conséquent aucun montant n’a été retenu dans ce cadre.
-demande de la transmettre d'un rapport justifiant le retard enregistré dans l’exécution de ce projet par vos services accompagné d’un complément de dossier comportant notamment :
-  la situation physique et financière de cette opération visée par le contrôleur budgétaire et le Trésorier Central ;
- les documents relatifs à la convention de maitrise d’ouvrage déléguée signée avec l’Agence Nationale du Foncier Industrielle ;
- le plan de décaissement du montant demandé.
</t>
    </r>
  </si>
  <si>
    <r>
      <rPr>
        <b/>
        <sz val="12"/>
        <rFont val="Times New Roman"/>
        <family val="1"/>
      </rPr>
      <t>Réponse par envoi n°471/MF/DGB du 28/01/2025:</t>
    </r>
    <r>
      <rPr>
        <sz val="12"/>
        <rFont val="Times New Roman"/>
        <family val="1"/>
      </rPr>
      <t xml:space="preserve">
1- La zone industrielle de Bellara a bénéficié de l’inscription des opérations suivantes :
a. Réalisation de la zone industrielle à Bellara, Wilaya de Jijel (Tranche 1), pour un montant de 1.000 Millions DA ;
b. Réalisation de la zone industrielle à Bellara, Wilaya de Jijel (Tranche 2), pour un montant de 2.000 Millions DA ;
c. Raccordement en électricité et en gaz de Bellara et raccordement des investisseurs dans la zone portuaire et extra portuaire de Djen Djen y compris AQS, pour un montant 18.241,20 Millions DA, dont  la quotepart de l’Etat, s’élevant à 16.417,08 Millions DA ;
d. La réévaluation de l’opération de « réalisation de la zone industrielle à Bellara, Wilaya de Jijel (Tranche 1) », pour un montant de 836,6 Millions DA ;
e. Protection de la zone industrielle de Bellara contre les inondations (côté nord et côté sud), Wilaya de Jijel » pour une autorisation d’engagement de 381,6 Millions DA.
2- L’absence du dossier de réévaluation, exigé par les dispositions de l’article 31 de l’arrêté n°03 du 11/01/2023 fixant les modalités de maturation et d’inscription des opérations d’investissement public de l’Etat au titre d’un programme
</t>
    </r>
  </si>
  <si>
    <r>
      <t>Suivi et réalisation</t>
    </r>
    <r>
      <rPr>
        <b/>
        <sz val="12"/>
        <rFont val="Times New Roman"/>
        <family val="1"/>
      </rPr>
      <t xml:space="preserve"> </t>
    </r>
    <r>
      <rPr>
        <sz val="12"/>
        <rFont val="Times New Roman"/>
        <family val="1"/>
      </rPr>
      <t>de la protection des rives Est et Sud contre les inondations</t>
    </r>
  </si>
  <si>
    <r>
      <t>un courrier a été adressé aux services du Ministére de l' Agriculture , Développement Rural et de la Pêche pour complement d'information</t>
    </r>
    <r>
      <rPr>
        <i/>
        <sz val="12"/>
        <rFont val="Times New Roman"/>
        <family val="1"/>
      </rPr>
      <t xml:space="preserve"> (Cf 957/MF/DGB du 17/02/2025)</t>
    </r>
  </si>
  <si>
    <r>
      <t>cette demande a été transmis aux services du Ministére de l'Agriculture , Développement Rural et de la Pêche pour l'intégrer dans le cadre du traitement des demandes de rattachement du CP aux profit du programme de réalisation et équipementdes 350 centres de proximité pour le stockage intermédiaire des céréales</t>
    </r>
    <r>
      <rPr>
        <i/>
        <sz val="12"/>
        <rFont val="Times New Roman"/>
        <family val="1"/>
      </rPr>
      <t xml:space="preserve"> (Cf, 1144/MF/DGB du 25/02/2025)</t>
    </r>
  </si>
  <si>
    <r>
      <t xml:space="preserve">cette demande a été transmis aux services du Ministére de l'Agriculture , Développement Rural et de la Pêche pour l'intégrer dans le cadre du traitement des demandes de rattachement du CP aux profit du programme de réalisation et équipementdes 350 centres de proximité pour le stockage intermédiaire des céréales </t>
    </r>
    <r>
      <rPr>
        <i/>
        <sz val="12"/>
        <rFont val="Times New Roman"/>
        <family val="1"/>
      </rPr>
      <t>(cf, 1144/MF/DGB du 25/02/2025)</t>
    </r>
  </si>
  <si>
    <r>
      <t>un courrier a été adressé aux services du Ministére de l' Agriculture , Développement Rural et de la Pêche pour complement d'information</t>
    </r>
    <r>
      <rPr>
        <i/>
        <sz val="12"/>
        <rFont val="Times New Roman"/>
        <family val="1"/>
      </rPr>
      <t xml:space="preserve"> (Cf 1176/MF/DGB du 26/02/2025)</t>
    </r>
  </si>
  <si>
    <r>
      <t xml:space="preserve">cette demande à été introduite par les services de la wilaya de Bejaia lors des travaux  de l' APLF 2025 ,n'a pas été retenue du fait que cette wilaya a bénéficié pour l'exercice 2023 en gestion centralisée d'une opération de même nature intitulée  "Etude  réalisation et équipement d'une halle à marée à Tala Ilef (W. Bejaia)  " pour un </t>
    </r>
    <r>
      <rPr>
        <b/>
        <sz val="12"/>
        <rFont val="Times New Roman"/>
        <family val="1"/>
      </rPr>
      <t>AE de  226 Millions DA</t>
    </r>
    <r>
      <rPr>
        <sz val="12"/>
        <rFont val="Times New Roman"/>
        <family val="1"/>
      </rPr>
      <t xml:space="preserve">   et non encore lancée.</t>
    </r>
  </si>
  <si>
    <r>
      <t xml:space="preserve">Traité/ envoi 781/MF/DGB/DBPDSE du 10 fevrier 2025      </t>
    </r>
    <r>
      <rPr>
        <b/>
        <sz val="12"/>
        <rFont val="Times New Roman"/>
        <family val="1"/>
      </rPr>
      <t>Prise en charge de l'opération sur les ressources propres des opérateurs de transport public</t>
    </r>
  </si>
  <si>
    <r>
      <t xml:space="preserve">Traité/ envoi 781/MF/DGB/DBPDSE du 10 fevrier 2025            </t>
    </r>
    <r>
      <rPr>
        <b/>
        <sz val="12"/>
        <rFont val="Times New Roman"/>
        <family val="1"/>
      </rPr>
      <t>Prise en charge de l'opération sur fonds propres de l'ENNA</t>
    </r>
  </si>
  <si>
    <r>
      <t xml:space="preserve">Traité/ envoi 544/ MF du 13 fevrier 2025                   </t>
    </r>
    <r>
      <rPr>
        <b/>
        <sz val="12"/>
        <rFont val="Times New Roman"/>
        <family val="1"/>
      </rPr>
      <t>En attente de l'accord de Mr le P.M pour une réévaluation d'un montant de 2448 MDA</t>
    </r>
  </si>
  <si>
    <r>
      <t xml:space="preserve">Traité/ envoi 620/MF/DGB/DBPDSE du 3 fevrier 2025             </t>
    </r>
    <r>
      <rPr>
        <b/>
        <sz val="12"/>
        <rFont val="Times New Roman"/>
        <family val="1"/>
      </rPr>
      <t>En attente des pièces justificatives</t>
    </r>
  </si>
  <si>
    <r>
      <t xml:space="preserve">Traité/ envoi 571/MF/DGB/DBPDSE du 02 fevrier 2025         </t>
    </r>
    <r>
      <rPr>
        <b/>
        <sz val="12"/>
        <rFont val="Times New Roman"/>
        <family val="1"/>
      </rPr>
      <t>En attente du dossier réglementaire</t>
    </r>
  </si>
  <si>
    <r>
      <t>proposition  de la prise en charge à travers les crédits non assignés 
(</t>
    </r>
    <r>
      <rPr>
        <b/>
        <i/>
        <sz val="12"/>
        <rFont val="Times New Roman"/>
        <family val="1"/>
      </rPr>
      <t>Projet de réponse en cours</t>
    </r>
    <r>
      <rPr>
        <sz val="12"/>
        <rFont val="Times New Roman"/>
        <family val="1"/>
      </rPr>
      <t>)</t>
    </r>
  </si>
  <si>
    <r>
      <t xml:space="preserve">l’inscription de ce projet, pourrait être examinée dans le cadre réglementaire qui lui est consacré à savoir, les travaux préparatoires des prochaines Lois de Finances en collaboration avec nos services, et ce, en fonction des ressources budgétaires pouvant être mobilisées </t>
    </r>
    <r>
      <rPr>
        <b/>
        <i/>
        <sz val="12"/>
        <rFont val="Times New Roman"/>
        <family val="1"/>
      </rPr>
      <t>(C.f Envoi n°724/MF/DGB/DBPDSE du 09/02/2025)</t>
    </r>
  </si>
  <si>
    <r>
      <t xml:space="preserve">l’inscription de ce projet, pourrait être examinée dans le cadre réglementaire qui lui est consacré à savoir, les travaux préparatoires des prochaines Lois de Finances en collaboration avec nos services, et ce, en fonction des ressources budgétaires pouvant être mobilisées </t>
    </r>
    <r>
      <rPr>
        <b/>
        <i/>
        <sz val="12"/>
        <rFont val="Times New Roman"/>
        <family val="1"/>
      </rPr>
      <t>(Projet de réponse en cours)</t>
    </r>
  </si>
  <si>
    <r>
      <t xml:space="preserve">cette opération a été déjà notifiée en « Etude » et en « Réalisation » au profit du portefeuille de programmes de votre Département Ministériel, suivant la décision n°921/DI/2023/MF du 20/12/2023, et ce en application des instructions de Monsieur le Premier Ministre, portées dans la note n°3922 du 23/10/2023, </t>
    </r>
    <r>
      <rPr>
        <b/>
        <i/>
        <sz val="12"/>
        <rFont val="Times New Roman"/>
        <family val="1"/>
      </rPr>
      <t>(Projet de réponse en cours)</t>
    </r>
  </si>
  <si>
    <r>
      <t xml:space="preserve">solliciter l'accord de Monsieur le Premier Ministre pour l'élaboration d'un décret  Présidentiel portant transfert de crédits d'un montant de </t>
    </r>
    <r>
      <rPr>
        <b/>
        <sz val="12"/>
        <rFont val="Times New Roman"/>
        <family val="1"/>
      </rPr>
      <t>6,810 milliards DA</t>
    </r>
    <r>
      <rPr>
        <sz val="12"/>
        <rFont val="Times New Roman"/>
        <family val="1"/>
      </rPr>
      <t xml:space="preserve"> en AE et un montant de         </t>
    </r>
    <r>
      <rPr>
        <b/>
        <sz val="12"/>
        <rFont val="Times New Roman"/>
        <family val="1"/>
      </rPr>
      <t xml:space="preserve">3 milliards DA en CP </t>
    </r>
    <r>
      <rPr>
        <sz val="12"/>
        <rFont val="Times New Roman"/>
        <family val="1"/>
      </rPr>
      <t xml:space="preserve">à travers la dotation « Montant non assigné », titre 7 « Dépenses imprévues » (Dossier en cours de traitement) </t>
    </r>
    <r>
      <rPr>
        <b/>
        <i/>
        <sz val="12"/>
        <rFont val="Times New Roman"/>
        <family val="1"/>
      </rPr>
      <t>(Projet de réponse en cours)</t>
    </r>
  </si>
  <si>
    <r>
      <t>l’état des routes réalisées au niveau de la 6</t>
    </r>
    <r>
      <rPr>
        <vertAlign val="superscript"/>
        <sz val="12"/>
        <rFont val="Times New Roman"/>
        <family val="1"/>
      </rPr>
      <t>ème</t>
    </r>
    <r>
      <rPr>
        <sz val="12"/>
        <rFont val="Times New Roman"/>
        <family val="1"/>
      </rPr>
      <t xml:space="preserve"> région militaire</t>
    </r>
  </si>
  <si>
    <r>
      <t xml:space="preserve">Dossier en cours de traitement en concertation avec le Secteur des Travaux Publics </t>
    </r>
    <r>
      <rPr>
        <b/>
        <i/>
        <sz val="12"/>
        <rFont val="Times New Roman"/>
        <family val="1"/>
      </rPr>
      <t>(Cf. Envois: - n°1103/MF/DGB/DBPDSE du 24/02/2025
                                     -n°7537/MF/DGB/DBPDSE du 20/12/2024)</t>
    </r>
  </si>
  <si>
    <r>
      <t>l’attribution des mesures opérationnelles et sécuritaires à l’armée nationale populaire au niveau de la localité In ghassen-Bordj Badji Mokhtar à la 6</t>
    </r>
    <r>
      <rPr>
        <vertAlign val="superscript"/>
        <sz val="12"/>
        <rFont val="Times New Roman"/>
        <family val="1"/>
      </rPr>
      <t>ème</t>
    </r>
    <r>
      <rPr>
        <sz val="12"/>
        <rFont val="Times New Roman"/>
        <family val="1"/>
      </rPr>
      <t xml:space="preserve"> région militaire.</t>
    </r>
  </si>
  <si>
    <r>
      <t>Dossier en cours de traitement en concertation avec le Secteur des Travaux Publics (</t>
    </r>
    <r>
      <rPr>
        <b/>
        <i/>
        <sz val="12"/>
        <rFont val="Times New Roman"/>
        <family val="1"/>
      </rPr>
      <t>Cf. Envoi n°879/MF/DGB/DBPDSE du 12/02/2025)</t>
    </r>
    <r>
      <rPr>
        <sz val="12"/>
        <rFont val="Times New Roman"/>
        <family val="1"/>
      </rPr>
      <t xml:space="preserve">
                            </t>
    </r>
  </si>
  <si>
    <r>
      <t>Dossier en cours de traitement en concertation avec le Secteur des Travaux Publics (</t>
    </r>
    <r>
      <rPr>
        <b/>
        <i/>
        <sz val="12"/>
        <rFont val="Times New Roman"/>
        <family val="1"/>
      </rPr>
      <t>projet de réponse en cours )</t>
    </r>
    <r>
      <rPr>
        <sz val="12"/>
        <rFont val="Times New Roman"/>
        <family val="1"/>
      </rPr>
      <t xml:space="preserve">
                            </t>
    </r>
  </si>
  <si>
    <r>
      <t xml:space="preserve">l’inscription et la réévaluation de ces projets pourrait être examinée dans le cadre réglementaire qui leur est consacré à savoir, les travaux préparatoires des prochaines Lois de Finances en collaboration avec nos services et ceux des Travaux Publics, et ce, en fonction des ressources budgétaires pouvant être mobilisées, </t>
    </r>
    <r>
      <rPr>
        <b/>
        <i/>
        <sz val="12"/>
        <rFont val="Times New Roman"/>
        <family val="1"/>
      </rPr>
      <t>(Projet de réponse en cours)</t>
    </r>
  </si>
  <si>
    <r>
      <t>Réalisation de la liaison prolongement du peripherique nord de Sidi Abdellah 2</t>
    </r>
    <r>
      <rPr>
        <vertAlign val="superscript"/>
        <sz val="12"/>
        <rFont val="Times New Roman"/>
        <family val="1"/>
      </rPr>
      <t>ème</t>
    </r>
    <r>
      <rPr>
        <sz val="12"/>
        <rFont val="Times New Roman"/>
        <family val="1"/>
      </rPr>
      <t xml:space="preserve"> Rocade à la RN36 Baba Hacene El Achour</t>
    </r>
  </si>
  <si>
    <r>
      <t>l’inscription de ce projet pourrait être examinée dans le cadre réglementaire qui lui est consacré à savoir, les travaux préparatoires des prochaines Lois de Finances en collaboration avec nos services et ceux du Ministère chargé des Travaux Publics, et ce, en fonction des ressources budgétaires pouvant être mobilisées (</t>
    </r>
    <r>
      <rPr>
        <b/>
        <i/>
        <sz val="12"/>
        <rFont val="Times New Roman"/>
        <family val="1"/>
      </rPr>
      <t>C.f Envoi n°616/MF/DGB/DBPDSE du 03/02/2025)</t>
    </r>
  </si>
  <si>
    <t xml:space="preserve">     Portefeuille de programmes  de l'Habitat, de l'Urbanisme et de la Ville</t>
  </si>
  <si>
    <r>
      <t xml:space="preserve">solliciter l'accord de Monsieur le Premier Ministre pour l'élaboration d'un décret  Présidentiel portant transfert de crédits d'un montant de </t>
    </r>
    <r>
      <rPr>
        <b/>
        <sz val="12"/>
        <rFont val="Times New Roman"/>
        <family val="1"/>
      </rPr>
      <t>6,810 milliards DA</t>
    </r>
    <r>
      <rPr>
        <sz val="12"/>
        <rFont val="Times New Roman"/>
        <family val="1"/>
      </rPr>
      <t xml:space="preserve"> en AE et un montant de       
 </t>
    </r>
    <r>
      <rPr>
        <b/>
        <sz val="12"/>
        <rFont val="Times New Roman"/>
        <family val="1"/>
      </rPr>
      <t xml:space="preserve">3 milliards DA en CP </t>
    </r>
    <r>
      <rPr>
        <sz val="12"/>
        <rFont val="Times New Roman"/>
        <family val="1"/>
      </rPr>
      <t xml:space="preserve">à travers la dotation « Montant non assigné », titre 7 « Dépenses imprévues » (Dossier en cours de traitement) </t>
    </r>
    <r>
      <rPr>
        <b/>
        <i/>
        <sz val="12"/>
        <rFont val="Times New Roman"/>
        <family val="1"/>
      </rPr>
      <t>(Projet de réponse en cours)</t>
    </r>
  </si>
  <si>
    <r>
      <t xml:space="preserve">Dossier en cours de traitement en concertation avec le Secteur des Travaux Publics </t>
    </r>
    <r>
      <rPr>
        <b/>
        <i/>
        <sz val="12"/>
        <rFont val="Times New Roman"/>
        <family val="1"/>
      </rPr>
      <t>(Cf. Envois: - n°1103/MF/DGB/DBPDSE du 24/02/2025
n°7537/MF/DGB/DBPDSE du 20/12/2024)</t>
    </r>
  </si>
  <si>
    <r>
      <t>l’inscription de ce projet pourrait être examinée dans le cadre réglementaire qui lui est consacré à savoir, les travaux préparatoires des prochaines Lois de Finances en collaboration avec nos services et ceux du Ministère chargé des Travaux Publics, et ce, en fonction des ressources budgétaires pouvant être mobilisées (</t>
    </r>
    <r>
      <rPr>
        <b/>
        <i/>
        <sz val="12"/>
        <rFont val="Times New Roman"/>
        <family val="1"/>
      </rPr>
      <t>C.f Envoi n 616/MF/DGB/DBPDSE du 03/02/2025)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</si>
</sst>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_-;\-* #,##0.0_-;_-* &quot;-&quot;??_-;_-@_-"/>
    <numFmt numFmtId="165" formatCode="_-* #,##0_-;\-* #,##0_-;_-* &quot;-&quot;??_-;_-@_-"/>
    <numFmt numFmtId="166" formatCode="_-* #,##0\ _€_-;\-* #,##0\ _€_-;_-* &quot;-&quot;??\ _€_-;_-@_-"/>
    <numFmt numFmtId="167" formatCode="_-* #,##0.00\ _€_-;\-* #,##0.00\ _€_-;_-* &quot;-&quot;??\ _€_-;_-@_-"/>
    <numFmt numFmtId="168" formatCode="_-* #,##0\ _€_-;\-* #,##0\ _€_-;_-* &quot;-&quot;\ _€_-;_-@_-"/>
    <numFmt numFmtId="169" formatCode="#,##0.000"/>
    <numFmt numFmtId="170" formatCode="#,##0.0"/>
    <numFmt numFmtId="171" formatCode="#,##0\ _€"/>
    <numFmt numFmtId="172" formatCode="_-* #,##0.000\ _€_-;\-* #,##0.000\ _€_-;_-* &quot;-&quot;??\ _€_-;_-@_-"/>
  </numFmts>
  <fonts count="16" x14ac:knownFonts="1">
    <font>
      <sz val="11"/>
      <color theme="1"/>
      <name val="Calibri"/>
      <family val="2"/>
      <charset val="1"/>
      <scheme val="minor"/>
    </font>
    <font>
      <sz val="11"/>
      <color theme="1"/>
      <name val="Calibri"/>
      <family val="2"/>
      <charset val="1"/>
      <scheme val="minor"/>
    </font>
    <font>
      <sz val="11"/>
      <color theme="1"/>
      <name val="Calibri"/>
      <family val="2"/>
      <scheme val="minor"/>
    </font>
    <font>
      <b/>
      <sz val="11"/>
      <name val="Calibri"/>
      <family val="2"/>
      <scheme val="minor"/>
    </font>
    <font>
      <sz val="10"/>
      <name val="Calibri"/>
      <family val="2"/>
      <scheme val="minor"/>
    </font>
    <font>
      <sz val="11"/>
      <name val="Calibri"/>
      <family val="2"/>
      <charset val="1"/>
      <scheme val="minor"/>
    </font>
    <font>
      <b/>
      <sz val="8"/>
      <name val="Calibri"/>
      <family val="2"/>
      <scheme val="minor"/>
    </font>
    <font>
      <sz val="12"/>
      <name val="Times New Roman"/>
      <family val="1"/>
    </font>
    <font>
      <sz val="11"/>
      <name val="Times New Roman"/>
      <family val="1"/>
    </font>
    <font>
      <b/>
      <sz val="14"/>
      <name val="Times New Roman"/>
      <family val="1"/>
    </font>
    <font>
      <b/>
      <sz val="11"/>
      <name val="Times New Roman"/>
      <family val="1"/>
    </font>
    <font>
      <b/>
      <sz val="16"/>
      <name val="Times New Roman"/>
      <family val="1"/>
    </font>
    <font>
      <b/>
      <sz val="12"/>
      <name val="Times New Roman"/>
      <family val="1"/>
    </font>
    <font>
      <i/>
      <sz val="12"/>
      <name val="Times New Roman"/>
      <family val="1"/>
    </font>
    <font>
      <b/>
      <i/>
      <sz val="12"/>
      <name val="Times New Roman"/>
      <family val="1"/>
    </font>
    <font>
      <vertAlign val="superscript"/>
      <sz val="12"/>
      <name val="Times New Roman"/>
      <family val="1"/>
    </font>
  </fonts>
  <fills count="3">
    <fill>
      <patternFill patternType="none"/>
    </fill>
    <fill>
      <patternFill patternType="gray125"/>
    </fill>
    <fill>
      <patternFill patternType="solid">
        <fgColor theme="0"/>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right style="medium">
        <color auto="1"/>
      </right>
      <top/>
      <bottom style="medium">
        <color auto="1"/>
      </bottom>
      <diagonal/>
    </border>
    <border>
      <left style="medium">
        <color auto="1"/>
      </left>
      <right style="thin">
        <color indexed="64"/>
      </right>
      <top style="medium">
        <color auto="1"/>
      </top>
      <bottom style="medium">
        <color auto="1"/>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cellStyleXfs>
  <cellXfs count="191">
    <xf numFmtId="0" fontId="0" fillId="0" borderId="0" xfId="0"/>
    <xf numFmtId="3" fontId="4" fillId="2" borderId="1" xfId="0" applyNumberFormat="1" applyFont="1" applyFill="1" applyBorder="1" applyAlignment="1">
      <alignment horizontal="left" vertical="center" wrapText="1"/>
    </xf>
    <xf numFmtId="0" fontId="5" fillId="0" borderId="0" xfId="0" applyFont="1" applyAlignment="1">
      <alignment vertical="center" wrapText="1"/>
    </xf>
    <xf numFmtId="0" fontId="5" fillId="0" borderId="0" xfId="0" applyFont="1"/>
    <xf numFmtId="0" fontId="5" fillId="0" borderId="0" xfId="0" applyFont="1" applyAlignment="1">
      <alignment horizontal="left"/>
    </xf>
    <xf numFmtId="0" fontId="5" fillId="0" borderId="0" xfId="0" applyFont="1" applyAlignment="1">
      <alignment horizontal="center"/>
    </xf>
    <xf numFmtId="0" fontId="5" fillId="0" borderId="0" xfId="0" applyFont="1" applyAlignment="1">
      <alignment horizontal="right"/>
    </xf>
    <xf numFmtId="0" fontId="4" fillId="0" borderId="0" xfId="0" applyFont="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right" vertical="center"/>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3" fontId="5" fillId="0" borderId="0" xfId="0" applyNumberFormat="1" applyFont="1"/>
    <xf numFmtId="0" fontId="5" fillId="2" borderId="2" xfId="0" applyFont="1" applyFill="1" applyBorder="1" applyAlignment="1">
      <alignment horizontal="center" vertical="center"/>
    </xf>
    <xf numFmtId="166" fontId="5" fillId="0" borderId="0" xfId="0" applyNumberFormat="1" applyFont="1"/>
    <xf numFmtId="0" fontId="5"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3" fontId="8" fillId="2" borderId="1" xfId="0" applyNumberFormat="1" applyFont="1" applyFill="1" applyBorder="1" applyAlignment="1">
      <alignment horizontal="center" vertical="center"/>
    </xf>
    <xf numFmtId="3" fontId="8" fillId="2" borderId="9" xfId="0" applyNumberFormat="1" applyFont="1" applyFill="1" applyBorder="1" applyAlignment="1">
      <alignment horizontal="center" vertical="center"/>
    </xf>
    <xf numFmtId="168" fontId="8" fillId="2" borderId="9" xfId="0" applyNumberFormat="1" applyFont="1" applyFill="1" applyBorder="1" applyAlignment="1">
      <alignment horizontal="center" vertical="center"/>
    </xf>
    <xf numFmtId="0" fontId="10" fillId="2" borderId="11" xfId="0" applyFont="1" applyFill="1" applyBorder="1" applyAlignment="1">
      <alignment horizontal="center" vertical="center" wrapText="1"/>
    </xf>
    <xf numFmtId="0" fontId="8" fillId="2" borderId="1" xfId="0" applyFont="1" applyFill="1" applyBorder="1" applyAlignment="1">
      <alignment vertical="center"/>
    </xf>
    <xf numFmtId="3" fontId="8" fillId="2" borderId="2"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1"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5" fillId="2" borderId="1" xfId="0" applyFont="1" applyFill="1" applyBorder="1" applyAlignment="1">
      <alignmen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xf>
    <xf numFmtId="0" fontId="8" fillId="2" borderId="6" xfId="0" applyFont="1" applyFill="1" applyBorder="1" applyAlignment="1">
      <alignment vertical="center"/>
    </xf>
    <xf numFmtId="0" fontId="5" fillId="2" borderId="1" xfId="0" applyFont="1" applyFill="1" applyBorder="1" applyAlignment="1">
      <alignment horizontal="center" vertical="center" wrapText="1"/>
    </xf>
    <xf numFmtId="0" fontId="3" fillId="2" borderId="1" xfId="0" applyFont="1" applyFill="1" applyBorder="1" applyAlignment="1">
      <alignment horizontal="right" vertical="center"/>
    </xf>
    <xf numFmtId="0" fontId="5" fillId="2" borderId="1" xfId="0" applyFont="1" applyFill="1" applyBorder="1" applyAlignment="1">
      <alignment horizontal="left" vertical="center" wrapText="1" indent="1"/>
    </xf>
    <xf numFmtId="0" fontId="4" fillId="2" borderId="1" xfId="0" applyFont="1" applyFill="1" applyBorder="1" applyAlignment="1">
      <alignment horizontal="center" vertical="center" wrapText="1"/>
    </xf>
    <xf numFmtId="0" fontId="5" fillId="2" borderId="2" xfId="0" applyFont="1" applyFill="1" applyBorder="1" applyAlignment="1">
      <alignment horizontal="left" vertical="center" wrapText="1" indent="1"/>
    </xf>
    <xf numFmtId="0" fontId="5" fillId="2" borderId="4"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5" fillId="2" borderId="13" xfId="0" applyFont="1" applyFill="1" applyBorder="1" applyAlignment="1">
      <alignment horizontal="center" vertical="center"/>
    </xf>
    <xf numFmtId="165" fontId="5" fillId="2" borderId="13" xfId="1" applyNumberFormat="1" applyFont="1" applyFill="1" applyBorder="1" applyAlignment="1">
      <alignment horizontal="center" vertical="center"/>
    </xf>
    <xf numFmtId="0" fontId="4" fillId="2" borderId="13"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7" fillId="0" borderId="9" xfId="0" applyFont="1" applyBorder="1" applyAlignment="1">
      <alignment horizontal="center" vertical="center" wrapText="1"/>
    </xf>
    <xf numFmtId="0" fontId="12" fillId="0" borderId="0" xfId="0" applyFont="1" applyAlignment="1">
      <alignment horizontal="center" vertical="center" wrapText="1"/>
    </xf>
    <xf numFmtId="0" fontId="7" fillId="0" borderId="9" xfId="0" quotePrefix="1" applyFont="1" applyBorder="1" applyAlignment="1">
      <alignment horizontal="left" vertical="center" wrapText="1"/>
    </xf>
    <xf numFmtId="3" fontId="7" fillId="0" borderId="9" xfId="0" applyNumberFormat="1" applyFont="1" applyBorder="1" applyAlignment="1">
      <alignment horizontal="justify" vertical="center" wrapText="1"/>
    </xf>
    <xf numFmtId="3" fontId="7" fillId="0" borderId="9" xfId="0" applyNumberFormat="1" applyFont="1" applyBorder="1" applyAlignment="1">
      <alignment horizontal="center" vertical="center"/>
    </xf>
    <xf numFmtId="3" fontId="7" fillId="0" borderId="9" xfId="0" applyNumberFormat="1" applyFont="1" applyBorder="1" applyAlignment="1">
      <alignment horizontal="right" vertical="center"/>
    </xf>
    <xf numFmtId="170" fontId="7" fillId="0" borderId="9" xfId="0" applyNumberFormat="1" applyFont="1" applyBorder="1" applyAlignment="1">
      <alignment horizontal="right" vertical="center"/>
    </xf>
    <xf numFmtId="3" fontId="7" fillId="0" borderId="9" xfId="0" applyNumberFormat="1" applyFont="1" applyBorder="1" applyAlignment="1">
      <alignment horizontal="left" vertical="center" wrapText="1"/>
    </xf>
    <xf numFmtId="168" fontId="7" fillId="0" borderId="9" xfId="0" applyNumberFormat="1" applyFont="1" applyBorder="1" applyAlignment="1">
      <alignment horizontal="center" vertical="center"/>
    </xf>
    <xf numFmtId="0" fontId="7" fillId="0" borderId="9" xfId="0" applyFont="1" applyBorder="1" applyAlignment="1">
      <alignment horizontal="left" vertical="center" wrapText="1"/>
    </xf>
    <xf numFmtId="0" fontId="7" fillId="0" borderId="9" xfId="0" applyFont="1" applyBorder="1" applyAlignment="1">
      <alignment horizontal="center" vertical="center"/>
    </xf>
    <xf numFmtId="43" fontId="7" fillId="0" borderId="9" xfId="1" applyFont="1" applyFill="1" applyBorder="1" applyAlignment="1">
      <alignment horizontal="right" vertical="center"/>
    </xf>
    <xf numFmtId="0" fontId="7" fillId="0" borderId="9" xfId="0" applyFont="1" applyBorder="1" applyAlignment="1">
      <alignment vertical="center"/>
    </xf>
    <xf numFmtId="0" fontId="7" fillId="0" borderId="9" xfId="0" applyFont="1" applyBorder="1" applyAlignment="1">
      <alignment vertical="center" wrapText="1"/>
    </xf>
    <xf numFmtId="165" fontId="7" fillId="0" borderId="9" xfId="1" applyNumberFormat="1" applyFont="1" applyFill="1" applyBorder="1" applyAlignment="1">
      <alignment horizontal="center" vertical="center"/>
    </xf>
    <xf numFmtId="43" fontId="7" fillId="0" borderId="9" xfId="1" applyFont="1" applyFill="1" applyBorder="1" applyAlignment="1">
      <alignment horizontal="right" vertical="center" wrapText="1"/>
    </xf>
    <xf numFmtId="166" fontId="7" fillId="0" borderId="9" xfId="1" applyNumberFormat="1" applyFont="1" applyFill="1" applyBorder="1" applyAlignment="1">
      <alignment horizontal="right" vertical="center" wrapText="1"/>
    </xf>
    <xf numFmtId="43" fontId="7" fillId="0" borderId="9" xfId="1" applyFont="1" applyFill="1" applyBorder="1" applyAlignment="1">
      <alignment horizontal="center" vertical="center" wrapText="1"/>
    </xf>
    <xf numFmtId="167" fontId="7" fillId="0" borderId="9" xfId="1" applyNumberFormat="1" applyFont="1" applyFill="1" applyBorder="1" applyAlignment="1">
      <alignment vertical="center" wrapText="1"/>
    </xf>
    <xf numFmtId="0" fontId="7" fillId="0" borderId="9" xfId="2" applyFont="1" applyBorder="1" applyAlignment="1">
      <alignment horizontal="left" vertical="center" wrapText="1"/>
    </xf>
    <xf numFmtId="3" fontId="7" fillId="0" borderId="9" xfId="0" applyNumberFormat="1" applyFont="1" applyBorder="1" applyAlignment="1">
      <alignment horizontal="right" vertical="center" wrapText="1"/>
    </xf>
    <xf numFmtId="0" fontId="7" fillId="0" borderId="9" xfId="0" applyFont="1" applyBorder="1" applyAlignment="1">
      <alignment horizontal="right" vertical="center"/>
    </xf>
    <xf numFmtId="14" fontId="7" fillId="0" borderId="9" xfId="0" applyNumberFormat="1" applyFont="1" applyBorder="1" applyAlignment="1">
      <alignment horizontal="center" vertical="center" wrapText="1"/>
    </xf>
    <xf numFmtId="43" fontId="7" fillId="0" borderId="9" xfId="0" applyNumberFormat="1" applyFont="1" applyBorder="1" applyAlignment="1">
      <alignment horizontal="right" vertical="center" wrapText="1"/>
    </xf>
    <xf numFmtId="0" fontId="7" fillId="0" borderId="9" xfId="0" applyFont="1" applyBorder="1" applyAlignment="1">
      <alignment horizontal="right" vertical="center" wrapText="1"/>
    </xf>
    <xf numFmtId="0" fontId="7" fillId="0" borderId="9" xfId="0" applyFont="1" applyBorder="1" applyAlignment="1">
      <alignment horizontal="left"/>
    </xf>
    <xf numFmtId="0" fontId="7" fillId="0" borderId="9" xfId="0" applyFont="1" applyBorder="1"/>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7" fillId="0" borderId="9" xfId="0" applyFont="1" applyBorder="1" applyAlignment="1">
      <alignment horizontal="left" vertical="center"/>
    </xf>
    <xf numFmtId="3" fontId="7" fillId="0" borderId="9" xfId="0" applyNumberFormat="1" applyFont="1" applyBorder="1" applyAlignment="1">
      <alignment horizontal="center" vertical="center" wrapText="1"/>
    </xf>
    <xf numFmtId="3" fontId="7" fillId="0" borderId="9" xfId="1" applyNumberFormat="1" applyFont="1" applyFill="1" applyBorder="1" applyAlignment="1">
      <alignment horizontal="justify" vertical="center" wrapText="1"/>
    </xf>
    <xf numFmtId="3" fontId="7" fillId="0" borderId="9" xfId="0" applyNumberFormat="1" applyFont="1" applyBorder="1" applyAlignment="1">
      <alignment horizontal="justify" vertical="center"/>
    </xf>
    <xf numFmtId="168" fontId="12" fillId="0" borderId="9" xfId="0" applyNumberFormat="1" applyFont="1" applyBorder="1" applyAlignment="1">
      <alignment horizontal="right" vertical="center"/>
    </xf>
    <xf numFmtId="170" fontId="12" fillId="0" borderId="9" xfId="0" applyNumberFormat="1" applyFont="1" applyBorder="1" applyAlignment="1">
      <alignment horizontal="right" vertical="center"/>
    </xf>
    <xf numFmtId="3" fontId="7" fillId="0" borderId="9" xfId="0" applyNumberFormat="1" applyFont="1" applyBorder="1" applyAlignment="1">
      <alignment horizontal="left" vertical="center"/>
    </xf>
    <xf numFmtId="169" fontId="12" fillId="0" borderId="9" xfId="0" applyNumberFormat="1" applyFont="1" applyBorder="1" applyAlignment="1">
      <alignment horizontal="left" vertical="center"/>
    </xf>
    <xf numFmtId="168" fontId="12" fillId="0" borderId="9" xfId="0" applyNumberFormat="1" applyFont="1" applyBorder="1" applyAlignment="1">
      <alignment horizontal="center" vertical="center"/>
    </xf>
    <xf numFmtId="165" fontId="7" fillId="0" borderId="9" xfId="1" applyNumberFormat="1" applyFont="1" applyFill="1" applyBorder="1" applyAlignment="1">
      <alignment horizontal="right" vertical="center"/>
    </xf>
    <xf numFmtId="164" fontId="7" fillId="0" borderId="9" xfId="1" applyNumberFormat="1" applyFont="1" applyFill="1" applyBorder="1" applyAlignment="1">
      <alignment horizontal="right" vertical="center"/>
    </xf>
    <xf numFmtId="0" fontId="12" fillId="0" borderId="9" xfId="0" applyFont="1" applyBorder="1" applyAlignment="1">
      <alignment horizontal="left" vertical="center" wrapText="1"/>
    </xf>
    <xf numFmtId="0" fontId="12" fillId="0" borderId="9" xfId="0" applyFont="1" applyBorder="1" applyAlignment="1">
      <alignment horizontal="right" vertical="center"/>
    </xf>
    <xf numFmtId="0" fontId="7" fillId="0" borderId="9" xfId="0" applyFont="1" applyBorder="1" applyAlignment="1">
      <alignment horizontal="left" vertical="center" wrapText="1" indent="1"/>
    </xf>
    <xf numFmtId="0" fontId="12" fillId="0" borderId="9" xfId="0" applyFont="1" applyBorder="1" applyAlignment="1">
      <alignment horizontal="right" vertical="center" wrapText="1"/>
    </xf>
    <xf numFmtId="166" fontId="7" fillId="0" borderId="9" xfId="0" applyNumberFormat="1" applyFont="1" applyBorder="1" applyAlignment="1">
      <alignment horizontal="right" vertical="center" wrapText="1"/>
    </xf>
    <xf numFmtId="166" fontId="7" fillId="0" borderId="9" xfId="0" applyNumberFormat="1" applyFont="1" applyBorder="1" applyAlignment="1">
      <alignment vertical="center" wrapText="1"/>
    </xf>
    <xf numFmtId="0" fontId="12" fillId="0" borderId="9" xfId="0" applyFont="1" applyBorder="1" applyAlignment="1">
      <alignment horizontal="center" vertical="center"/>
    </xf>
    <xf numFmtId="3" fontId="12" fillId="0" borderId="9" xfId="0" applyNumberFormat="1" applyFont="1" applyBorder="1" applyAlignment="1">
      <alignment horizontal="right" vertical="center"/>
    </xf>
    <xf numFmtId="171" fontId="12" fillId="0" borderId="9" xfId="0" applyNumberFormat="1" applyFont="1" applyBorder="1" applyAlignment="1">
      <alignment horizontal="left" vertical="center" wrapText="1"/>
    </xf>
    <xf numFmtId="0" fontId="12" fillId="0" borderId="9" xfId="0" applyFont="1" applyBorder="1" applyAlignment="1">
      <alignment vertical="center" wrapText="1"/>
    </xf>
    <xf numFmtId="49" fontId="12" fillId="0" borderId="9" xfId="1" applyNumberFormat="1" applyFont="1" applyFill="1" applyBorder="1" applyAlignment="1">
      <alignment horizontal="left" vertical="center" wrapText="1"/>
    </xf>
    <xf numFmtId="49" fontId="7" fillId="0" borderId="9" xfId="1" applyNumberFormat="1" applyFont="1" applyFill="1" applyBorder="1" applyAlignment="1">
      <alignment horizontal="left" vertical="center" wrapText="1"/>
    </xf>
    <xf numFmtId="168" fontId="7" fillId="0" borderId="9" xfId="1" applyNumberFormat="1" applyFont="1" applyFill="1" applyBorder="1" applyAlignment="1">
      <alignment horizontal="left" vertical="center" wrapText="1"/>
    </xf>
    <xf numFmtId="3" fontId="12" fillId="0" borderId="9" xfId="0" applyNumberFormat="1" applyFont="1" applyBorder="1" applyAlignment="1">
      <alignment horizontal="right" vertical="center" wrapText="1"/>
    </xf>
    <xf numFmtId="3" fontId="12" fillId="0" borderId="9" xfId="0" applyNumberFormat="1" applyFont="1" applyBorder="1" applyAlignment="1">
      <alignment horizontal="left" vertical="center" wrapText="1"/>
    </xf>
    <xf numFmtId="0" fontId="12" fillId="0" borderId="9" xfId="2" applyFont="1" applyBorder="1" applyAlignment="1">
      <alignment horizontal="left" vertical="center" wrapText="1"/>
    </xf>
    <xf numFmtId="172" fontId="7" fillId="0" borderId="9" xfId="1" applyNumberFormat="1" applyFont="1" applyFill="1" applyBorder="1" applyAlignment="1">
      <alignment horizontal="right" vertical="center" wrapText="1"/>
    </xf>
    <xf numFmtId="167" fontId="12" fillId="0" borderId="9" xfId="0" applyNumberFormat="1" applyFont="1" applyBorder="1" applyAlignment="1">
      <alignment horizontal="right" vertical="center" wrapText="1"/>
    </xf>
    <xf numFmtId="14" fontId="7" fillId="0" borderId="9" xfId="0" applyNumberFormat="1" applyFont="1" applyBorder="1" applyAlignment="1">
      <alignment horizontal="left" vertical="center" wrapText="1"/>
    </xf>
    <xf numFmtId="14" fontId="12" fillId="0" borderId="9" xfId="0" applyNumberFormat="1" applyFont="1" applyBorder="1" applyAlignment="1">
      <alignment horizontal="left" vertical="center" wrapText="1"/>
    </xf>
    <xf numFmtId="166" fontId="12" fillId="0" borderId="9" xfId="1" applyNumberFormat="1" applyFont="1" applyFill="1" applyBorder="1" applyAlignment="1">
      <alignment horizontal="right" vertical="center" wrapText="1"/>
    </xf>
    <xf numFmtId="43" fontId="12" fillId="0" borderId="9" xfId="1" applyFont="1" applyFill="1" applyBorder="1" applyAlignment="1">
      <alignment horizontal="right" vertical="center" wrapText="1"/>
    </xf>
    <xf numFmtId="167" fontId="7" fillId="0" borderId="9" xfId="0" applyNumberFormat="1" applyFont="1" applyBorder="1" applyAlignment="1">
      <alignment horizontal="center" vertical="center"/>
    </xf>
    <xf numFmtId="0" fontId="12" fillId="0" borderId="9" xfId="0" applyFont="1" applyBorder="1" applyAlignment="1">
      <alignment horizontal="left"/>
    </xf>
    <xf numFmtId="0" fontId="7" fillId="0" borderId="9" xfId="0" applyFont="1" applyBorder="1" applyAlignment="1">
      <alignment horizontal="left" vertical="top" wrapText="1"/>
    </xf>
    <xf numFmtId="171" fontId="7" fillId="0" borderId="9" xfId="0" applyNumberFormat="1" applyFont="1" applyBorder="1" applyAlignment="1">
      <alignment horizontal="center" vertical="center"/>
    </xf>
    <xf numFmtId="0" fontId="7" fillId="0" borderId="9" xfId="0" applyFont="1" applyBorder="1" applyAlignment="1">
      <alignment horizontal="left" wrapText="1"/>
    </xf>
    <xf numFmtId="166" fontId="7" fillId="0" borderId="9" xfId="1" applyNumberFormat="1" applyFont="1" applyFill="1" applyBorder="1" applyAlignment="1">
      <alignment horizontal="center" vertical="center"/>
    </xf>
    <xf numFmtId="0" fontId="7" fillId="0" borderId="9" xfId="0" applyFont="1" applyBorder="1" applyAlignment="1">
      <alignment horizontal="center" wrapText="1"/>
    </xf>
    <xf numFmtId="0" fontId="12" fillId="0" borderId="16"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7" xfId="0" applyFont="1" applyBorder="1" applyAlignment="1">
      <alignment horizontal="center" vertical="center" wrapText="1"/>
    </xf>
    <xf numFmtId="0" fontId="9" fillId="0" borderId="0" xfId="0" applyFont="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2" borderId="0" xfId="0" applyFont="1" applyFill="1" applyAlignment="1">
      <alignment horizontal="center" vertical="center"/>
    </xf>
    <xf numFmtId="3" fontId="8" fillId="2" borderId="6" xfId="0" applyNumberFormat="1" applyFont="1" applyFill="1" applyBorder="1" applyAlignment="1">
      <alignment horizontal="center" vertical="center"/>
    </xf>
    <xf numFmtId="3" fontId="8" fillId="2" borderId="8" xfId="0" applyNumberFormat="1" applyFont="1" applyFill="1" applyBorder="1" applyAlignment="1">
      <alignment horizontal="center" vertical="center"/>
    </xf>
    <xf numFmtId="3" fontId="8" fillId="2" borderId="12" xfId="0" applyNumberFormat="1" applyFont="1" applyFill="1" applyBorder="1" applyAlignment="1">
      <alignment horizontal="center" vertical="center"/>
    </xf>
    <xf numFmtId="3" fontId="8" fillId="2" borderId="10" xfId="0" applyNumberFormat="1" applyFont="1" applyFill="1" applyBorder="1" applyAlignment="1">
      <alignment horizontal="center" vertical="center"/>
    </xf>
    <xf numFmtId="168" fontId="10" fillId="2" borderId="8" xfId="0" applyNumberFormat="1" applyFont="1" applyFill="1" applyBorder="1" applyAlignment="1">
      <alignment horizontal="center" vertical="center"/>
    </xf>
    <xf numFmtId="168" fontId="8" fillId="2" borderId="12" xfId="0" applyNumberFormat="1" applyFont="1" applyFill="1" applyBorder="1" applyAlignment="1">
      <alignment horizontal="center" vertical="center"/>
    </xf>
    <xf numFmtId="0" fontId="7" fillId="0" borderId="0" xfId="0" applyFont="1" applyAlignment="1">
      <alignment horizontal="left"/>
    </xf>
    <xf numFmtId="0" fontId="7" fillId="0" borderId="0" xfId="0" applyFont="1"/>
    <xf numFmtId="0" fontId="7" fillId="0" borderId="0" xfId="0" applyFont="1" applyAlignment="1">
      <alignment horizontal="center"/>
    </xf>
    <xf numFmtId="0" fontId="7" fillId="0" borderId="0" xfId="0" applyFont="1" applyAlignment="1">
      <alignment horizontal="right"/>
    </xf>
    <xf numFmtId="0" fontId="9" fillId="0" borderId="0" xfId="0" applyFont="1" applyAlignment="1">
      <alignment vertical="center"/>
    </xf>
    <xf numFmtId="0" fontId="12" fillId="0" borderId="16" xfId="0" applyFont="1" applyBorder="1" applyAlignment="1">
      <alignment horizontal="left" vertical="center"/>
    </xf>
    <xf numFmtId="0" fontId="12" fillId="0" borderId="15" xfId="0" applyFont="1" applyBorder="1" applyAlignment="1">
      <alignment horizontal="left" vertical="center"/>
    </xf>
    <xf numFmtId="0" fontId="12" fillId="0" borderId="17" xfId="0" applyFont="1" applyBorder="1" applyAlignment="1">
      <alignment horizontal="left" vertical="center"/>
    </xf>
    <xf numFmtId="3" fontId="7" fillId="0" borderId="9" xfId="0" applyNumberFormat="1" applyFont="1" applyBorder="1" applyAlignment="1">
      <alignment horizontal="center" vertical="center" wrapText="1"/>
    </xf>
    <xf numFmtId="0" fontId="3" fillId="0" borderId="0" xfId="0" applyFont="1" applyAlignment="1">
      <alignment horizontal="center" vertical="center" wrapText="1"/>
    </xf>
    <xf numFmtId="0" fontId="12" fillId="0" borderId="9" xfId="0" applyFont="1" applyBorder="1" applyAlignment="1">
      <alignment horizontal="center" vertical="center" wrapText="1"/>
    </xf>
    <xf numFmtId="0" fontId="10" fillId="2" borderId="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0" xfId="0" applyFont="1" applyAlignment="1">
      <alignment horizontal="center"/>
    </xf>
    <xf numFmtId="0" fontId="9" fillId="2" borderId="0" xfId="0" applyFont="1" applyFill="1" applyAlignment="1">
      <alignment horizontal="center" vertical="center" wrapText="1"/>
    </xf>
    <xf numFmtId="0" fontId="5" fillId="2" borderId="5"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2" fillId="0" borderId="9" xfId="0" applyFont="1" applyBorder="1" applyAlignment="1">
      <alignment horizontal="left" vertical="center"/>
    </xf>
    <xf numFmtId="0" fontId="9" fillId="0" borderId="18"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9" xfId="0" applyFont="1" applyBorder="1" applyAlignment="1">
      <alignment horizontal="center" vertical="center" wrapText="1"/>
    </xf>
    <xf numFmtId="0" fontId="12" fillId="0" borderId="9" xfId="0" applyFont="1" applyBorder="1" applyAlignment="1">
      <alignment horizontal="left" vertical="center" wrapText="1"/>
    </xf>
    <xf numFmtId="0" fontId="12" fillId="0" borderId="2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9" xfId="0" applyFont="1" applyBorder="1" applyAlignment="1">
      <alignment horizontal="center" vertical="center"/>
    </xf>
    <xf numFmtId="0" fontId="7" fillId="0" borderId="9" xfId="0" applyFont="1" applyBorder="1" applyAlignment="1">
      <alignment horizontal="left" vertical="center" wrapText="1"/>
    </xf>
    <xf numFmtId="0" fontId="7" fillId="0" borderId="9" xfId="0" applyFont="1" applyBorder="1" applyAlignment="1">
      <alignment horizontal="right" vertical="center" wrapText="1"/>
    </xf>
    <xf numFmtId="14" fontId="7" fillId="0" borderId="9" xfId="0" applyNumberFormat="1" applyFont="1" applyBorder="1" applyAlignment="1">
      <alignment horizontal="center" vertical="center" wrapText="1"/>
    </xf>
    <xf numFmtId="0" fontId="7" fillId="0" borderId="9" xfId="0" applyFont="1" applyBorder="1" applyAlignment="1">
      <alignment horizontal="left" vertical="center"/>
    </xf>
    <xf numFmtId="0" fontId="9" fillId="0" borderId="18" xfId="0" applyFont="1" applyBorder="1" applyAlignment="1">
      <alignment horizontal="left" vertical="center"/>
    </xf>
    <xf numFmtId="0" fontId="9" fillId="0" borderId="14" xfId="0" applyFont="1" applyBorder="1" applyAlignment="1">
      <alignment horizontal="left" vertical="center"/>
    </xf>
    <xf numFmtId="0" fontId="9" fillId="0" borderId="19" xfId="0" applyFont="1" applyBorder="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xf>
    <xf numFmtId="0" fontId="7" fillId="0" borderId="9" xfId="0" applyFont="1" applyBorder="1" applyAlignment="1">
      <alignment horizontal="justify" vertical="center" wrapText="1"/>
    </xf>
    <xf numFmtId="0" fontId="7" fillId="0" borderId="9" xfId="0" applyFont="1" applyBorder="1" applyAlignment="1">
      <alignment horizontal="justify" vertical="center"/>
    </xf>
    <xf numFmtId="0" fontId="12" fillId="0" borderId="9" xfId="0" applyFont="1" applyBorder="1" applyAlignment="1">
      <alignment horizontal="justify" vertical="center"/>
    </xf>
    <xf numFmtId="0" fontId="12" fillId="0" borderId="9" xfId="0" applyFont="1" applyBorder="1" applyAlignment="1">
      <alignment horizontal="justify" vertical="center" wrapText="1"/>
    </xf>
    <xf numFmtId="0" fontId="12" fillId="0" borderId="9" xfId="0" applyFont="1" applyBorder="1" applyAlignment="1">
      <alignment horizontal="justify" vertical="center" wrapText="1"/>
    </xf>
    <xf numFmtId="0" fontId="7" fillId="0" borderId="9" xfId="0" applyFont="1" applyBorder="1" applyAlignment="1">
      <alignment horizontal="justify" vertical="center" wrapText="1"/>
    </xf>
    <xf numFmtId="170" fontId="7" fillId="0" borderId="9" xfId="0" applyNumberFormat="1" applyFont="1" applyBorder="1" applyAlignment="1">
      <alignment horizontal="center" vertical="center"/>
    </xf>
    <xf numFmtId="170" fontId="12" fillId="0" borderId="9" xfId="0" applyNumberFormat="1" applyFont="1" applyBorder="1" applyAlignment="1">
      <alignment horizontal="center" vertical="center"/>
    </xf>
    <xf numFmtId="164" fontId="7" fillId="0" borderId="9" xfId="1" applyNumberFormat="1" applyFont="1" applyFill="1" applyBorder="1" applyAlignment="1">
      <alignment horizontal="center" vertical="center"/>
    </xf>
    <xf numFmtId="43" fontId="7" fillId="0" borderId="9" xfId="1" applyFont="1" applyFill="1" applyBorder="1" applyAlignment="1">
      <alignment horizontal="center" vertical="center"/>
    </xf>
    <xf numFmtId="166" fontId="7" fillId="0" borderId="9" xfId="0" applyNumberFormat="1" applyFont="1" applyBorder="1" applyAlignment="1">
      <alignment horizontal="center" vertical="center" wrapText="1"/>
    </xf>
    <xf numFmtId="166" fontId="7" fillId="0" borderId="9" xfId="1" applyNumberFormat="1" applyFont="1" applyFill="1" applyBorder="1" applyAlignment="1">
      <alignment horizontal="center" vertical="center" wrapText="1"/>
    </xf>
    <xf numFmtId="3" fontId="12" fillId="0" borderId="9" xfId="0" applyNumberFormat="1" applyFont="1" applyBorder="1" applyAlignment="1">
      <alignment horizontal="center" vertical="center"/>
    </xf>
    <xf numFmtId="3" fontId="12" fillId="0" borderId="9" xfId="0" applyNumberFormat="1" applyFont="1" applyBorder="1" applyAlignment="1">
      <alignment horizontal="center" vertical="center" wrapText="1"/>
    </xf>
    <xf numFmtId="172" fontId="7" fillId="0" borderId="9" xfId="1" applyNumberFormat="1" applyFont="1" applyFill="1" applyBorder="1" applyAlignment="1">
      <alignment horizontal="center" vertical="center" wrapText="1"/>
    </xf>
    <xf numFmtId="167" fontId="12" fillId="0" borderId="9" xfId="0" applyNumberFormat="1" applyFont="1" applyBorder="1" applyAlignment="1">
      <alignment horizontal="center" vertical="center" wrapText="1"/>
    </xf>
    <xf numFmtId="166" fontId="12" fillId="0" borderId="9" xfId="1" applyNumberFormat="1" applyFont="1" applyFill="1" applyBorder="1" applyAlignment="1">
      <alignment horizontal="center" vertical="center" wrapText="1"/>
    </xf>
    <xf numFmtId="43" fontId="12" fillId="0" borderId="9" xfId="1" applyFont="1" applyFill="1" applyBorder="1" applyAlignment="1">
      <alignment horizontal="center" vertical="center" wrapText="1"/>
    </xf>
    <xf numFmtId="43" fontId="7" fillId="0" borderId="9" xfId="0" applyNumberFormat="1" applyFont="1" applyBorder="1" applyAlignment="1">
      <alignment horizontal="center" vertical="center" wrapText="1"/>
    </xf>
  </cellXfs>
  <cellStyles count="3">
    <cellStyle name="Milliers" xfId="1" builtinId="3"/>
    <cellStyle name="Normal" xfId="0" builtinId="0"/>
    <cellStyle name="Normal 10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287055</xdr:colOff>
      <xdr:row>34</xdr:row>
      <xdr:rowOff>0</xdr:rowOff>
    </xdr:from>
    <xdr:ext cx="76200" cy="28575"/>
    <xdr:sp macro="" textlink="">
      <xdr:nvSpPr>
        <xdr:cNvPr id="2" name="Text Box 14">
          <a:extLst>
            <a:ext uri="{FF2B5EF4-FFF2-40B4-BE49-F238E27FC236}">
              <a16:creationId xmlns:a16="http://schemas.microsoft.com/office/drawing/2014/main" id="{00000000-0008-0000-0000-000002000000}"/>
            </a:ext>
          </a:extLst>
        </xdr:cNvPr>
        <xdr:cNvSpPr txBox="1">
          <a:spLocks noChangeArrowheads="1"/>
        </xdr:cNvSpPr>
      </xdr:nvSpPr>
      <xdr:spPr bwMode="auto">
        <a:xfrm>
          <a:off x="287055" y="1624107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34</xdr:row>
      <xdr:rowOff>0</xdr:rowOff>
    </xdr:from>
    <xdr:ext cx="76200" cy="28575"/>
    <xdr:sp macro="" textlink="">
      <xdr:nvSpPr>
        <xdr:cNvPr id="3" name="Text Box 14">
          <a:extLst>
            <a:ext uri="{FF2B5EF4-FFF2-40B4-BE49-F238E27FC236}">
              <a16:creationId xmlns:a16="http://schemas.microsoft.com/office/drawing/2014/main" id="{00000000-0008-0000-0000-000003000000}"/>
            </a:ext>
          </a:extLst>
        </xdr:cNvPr>
        <xdr:cNvSpPr txBox="1">
          <a:spLocks noChangeArrowheads="1"/>
        </xdr:cNvSpPr>
      </xdr:nvSpPr>
      <xdr:spPr bwMode="auto">
        <a:xfrm>
          <a:off x="1578801" y="1624107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287055</xdr:colOff>
      <xdr:row>21</xdr:row>
      <xdr:rowOff>0</xdr:rowOff>
    </xdr:from>
    <xdr:ext cx="76200" cy="28575"/>
    <xdr:sp macro="" textlink="">
      <xdr:nvSpPr>
        <xdr:cNvPr id="2" name="Text Box 14">
          <a:extLst>
            <a:ext uri="{FF2B5EF4-FFF2-40B4-BE49-F238E27FC236}">
              <a16:creationId xmlns:a16="http://schemas.microsoft.com/office/drawing/2014/main" id="{00000000-0008-0000-0100-000002000000}"/>
            </a:ext>
          </a:extLst>
        </xdr:cNvPr>
        <xdr:cNvSpPr txBox="1">
          <a:spLocks noChangeArrowheads="1"/>
        </xdr:cNvSpPr>
      </xdr:nvSpPr>
      <xdr:spPr bwMode="auto">
        <a:xfrm>
          <a:off x="287055" y="1624107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21</xdr:row>
      <xdr:rowOff>0</xdr:rowOff>
    </xdr:from>
    <xdr:ext cx="76200" cy="28575"/>
    <xdr:sp macro="" textlink="">
      <xdr:nvSpPr>
        <xdr:cNvPr id="3" name="Text Box 14">
          <a:extLst>
            <a:ext uri="{FF2B5EF4-FFF2-40B4-BE49-F238E27FC236}">
              <a16:creationId xmlns:a16="http://schemas.microsoft.com/office/drawing/2014/main" id="{00000000-0008-0000-0100-000003000000}"/>
            </a:ext>
          </a:extLst>
        </xdr:cNvPr>
        <xdr:cNvSpPr txBox="1">
          <a:spLocks noChangeArrowheads="1"/>
        </xdr:cNvSpPr>
      </xdr:nvSpPr>
      <xdr:spPr bwMode="auto">
        <a:xfrm>
          <a:off x="1578801" y="1624107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287055</xdr:colOff>
      <xdr:row>367</xdr:row>
      <xdr:rowOff>0</xdr:rowOff>
    </xdr:from>
    <xdr:ext cx="76200" cy="28575"/>
    <xdr:sp macro="" textlink="">
      <xdr:nvSpPr>
        <xdr:cNvPr id="2" name="Text Box 14">
          <a:extLst>
            <a:ext uri="{FF2B5EF4-FFF2-40B4-BE49-F238E27FC236}">
              <a16:creationId xmlns:a16="http://schemas.microsoft.com/office/drawing/2014/main" id="{00000000-0008-0000-0200-000002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367</xdr:row>
      <xdr:rowOff>0</xdr:rowOff>
    </xdr:from>
    <xdr:ext cx="76200" cy="28575"/>
    <xdr:sp macro="" textlink="">
      <xdr:nvSpPr>
        <xdr:cNvPr id="3" name="Text Box 14">
          <a:extLst>
            <a:ext uri="{FF2B5EF4-FFF2-40B4-BE49-F238E27FC236}">
              <a16:creationId xmlns:a16="http://schemas.microsoft.com/office/drawing/2014/main" id="{00000000-0008-0000-0200-000003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4" name="Text Box 14">
          <a:extLst>
            <a:ext uri="{FF2B5EF4-FFF2-40B4-BE49-F238E27FC236}">
              <a16:creationId xmlns:a16="http://schemas.microsoft.com/office/drawing/2014/main" id="{00000000-0008-0000-0200-000004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5" name="Text Box 14">
          <a:extLst>
            <a:ext uri="{FF2B5EF4-FFF2-40B4-BE49-F238E27FC236}">
              <a16:creationId xmlns:a16="http://schemas.microsoft.com/office/drawing/2014/main" id="{00000000-0008-0000-0200-000005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287055</xdr:colOff>
      <xdr:row>367</xdr:row>
      <xdr:rowOff>0</xdr:rowOff>
    </xdr:from>
    <xdr:ext cx="76200" cy="28575"/>
    <xdr:sp macro="" textlink="">
      <xdr:nvSpPr>
        <xdr:cNvPr id="2" name="Text Box 14">
          <a:extLst>
            <a:ext uri="{FF2B5EF4-FFF2-40B4-BE49-F238E27FC236}">
              <a16:creationId xmlns:a16="http://schemas.microsoft.com/office/drawing/2014/main" id="{00000000-0008-0000-0300-000002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367</xdr:row>
      <xdr:rowOff>0</xdr:rowOff>
    </xdr:from>
    <xdr:ext cx="76200" cy="28575"/>
    <xdr:sp macro="" textlink="">
      <xdr:nvSpPr>
        <xdr:cNvPr id="3" name="Text Box 14">
          <a:extLst>
            <a:ext uri="{FF2B5EF4-FFF2-40B4-BE49-F238E27FC236}">
              <a16:creationId xmlns:a16="http://schemas.microsoft.com/office/drawing/2014/main" id="{00000000-0008-0000-0300-000003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4" name="Text Box 14">
          <a:extLst>
            <a:ext uri="{FF2B5EF4-FFF2-40B4-BE49-F238E27FC236}">
              <a16:creationId xmlns:a16="http://schemas.microsoft.com/office/drawing/2014/main" id="{00000000-0008-0000-0300-000004000000}"/>
            </a:ext>
          </a:extLst>
        </xdr:cNvPr>
        <xdr:cNvSpPr txBox="1">
          <a:spLocks noChangeArrowheads="1"/>
        </xdr:cNvSpPr>
      </xdr:nvSpPr>
      <xdr:spPr bwMode="auto">
        <a:xfrm>
          <a:off x="287055" y="13620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5" name="Text Box 14">
          <a:extLst>
            <a:ext uri="{FF2B5EF4-FFF2-40B4-BE49-F238E27FC236}">
              <a16:creationId xmlns:a16="http://schemas.microsoft.com/office/drawing/2014/main" id="{00000000-0008-0000-0300-000005000000}"/>
            </a:ext>
          </a:extLst>
        </xdr:cNvPr>
        <xdr:cNvSpPr txBox="1">
          <a:spLocks noChangeArrowheads="1"/>
        </xdr:cNvSpPr>
      </xdr:nvSpPr>
      <xdr:spPr bwMode="auto">
        <a:xfrm>
          <a:off x="1578801" y="13620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287055</xdr:colOff>
      <xdr:row>362</xdr:row>
      <xdr:rowOff>0</xdr:rowOff>
    </xdr:from>
    <xdr:ext cx="76200" cy="28575"/>
    <xdr:sp macro="" textlink="">
      <xdr:nvSpPr>
        <xdr:cNvPr id="2" name="Text Box 14">
          <a:extLst>
            <a:ext uri="{FF2B5EF4-FFF2-40B4-BE49-F238E27FC236}">
              <a16:creationId xmlns:a16="http://schemas.microsoft.com/office/drawing/2014/main" id="{00000000-0008-0000-0400-000002000000}"/>
            </a:ext>
          </a:extLst>
        </xdr:cNvPr>
        <xdr:cNvSpPr txBox="1">
          <a:spLocks noChangeArrowheads="1"/>
        </xdr:cNvSpPr>
      </xdr:nvSpPr>
      <xdr:spPr bwMode="auto">
        <a:xfrm>
          <a:off x="287055" y="15144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362</xdr:row>
      <xdr:rowOff>0</xdr:rowOff>
    </xdr:from>
    <xdr:ext cx="76200" cy="28575"/>
    <xdr:sp macro="" textlink="">
      <xdr:nvSpPr>
        <xdr:cNvPr id="3" name="Text Box 14">
          <a:extLst>
            <a:ext uri="{FF2B5EF4-FFF2-40B4-BE49-F238E27FC236}">
              <a16:creationId xmlns:a16="http://schemas.microsoft.com/office/drawing/2014/main" id="{00000000-0008-0000-0400-000003000000}"/>
            </a:ext>
          </a:extLst>
        </xdr:cNvPr>
        <xdr:cNvSpPr txBox="1">
          <a:spLocks noChangeArrowheads="1"/>
        </xdr:cNvSpPr>
      </xdr:nvSpPr>
      <xdr:spPr bwMode="auto">
        <a:xfrm>
          <a:off x="1578801" y="15144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4" name="Text Box 14">
          <a:extLst>
            <a:ext uri="{FF2B5EF4-FFF2-40B4-BE49-F238E27FC236}">
              <a16:creationId xmlns:a16="http://schemas.microsoft.com/office/drawing/2014/main" id="{00000000-0008-0000-0400-000004000000}"/>
            </a:ext>
          </a:extLst>
        </xdr:cNvPr>
        <xdr:cNvSpPr txBox="1">
          <a:spLocks noChangeArrowheads="1"/>
        </xdr:cNvSpPr>
      </xdr:nvSpPr>
      <xdr:spPr bwMode="auto">
        <a:xfrm>
          <a:off x="287055" y="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5" name="Text Box 14">
          <a:extLst>
            <a:ext uri="{FF2B5EF4-FFF2-40B4-BE49-F238E27FC236}">
              <a16:creationId xmlns:a16="http://schemas.microsoft.com/office/drawing/2014/main" id="{00000000-0008-0000-0400-000005000000}"/>
            </a:ext>
          </a:extLst>
        </xdr:cNvPr>
        <xdr:cNvSpPr txBox="1">
          <a:spLocks noChangeArrowheads="1"/>
        </xdr:cNvSpPr>
      </xdr:nvSpPr>
      <xdr:spPr bwMode="auto">
        <a:xfrm>
          <a:off x="1578801" y="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287055</xdr:colOff>
      <xdr:row>363</xdr:row>
      <xdr:rowOff>0</xdr:rowOff>
    </xdr:from>
    <xdr:ext cx="76200" cy="28575"/>
    <xdr:sp macro="" textlink="">
      <xdr:nvSpPr>
        <xdr:cNvPr id="2" name="Text Box 14">
          <a:extLst>
            <a:ext uri="{FF2B5EF4-FFF2-40B4-BE49-F238E27FC236}">
              <a16:creationId xmlns:a16="http://schemas.microsoft.com/office/drawing/2014/main" id="{00000000-0008-0000-0500-000002000000}"/>
            </a:ext>
          </a:extLst>
        </xdr:cNvPr>
        <xdr:cNvSpPr txBox="1">
          <a:spLocks noChangeArrowheads="1"/>
        </xdr:cNvSpPr>
      </xdr:nvSpPr>
      <xdr:spPr bwMode="auto">
        <a:xfrm>
          <a:off x="287055" y="57531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363</xdr:row>
      <xdr:rowOff>0</xdr:rowOff>
    </xdr:from>
    <xdr:ext cx="76200" cy="28575"/>
    <xdr:sp macro="" textlink="">
      <xdr:nvSpPr>
        <xdr:cNvPr id="3" name="Text Box 14">
          <a:extLst>
            <a:ext uri="{FF2B5EF4-FFF2-40B4-BE49-F238E27FC236}">
              <a16:creationId xmlns:a16="http://schemas.microsoft.com/office/drawing/2014/main" id="{00000000-0008-0000-0500-000003000000}"/>
            </a:ext>
          </a:extLst>
        </xdr:cNvPr>
        <xdr:cNvSpPr txBox="1">
          <a:spLocks noChangeArrowheads="1"/>
        </xdr:cNvSpPr>
      </xdr:nvSpPr>
      <xdr:spPr bwMode="auto">
        <a:xfrm>
          <a:off x="1578801" y="57531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4" name="Text Box 14">
          <a:extLst>
            <a:ext uri="{FF2B5EF4-FFF2-40B4-BE49-F238E27FC236}">
              <a16:creationId xmlns:a16="http://schemas.microsoft.com/office/drawing/2014/main" id="{00000000-0008-0000-0500-000004000000}"/>
            </a:ext>
          </a:extLst>
        </xdr:cNvPr>
        <xdr:cNvSpPr txBox="1">
          <a:spLocks noChangeArrowheads="1"/>
        </xdr:cNvSpPr>
      </xdr:nvSpPr>
      <xdr:spPr bwMode="auto">
        <a:xfrm>
          <a:off x="287055" y="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5" name="Text Box 14">
          <a:extLst>
            <a:ext uri="{FF2B5EF4-FFF2-40B4-BE49-F238E27FC236}">
              <a16:creationId xmlns:a16="http://schemas.microsoft.com/office/drawing/2014/main" id="{00000000-0008-0000-0500-000005000000}"/>
            </a:ext>
          </a:extLst>
        </xdr:cNvPr>
        <xdr:cNvSpPr txBox="1">
          <a:spLocks noChangeArrowheads="1"/>
        </xdr:cNvSpPr>
      </xdr:nvSpPr>
      <xdr:spPr bwMode="auto">
        <a:xfrm>
          <a:off x="1578801" y="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367</xdr:row>
      <xdr:rowOff>0</xdr:rowOff>
    </xdr:from>
    <xdr:ext cx="76200" cy="28575"/>
    <xdr:sp macro="" textlink="">
      <xdr:nvSpPr>
        <xdr:cNvPr id="6" name="Text Box 14">
          <a:extLst>
            <a:ext uri="{FF2B5EF4-FFF2-40B4-BE49-F238E27FC236}">
              <a16:creationId xmlns:a16="http://schemas.microsoft.com/office/drawing/2014/main" id="{00000000-0008-0000-0500-000006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367</xdr:row>
      <xdr:rowOff>0</xdr:rowOff>
    </xdr:from>
    <xdr:ext cx="76200" cy="28575"/>
    <xdr:sp macro="" textlink="">
      <xdr:nvSpPr>
        <xdr:cNvPr id="7" name="Text Box 14">
          <a:extLst>
            <a:ext uri="{FF2B5EF4-FFF2-40B4-BE49-F238E27FC236}">
              <a16:creationId xmlns:a16="http://schemas.microsoft.com/office/drawing/2014/main" id="{00000000-0008-0000-0500-000007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8" name="Text Box 14">
          <a:extLst>
            <a:ext uri="{FF2B5EF4-FFF2-40B4-BE49-F238E27FC236}">
              <a16:creationId xmlns:a16="http://schemas.microsoft.com/office/drawing/2014/main" id="{00000000-0008-0000-0500-000008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9" name="Text Box 14">
          <a:extLst>
            <a:ext uri="{FF2B5EF4-FFF2-40B4-BE49-F238E27FC236}">
              <a16:creationId xmlns:a16="http://schemas.microsoft.com/office/drawing/2014/main" id="{00000000-0008-0000-0500-000009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287055</xdr:colOff>
      <xdr:row>0</xdr:row>
      <xdr:rowOff>0</xdr:rowOff>
    </xdr:from>
    <xdr:ext cx="76200" cy="28575"/>
    <xdr:sp macro="" textlink="">
      <xdr:nvSpPr>
        <xdr:cNvPr id="10" name="Text Box 14">
          <a:extLst>
            <a:ext uri="{FF2B5EF4-FFF2-40B4-BE49-F238E27FC236}">
              <a16:creationId xmlns:a16="http://schemas.microsoft.com/office/drawing/2014/main" id="{00000000-0008-0000-0500-00000A000000}"/>
            </a:ext>
          </a:extLst>
        </xdr:cNvPr>
        <xdr:cNvSpPr txBox="1">
          <a:spLocks noChangeArrowheads="1"/>
        </xdr:cNvSpPr>
      </xdr:nvSpPr>
      <xdr:spPr bwMode="auto">
        <a:xfrm>
          <a:off x="287055"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1578801</xdr:colOff>
      <xdr:row>0</xdr:row>
      <xdr:rowOff>0</xdr:rowOff>
    </xdr:from>
    <xdr:ext cx="76200" cy="28575"/>
    <xdr:sp macro="" textlink="">
      <xdr:nvSpPr>
        <xdr:cNvPr id="11" name="Text Box 14">
          <a:extLst>
            <a:ext uri="{FF2B5EF4-FFF2-40B4-BE49-F238E27FC236}">
              <a16:creationId xmlns:a16="http://schemas.microsoft.com/office/drawing/2014/main" id="{00000000-0008-0000-0500-00000B000000}"/>
            </a:ext>
          </a:extLst>
        </xdr:cNvPr>
        <xdr:cNvSpPr txBox="1">
          <a:spLocks noChangeArrowheads="1"/>
        </xdr:cNvSpPr>
      </xdr:nvSpPr>
      <xdr:spPr bwMode="auto">
        <a:xfrm>
          <a:off x="1578801" y="11715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34"/>
  <sheetViews>
    <sheetView zoomScaleNormal="100" workbookViewId="0">
      <selection activeCell="A55" sqref="A55"/>
    </sheetView>
  </sheetViews>
  <sheetFormatPr baseColWidth="10" defaultRowHeight="15" x14ac:dyDescent="0.25"/>
  <cols>
    <col min="1" max="1" width="70.42578125" style="4" customWidth="1"/>
    <col min="2" max="2" width="25.28515625" style="3" customWidth="1"/>
    <col min="3" max="3" width="27.85546875" style="3" customWidth="1"/>
    <col min="4" max="4" width="11.85546875" style="5" customWidth="1"/>
    <col min="5" max="6" width="13.42578125" style="6" bestFit="1" customWidth="1"/>
    <col min="7" max="7" width="51" style="7" customWidth="1"/>
    <col min="8" max="8" width="10.85546875" style="3" customWidth="1"/>
    <col min="9" max="9" width="11.140625" style="3" customWidth="1"/>
    <col min="10" max="16384" width="11.42578125" style="3"/>
  </cols>
  <sheetData>
    <row r="3" spans="1:9" ht="18.75" customHeight="1" x14ac:dyDescent="0.3">
      <c r="A3" s="139" t="s">
        <v>664</v>
      </c>
      <c r="B3" s="139"/>
      <c r="C3" s="139"/>
      <c r="D3" s="139"/>
      <c r="E3" s="139"/>
      <c r="F3" s="139"/>
      <c r="G3" s="139"/>
      <c r="H3" s="139"/>
      <c r="I3" s="139"/>
    </row>
    <row r="4" spans="1:9" ht="18.75" customHeight="1" x14ac:dyDescent="0.3">
      <c r="A4" s="139" t="s">
        <v>665</v>
      </c>
      <c r="B4" s="139"/>
      <c r="C4" s="139"/>
      <c r="D4" s="139"/>
      <c r="E4" s="139"/>
      <c r="F4" s="139"/>
      <c r="G4" s="139"/>
      <c r="H4" s="139"/>
      <c r="I4" s="139"/>
    </row>
    <row r="6" spans="1:9" ht="33" customHeight="1" x14ac:dyDescent="0.25">
      <c r="A6" s="119" t="s">
        <v>697</v>
      </c>
    </row>
    <row r="7" spans="1:9" ht="23.25" customHeight="1" x14ac:dyDescent="0.25"/>
    <row r="8" spans="1:9" s="2" customFormat="1" ht="2.25" customHeight="1" thickBot="1" x14ac:dyDescent="0.3">
      <c r="A8" s="135"/>
      <c r="B8" s="135"/>
      <c r="C8" s="135"/>
      <c r="D8" s="135"/>
      <c r="E8" s="135"/>
      <c r="F8" s="135"/>
      <c r="G8" s="135"/>
      <c r="H8" s="135"/>
      <c r="I8" s="135"/>
    </row>
    <row r="9" spans="1:9" s="2" customFormat="1" ht="32.25" customHeight="1" thickBot="1" x14ac:dyDescent="0.3">
      <c r="A9" s="136" t="s">
        <v>0</v>
      </c>
      <c r="B9" s="136" t="s">
        <v>3</v>
      </c>
      <c r="C9" s="136" t="s">
        <v>4</v>
      </c>
      <c r="D9" s="136" t="s">
        <v>666</v>
      </c>
      <c r="E9" s="136" t="s">
        <v>5</v>
      </c>
      <c r="F9" s="136"/>
      <c r="G9" s="136" t="s">
        <v>8</v>
      </c>
      <c r="H9" s="137" t="s">
        <v>9</v>
      </c>
      <c r="I9" s="138"/>
    </row>
    <row r="10" spans="1:9" s="2" customFormat="1" ht="17.25" customHeight="1" thickBot="1" x14ac:dyDescent="0.3">
      <c r="A10" s="136"/>
      <c r="B10" s="136"/>
      <c r="C10" s="136"/>
      <c r="D10" s="136"/>
      <c r="E10" s="71" t="s">
        <v>6</v>
      </c>
      <c r="F10" s="71" t="s">
        <v>7</v>
      </c>
      <c r="G10" s="136"/>
      <c r="H10" s="43" t="s">
        <v>6</v>
      </c>
      <c r="I10" s="20" t="s">
        <v>7</v>
      </c>
    </row>
    <row r="11" spans="1:9" ht="16.5" thickBot="1" x14ac:dyDescent="0.3">
      <c r="A11" s="72" t="s">
        <v>1</v>
      </c>
      <c r="B11" s="56"/>
      <c r="C11" s="56"/>
      <c r="D11" s="54"/>
      <c r="E11" s="65"/>
      <c r="F11" s="65"/>
      <c r="G11" s="73"/>
      <c r="H11" s="31"/>
      <c r="I11" s="21"/>
    </row>
    <row r="12" spans="1:9" ht="44.25" customHeight="1" thickBot="1" x14ac:dyDescent="0.3">
      <c r="A12" s="53" t="s">
        <v>67</v>
      </c>
      <c r="B12" s="134" t="s">
        <v>68</v>
      </c>
      <c r="C12" s="134" t="s">
        <v>69</v>
      </c>
      <c r="D12" s="48" t="s">
        <v>34</v>
      </c>
      <c r="E12" s="50">
        <v>100</v>
      </c>
      <c r="F12" s="50">
        <v>40</v>
      </c>
      <c r="G12" s="51" t="s">
        <v>648</v>
      </c>
      <c r="H12" s="120"/>
      <c r="I12" s="17"/>
    </row>
    <row r="13" spans="1:9" ht="57" customHeight="1" thickBot="1" x14ac:dyDescent="0.3">
      <c r="A13" s="53" t="s">
        <v>71</v>
      </c>
      <c r="B13" s="134"/>
      <c r="C13" s="134"/>
      <c r="D13" s="48" t="s">
        <v>34</v>
      </c>
      <c r="E13" s="50">
        <v>14</v>
      </c>
      <c r="F13" s="50">
        <v>14</v>
      </c>
      <c r="G13" s="51" t="s">
        <v>648</v>
      </c>
      <c r="H13" s="120"/>
      <c r="I13" s="17"/>
    </row>
    <row r="14" spans="1:9" ht="42" customHeight="1" thickBot="1" x14ac:dyDescent="0.3">
      <c r="A14" s="53" t="s">
        <v>85</v>
      </c>
      <c r="B14" s="74"/>
      <c r="C14" s="74"/>
      <c r="D14" s="48" t="s">
        <v>7</v>
      </c>
      <c r="E14" s="50"/>
      <c r="F14" s="50">
        <v>150</v>
      </c>
      <c r="G14" s="51" t="s">
        <v>648</v>
      </c>
      <c r="H14" s="120"/>
      <c r="I14" s="17"/>
    </row>
    <row r="15" spans="1:9" ht="63.75" customHeight="1" x14ac:dyDescent="0.25">
      <c r="A15" s="53" t="s">
        <v>86</v>
      </c>
      <c r="B15" s="47" t="s">
        <v>87</v>
      </c>
      <c r="C15" s="47" t="s">
        <v>88</v>
      </c>
      <c r="D15" s="48" t="s">
        <v>34</v>
      </c>
      <c r="E15" s="50">
        <v>1823.6</v>
      </c>
      <c r="F15" s="50"/>
      <c r="G15" s="51" t="s">
        <v>649</v>
      </c>
      <c r="H15" s="121"/>
      <c r="I15" s="22"/>
    </row>
    <row r="16" spans="1:9" ht="52.5" customHeight="1" x14ac:dyDescent="0.25">
      <c r="A16" s="53" t="s">
        <v>89</v>
      </c>
      <c r="B16" s="134"/>
      <c r="C16" s="134"/>
      <c r="D16" s="48" t="s">
        <v>24</v>
      </c>
      <c r="E16" s="50">
        <v>470</v>
      </c>
      <c r="F16" s="50">
        <v>470</v>
      </c>
      <c r="G16" s="51" t="s">
        <v>648</v>
      </c>
      <c r="H16" s="122"/>
      <c r="I16" s="18"/>
    </row>
    <row r="17" spans="1:9" ht="50.25" customHeight="1" x14ac:dyDescent="0.25">
      <c r="A17" s="53" t="s">
        <v>91</v>
      </c>
      <c r="B17" s="134"/>
      <c r="C17" s="134"/>
      <c r="D17" s="48" t="s">
        <v>24</v>
      </c>
      <c r="E17" s="50">
        <v>52.756999999999998</v>
      </c>
      <c r="F17" s="50">
        <v>52.756999999999998</v>
      </c>
      <c r="G17" s="51" t="s">
        <v>648</v>
      </c>
      <c r="H17" s="122"/>
      <c r="I17" s="18"/>
    </row>
    <row r="18" spans="1:9" ht="48" customHeight="1" x14ac:dyDescent="0.25">
      <c r="A18" s="53" t="s">
        <v>92</v>
      </c>
      <c r="B18" s="134"/>
      <c r="C18" s="134"/>
      <c r="D18" s="48" t="s">
        <v>24</v>
      </c>
      <c r="E18" s="50">
        <v>31.64</v>
      </c>
      <c r="F18" s="50">
        <v>31.64</v>
      </c>
      <c r="G18" s="51" t="s">
        <v>70</v>
      </c>
      <c r="H18" s="122"/>
      <c r="I18" s="18"/>
    </row>
    <row r="19" spans="1:9" ht="45.75" customHeight="1" thickBot="1" x14ac:dyDescent="0.3">
      <c r="A19" s="53" t="s">
        <v>93</v>
      </c>
      <c r="B19" s="134" t="s">
        <v>68</v>
      </c>
      <c r="C19" s="134" t="s">
        <v>90</v>
      </c>
      <c r="D19" s="48" t="s">
        <v>24</v>
      </c>
      <c r="E19" s="50">
        <v>164.68600000000001</v>
      </c>
      <c r="F19" s="50">
        <v>164.68600000000001</v>
      </c>
      <c r="G19" s="51" t="s">
        <v>648</v>
      </c>
      <c r="H19" s="123"/>
      <c r="I19" s="24"/>
    </row>
    <row r="20" spans="1:9" ht="49.5" customHeight="1" thickBot="1" x14ac:dyDescent="0.3">
      <c r="A20" s="53" t="s">
        <v>94</v>
      </c>
      <c r="B20" s="134"/>
      <c r="C20" s="134"/>
      <c r="D20" s="48" t="s">
        <v>24</v>
      </c>
      <c r="E20" s="50">
        <v>123.959</v>
      </c>
      <c r="F20" s="50">
        <v>123.959</v>
      </c>
      <c r="G20" s="51" t="s">
        <v>648</v>
      </c>
      <c r="H20" s="120"/>
      <c r="I20" s="17"/>
    </row>
    <row r="21" spans="1:9" ht="55.5" customHeight="1" thickBot="1" x14ac:dyDescent="0.3">
      <c r="A21" s="53" t="s">
        <v>95</v>
      </c>
      <c r="B21" s="134"/>
      <c r="C21" s="134"/>
      <c r="D21" s="48" t="s">
        <v>24</v>
      </c>
      <c r="E21" s="50">
        <v>136.40899999999999</v>
      </c>
      <c r="F21" s="50">
        <v>136.40899999999999</v>
      </c>
      <c r="G21" s="51" t="s">
        <v>648</v>
      </c>
      <c r="H21" s="120"/>
      <c r="I21" s="17"/>
    </row>
    <row r="22" spans="1:9" ht="53.25" customHeight="1" thickBot="1" x14ac:dyDescent="0.3">
      <c r="A22" s="53" t="s">
        <v>96</v>
      </c>
      <c r="B22" s="134"/>
      <c r="C22" s="134"/>
      <c r="D22" s="48" t="s">
        <v>24</v>
      </c>
      <c r="E22" s="50">
        <v>205.066</v>
      </c>
      <c r="F22" s="50">
        <v>205.066</v>
      </c>
      <c r="G22" s="51" t="s">
        <v>648</v>
      </c>
      <c r="H22" s="120"/>
      <c r="I22" s="17"/>
    </row>
    <row r="23" spans="1:9" ht="63" customHeight="1" thickBot="1" x14ac:dyDescent="0.3">
      <c r="A23" s="53" t="s">
        <v>97</v>
      </c>
      <c r="B23" s="134"/>
      <c r="C23" s="134"/>
      <c r="D23" s="48" t="s">
        <v>24</v>
      </c>
      <c r="E23" s="50">
        <v>124.97</v>
      </c>
      <c r="F23" s="50">
        <v>124.97</v>
      </c>
      <c r="G23" s="51" t="s">
        <v>648</v>
      </c>
      <c r="H23" s="120"/>
      <c r="I23" s="17"/>
    </row>
    <row r="24" spans="1:9" ht="59.25" customHeight="1" thickBot="1" x14ac:dyDescent="0.3">
      <c r="A24" s="53" t="s">
        <v>98</v>
      </c>
      <c r="B24" s="134"/>
      <c r="C24" s="134"/>
      <c r="D24" s="48" t="s">
        <v>24</v>
      </c>
      <c r="E24" s="50">
        <v>203.642</v>
      </c>
      <c r="F24" s="50">
        <v>203.642</v>
      </c>
      <c r="G24" s="51" t="s">
        <v>648</v>
      </c>
      <c r="H24" s="120"/>
      <c r="I24" s="17"/>
    </row>
    <row r="25" spans="1:9" ht="51" customHeight="1" thickBot="1" x14ac:dyDescent="0.3">
      <c r="A25" s="53" t="s">
        <v>99</v>
      </c>
      <c r="B25" s="134"/>
      <c r="C25" s="134"/>
      <c r="D25" s="48" t="s">
        <v>24</v>
      </c>
      <c r="E25" s="50">
        <v>158</v>
      </c>
      <c r="F25" s="50">
        <v>158</v>
      </c>
      <c r="G25" s="51" t="s">
        <v>648</v>
      </c>
      <c r="H25" s="120"/>
      <c r="I25" s="17"/>
    </row>
    <row r="26" spans="1:9" ht="64.5" customHeight="1" thickBot="1" x14ac:dyDescent="0.3">
      <c r="A26" s="53" t="s">
        <v>100</v>
      </c>
      <c r="B26" s="134"/>
      <c r="C26" s="134"/>
      <c r="D26" s="48" t="s">
        <v>24</v>
      </c>
      <c r="E26" s="50">
        <v>15</v>
      </c>
      <c r="F26" s="50">
        <v>15</v>
      </c>
      <c r="G26" s="51" t="s">
        <v>648</v>
      </c>
      <c r="H26" s="120"/>
      <c r="I26" s="17"/>
    </row>
    <row r="27" spans="1:9" ht="69" customHeight="1" thickBot="1" x14ac:dyDescent="0.3">
      <c r="A27" s="53" t="s">
        <v>101</v>
      </c>
      <c r="B27" s="47" t="s">
        <v>102</v>
      </c>
      <c r="C27" s="134" t="s">
        <v>90</v>
      </c>
      <c r="D27" s="48" t="s">
        <v>24</v>
      </c>
      <c r="E27" s="50">
        <v>40.609000000000002</v>
      </c>
      <c r="F27" s="50"/>
      <c r="G27" s="51" t="s">
        <v>650</v>
      </c>
      <c r="H27" s="120"/>
      <c r="I27" s="17"/>
    </row>
    <row r="28" spans="1:9" ht="78.75" customHeight="1" thickBot="1" x14ac:dyDescent="0.3">
      <c r="A28" s="53" t="s">
        <v>103</v>
      </c>
      <c r="B28" s="47" t="s">
        <v>104</v>
      </c>
      <c r="C28" s="134"/>
      <c r="D28" s="48" t="s">
        <v>24</v>
      </c>
      <c r="E28" s="50">
        <v>467.64800000000002</v>
      </c>
      <c r="F28" s="50"/>
      <c r="G28" s="51" t="s">
        <v>651</v>
      </c>
      <c r="H28" s="120"/>
      <c r="I28" s="17"/>
    </row>
    <row r="29" spans="1:9" ht="63.75" thickBot="1" x14ac:dyDescent="0.3">
      <c r="A29" s="53" t="s">
        <v>105</v>
      </c>
      <c r="B29" s="47" t="s">
        <v>106</v>
      </c>
      <c r="C29" s="134"/>
      <c r="D29" s="48" t="s">
        <v>24</v>
      </c>
      <c r="E29" s="50">
        <v>24.152000000000001</v>
      </c>
      <c r="F29" s="50"/>
      <c r="G29" s="51" t="s">
        <v>651</v>
      </c>
      <c r="H29" s="120"/>
      <c r="I29" s="17"/>
    </row>
    <row r="30" spans="1:9" ht="77.25" customHeight="1" thickBot="1" x14ac:dyDescent="0.3">
      <c r="A30" s="53" t="s">
        <v>107</v>
      </c>
      <c r="B30" s="47" t="s">
        <v>108</v>
      </c>
      <c r="C30" s="134"/>
      <c r="D30" s="48" t="s">
        <v>24</v>
      </c>
      <c r="E30" s="50">
        <v>9.98</v>
      </c>
      <c r="F30" s="50"/>
      <c r="G30" s="51" t="s">
        <v>651</v>
      </c>
      <c r="H30" s="120"/>
      <c r="I30" s="17"/>
    </row>
    <row r="31" spans="1:9" ht="96" customHeight="1" thickBot="1" x14ac:dyDescent="0.3">
      <c r="A31" s="53" t="s">
        <v>109</v>
      </c>
      <c r="B31" s="47" t="s">
        <v>110</v>
      </c>
      <c r="C31" s="134"/>
      <c r="D31" s="48" t="s">
        <v>24</v>
      </c>
      <c r="E31" s="50">
        <v>179.7</v>
      </c>
      <c r="F31" s="50"/>
      <c r="G31" s="51" t="s">
        <v>652</v>
      </c>
      <c r="H31" s="120"/>
      <c r="I31" s="17"/>
    </row>
    <row r="32" spans="1:9" ht="16.5" thickBot="1" x14ac:dyDescent="0.3">
      <c r="A32" s="72" t="s">
        <v>13</v>
      </c>
      <c r="B32" s="75"/>
      <c r="C32" s="76"/>
      <c r="D32" s="48"/>
      <c r="E32" s="77"/>
      <c r="F32" s="77"/>
      <c r="G32" s="79"/>
      <c r="H32" s="120"/>
      <c r="I32" s="17"/>
    </row>
    <row r="33" spans="1:9" ht="15.75" x14ac:dyDescent="0.25">
      <c r="A33" s="72" t="s">
        <v>647</v>
      </c>
      <c r="B33" s="76"/>
      <c r="C33" s="76"/>
      <c r="D33" s="48"/>
      <c r="E33" s="77"/>
      <c r="F33" s="78"/>
      <c r="G33" s="80"/>
      <c r="H33" s="124"/>
      <c r="I33" s="23"/>
    </row>
    <row r="34" spans="1:9" ht="59.25" customHeight="1" x14ac:dyDescent="0.25">
      <c r="A34" s="46" t="s">
        <v>118</v>
      </c>
      <c r="B34" s="47" t="s">
        <v>119</v>
      </c>
      <c r="C34" s="47" t="s">
        <v>120</v>
      </c>
      <c r="D34" s="48" t="s">
        <v>7</v>
      </c>
      <c r="E34" s="49"/>
      <c r="F34" s="50">
        <v>1100</v>
      </c>
      <c r="G34" s="51" t="s">
        <v>659</v>
      </c>
      <c r="H34" s="125"/>
      <c r="I34" s="19"/>
    </row>
  </sheetData>
  <mergeCells count="17">
    <mergeCell ref="A3:I3"/>
    <mergeCell ref="A4:I4"/>
    <mergeCell ref="C16:C18"/>
    <mergeCell ref="C19:C26"/>
    <mergeCell ref="C27:C31"/>
    <mergeCell ref="A8:I8"/>
    <mergeCell ref="A9:A10"/>
    <mergeCell ref="B9:B10"/>
    <mergeCell ref="C9:C10"/>
    <mergeCell ref="D9:D10"/>
    <mergeCell ref="E9:F9"/>
    <mergeCell ref="G9:G10"/>
    <mergeCell ref="H9:I9"/>
    <mergeCell ref="B16:B18"/>
    <mergeCell ref="B19:B26"/>
    <mergeCell ref="B12:B13"/>
    <mergeCell ref="C12:C13"/>
  </mergeCells>
  <printOptions horizontalCentered="1"/>
  <pageMargins left="0.31496062992125984" right="0.31496062992125984" top="0.39370078740157483" bottom="0.74803149606299213" header="0.31496062992125984" footer="0.31496062992125984"/>
  <pageSetup paperSize="9" scale="70" fitToHeight="0" orientation="landscape"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21"/>
  <sheetViews>
    <sheetView topLeftCell="A4" zoomScaleNormal="100" workbookViewId="0">
      <selection activeCell="A6" sqref="A6:B6"/>
    </sheetView>
  </sheetViews>
  <sheetFormatPr baseColWidth="10" defaultRowHeight="15" x14ac:dyDescent="0.25"/>
  <cols>
    <col min="1" max="1" width="51.85546875" style="4" customWidth="1"/>
    <col min="2" max="2" width="23.85546875" style="3" customWidth="1"/>
    <col min="3" max="3" width="26.140625" style="3" customWidth="1"/>
    <col min="4" max="4" width="11.85546875" style="5" customWidth="1"/>
    <col min="5" max="6" width="13.42578125" style="6" bestFit="1" customWidth="1"/>
    <col min="7" max="7" width="38.5703125" style="7" customWidth="1"/>
    <col min="8" max="8" width="10.85546875" style="3" customWidth="1"/>
    <col min="9" max="9" width="11.140625" style="3" customWidth="1"/>
    <col min="10" max="16384" width="11.42578125" style="3"/>
  </cols>
  <sheetData>
    <row r="3" spans="1:10" ht="20.25" x14ac:dyDescent="0.3">
      <c r="A3" s="139" t="s">
        <v>664</v>
      </c>
      <c r="B3" s="139"/>
      <c r="C3" s="139"/>
      <c r="D3" s="139"/>
      <c r="E3" s="139"/>
      <c r="F3" s="139"/>
      <c r="G3" s="139"/>
      <c r="H3" s="139"/>
      <c r="I3" s="139"/>
      <c r="J3" s="25"/>
    </row>
    <row r="4" spans="1:10" ht="20.25" x14ac:dyDescent="0.3">
      <c r="A4" s="139" t="s">
        <v>665</v>
      </c>
      <c r="B4" s="139"/>
      <c r="C4" s="139"/>
      <c r="D4" s="139"/>
      <c r="E4" s="139"/>
      <c r="F4" s="139"/>
      <c r="G4" s="139"/>
      <c r="H4" s="139"/>
      <c r="I4" s="139"/>
      <c r="J4" s="25"/>
    </row>
    <row r="6" spans="1:10" ht="18.75" x14ac:dyDescent="0.25">
      <c r="A6" s="140" t="s">
        <v>667</v>
      </c>
      <c r="B6" s="140"/>
    </row>
    <row r="8" spans="1:10" s="2" customFormat="1" ht="15.75" thickBot="1" x14ac:dyDescent="0.3">
      <c r="A8" s="135"/>
      <c r="B8" s="135"/>
      <c r="C8" s="135"/>
      <c r="D8" s="135"/>
      <c r="E8" s="135"/>
      <c r="F8" s="135"/>
      <c r="G8" s="135"/>
      <c r="H8" s="135"/>
      <c r="I8" s="135"/>
    </row>
    <row r="9" spans="1:10" s="2" customFormat="1" ht="15.75" thickBot="1" x14ac:dyDescent="0.3">
      <c r="A9" s="150" t="s">
        <v>0</v>
      </c>
      <c r="B9" s="150" t="s">
        <v>3</v>
      </c>
      <c r="C9" s="150" t="s">
        <v>4</v>
      </c>
      <c r="D9" s="152" t="s">
        <v>14</v>
      </c>
      <c r="E9" s="154" t="s">
        <v>5</v>
      </c>
      <c r="F9" s="154"/>
      <c r="G9" s="150" t="s">
        <v>8</v>
      </c>
      <c r="H9" s="154" t="s">
        <v>9</v>
      </c>
      <c r="I9" s="154"/>
    </row>
    <row r="10" spans="1:10" s="2" customFormat="1" ht="15.75" thickBot="1" x14ac:dyDescent="0.3">
      <c r="A10" s="151"/>
      <c r="B10" s="151"/>
      <c r="C10" s="151"/>
      <c r="D10" s="153"/>
      <c r="E10" s="26" t="s">
        <v>6</v>
      </c>
      <c r="F10" s="26" t="s">
        <v>7</v>
      </c>
      <c r="G10" s="151"/>
      <c r="H10" s="26" t="s">
        <v>6</v>
      </c>
      <c r="I10" s="26" t="s">
        <v>7</v>
      </c>
    </row>
    <row r="11" spans="1:10" ht="15.75" thickBot="1" x14ac:dyDescent="0.3">
      <c r="A11" s="27" t="s">
        <v>1</v>
      </c>
      <c r="B11" s="28"/>
      <c r="C11" s="28"/>
      <c r="D11" s="8"/>
      <c r="E11" s="9"/>
      <c r="F11" s="9"/>
      <c r="G11" s="29"/>
      <c r="H11" s="28"/>
      <c r="I11" s="28"/>
    </row>
    <row r="12" spans="1:10" ht="15.75" thickBot="1" x14ac:dyDescent="0.3">
      <c r="A12" s="30" t="s">
        <v>11</v>
      </c>
      <c r="B12" s="141" t="s">
        <v>36</v>
      </c>
      <c r="C12" s="142"/>
      <c r="D12" s="142"/>
      <c r="E12" s="142"/>
      <c r="F12" s="142"/>
      <c r="G12" s="142"/>
      <c r="H12" s="142"/>
      <c r="I12" s="143"/>
    </row>
    <row r="13" spans="1:10" ht="15.75" thickBot="1" x14ac:dyDescent="0.3">
      <c r="A13" s="27" t="s">
        <v>12</v>
      </c>
      <c r="B13" s="28"/>
      <c r="C13" s="28"/>
      <c r="D13" s="8"/>
      <c r="E13" s="9"/>
      <c r="F13" s="9"/>
      <c r="G13" s="29"/>
      <c r="H13" s="28"/>
      <c r="I13" s="28"/>
    </row>
    <row r="14" spans="1:10" ht="15.75" thickBot="1" x14ac:dyDescent="0.3">
      <c r="A14" s="30" t="s">
        <v>2</v>
      </c>
      <c r="B14" s="141" t="s">
        <v>36</v>
      </c>
      <c r="C14" s="142"/>
      <c r="D14" s="142"/>
      <c r="E14" s="142"/>
      <c r="F14" s="142"/>
      <c r="G14" s="142"/>
      <c r="H14" s="142"/>
      <c r="I14" s="143"/>
    </row>
    <row r="15" spans="1:10" ht="15.75" thickBot="1" x14ac:dyDescent="0.3">
      <c r="A15" s="27" t="s">
        <v>13</v>
      </c>
      <c r="B15" s="28"/>
      <c r="C15" s="28"/>
      <c r="D15" s="8"/>
      <c r="E15" s="9"/>
      <c r="F15" s="9"/>
      <c r="G15" s="29"/>
      <c r="H15" s="28"/>
      <c r="I15" s="28"/>
    </row>
    <row r="16" spans="1:10" ht="15.75" thickBot="1" x14ac:dyDescent="0.3">
      <c r="A16" s="27" t="s">
        <v>39</v>
      </c>
      <c r="B16" s="10"/>
      <c r="C16" s="32"/>
      <c r="D16" s="8"/>
      <c r="E16" s="33"/>
      <c r="F16" s="33"/>
      <c r="G16" s="11"/>
      <c r="H16" s="8"/>
      <c r="I16" s="8"/>
    </row>
    <row r="17" spans="1:9" ht="30.75" thickBot="1" x14ac:dyDescent="0.3">
      <c r="A17" s="34" t="s">
        <v>653</v>
      </c>
      <c r="B17" s="144" t="s">
        <v>40</v>
      </c>
      <c r="C17" s="144" t="s">
        <v>41</v>
      </c>
      <c r="D17" s="147" t="s">
        <v>24</v>
      </c>
      <c r="E17" s="8">
        <v>0.7</v>
      </c>
      <c r="F17" s="8">
        <v>0.7</v>
      </c>
      <c r="G17" s="35" t="s">
        <v>663</v>
      </c>
      <c r="H17" s="8"/>
      <c r="I17" s="8"/>
    </row>
    <row r="18" spans="1:9" ht="30.75" thickBot="1" x14ac:dyDescent="0.3">
      <c r="A18" s="34" t="s">
        <v>654</v>
      </c>
      <c r="B18" s="145"/>
      <c r="C18" s="145"/>
      <c r="D18" s="148"/>
      <c r="E18" s="8">
        <v>0.8</v>
      </c>
      <c r="F18" s="8">
        <v>0.8</v>
      </c>
      <c r="G18" s="1" t="s">
        <v>659</v>
      </c>
      <c r="H18" s="8"/>
      <c r="I18" s="8"/>
    </row>
    <row r="19" spans="1:9" ht="30.75" thickBot="1" x14ac:dyDescent="0.3">
      <c r="A19" s="34" t="s">
        <v>655</v>
      </c>
      <c r="B19" s="146"/>
      <c r="C19" s="146"/>
      <c r="D19" s="149"/>
      <c r="E19" s="8">
        <v>1.6</v>
      </c>
      <c r="F19" s="8">
        <v>1.6</v>
      </c>
      <c r="G19" s="35" t="s">
        <v>659</v>
      </c>
      <c r="H19" s="8"/>
      <c r="I19" s="8"/>
    </row>
    <row r="20" spans="1:9" ht="15.75" thickBot="1" x14ac:dyDescent="0.3">
      <c r="A20" s="36"/>
      <c r="B20" s="15"/>
      <c r="C20" s="15"/>
      <c r="D20" s="37"/>
      <c r="E20" s="13">
        <f>SUM(E17:E19)</f>
        <v>3.1</v>
      </c>
      <c r="F20" s="13">
        <f>SUM(F17:F19)</f>
        <v>3.1</v>
      </c>
      <c r="G20" s="16"/>
      <c r="H20" s="13"/>
      <c r="I20" s="13"/>
    </row>
    <row r="21" spans="1:9" ht="45" x14ac:dyDescent="0.25">
      <c r="A21" s="38" t="s">
        <v>656</v>
      </c>
      <c r="B21" s="39" t="s">
        <v>657</v>
      </c>
      <c r="C21" s="39" t="s">
        <v>658</v>
      </c>
      <c r="D21" s="40" t="s">
        <v>7</v>
      </c>
      <c r="E21" s="41">
        <v>0</v>
      </c>
      <c r="F21" s="40">
        <v>15</v>
      </c>
      <c r="G21" s="42" t="s">
        <v>659</v>
      </c>
      <c r="H21" s="40"/>
      <c r="I21" s="40"/>
    </row>
  </sheetData>
  <mergeCells count="16">
    <mergeCell ref="B17:B19"/>
    <mergeCell ref="C17:C19"/>
    <mergeCell ref="D17:D19"/>
    <mergeCell ref="A8:I8"/>
    <mergeCell ref="A9:A10"/>
    <mergeCell ref="B9:B10"/>
    <mergeCell ref="C9:C10"/>
    <mergeCell ref="D9:D10"/>
    <mergeCell ref="E9:F9"/>
    <mergeCell ref="G9:G10"/>
    <mergeCell ref="H9:I9"/>
    <mergeCell ref="A3:I3"/>
    <mergeCell ref="A4:I4"/>
    <mergeCell ref="A6:B6"/>
    <mergeCell ref="B12:I12"/>
    <mergeCell ref="B14:I14"/>
  </mergeCells>
  <printOptions horizontalCentered="1"/>
  <pageMargins left="0.31496062992125984" right="0.31496062992125984" top="0.43307086614173229" bottom="0.74803149606299213" header="0.31496062992125984" footer="0.31496062992125984"/>
  <pageSetup paperSize="9" scale="70" orientation="landscape" r:id="rId1"/>
  <headerFooter>
    <oddFooter>Page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604"/>
  <sheetViews>
    <sheetView view="pageBreakPreview" topLeftCell="A496" zoomScale="60" zoomScaleNormal="100" workbookViewId="0">
      <selection activeCell="G492" sqref="G492"/>
    </sheetView>
  </sheetViews>
  <sheetFormatPr baseColWidth="10" defaultRowHeight="15" x14ac:dyDescent="0.25"/>
  <cols>
    <col min="1" max="1" width="45.5703125" style="4" customWidth="1"/>
    <col min="2" max="2" width="25.28515625" style="3" customWidth="1"/>
    <col min="3" max="3" width="27.85546875" style="3" customWidth="1"/>
    <col min="4" max="4" width="11.85546875" style="5" customWidth="1"/>
    <col min="5" max="5" width="13.42578125" style="5" bestFit="1" customWidth="1"/>
    <col min="6" max="6" width="14.28515625" style="5" customWidth="1"/>
    <col min="7" max="7" width="52" style="7" customWidth="1"/>
    <col min="8" max="8" width="10.85546875" style="3" hidden="1" customWidth="1"/>
    <col min="9" max="9" width="11.140625" style="3" hidden="1" customWidth="1"/>
    <col min="10" max="16384" width="11.42578125" style="3"/>
  </cols>
  <sheetData>
    <row r="2" spans="1:9" s="2" customFormat="1" ht="18.75" x14ac:dyDescent="0.25">
      <c r="A2" s="156" t="s">
        <v>10</v>
      </c>
      <c r="B2" s="157"/>
      <c r="C2" s="157"/>
      <c r="D2" s="157"/>
      <c r="E2" s="157"/>
      <c r="F2" s="157"/>
      <c r="G2" s="157"/>
      <c r="H2" s="157"/>
      <c r="I2" s="158"/>
    </row>
    <row r="3" spans="1:9" s="2" customFormat="1" ht="18.75" x14ac:dyDescent="0.25">
      <c r="A3" s="116"/>
      <c r="B3" s="116"/>
      <c r="C3" s="116"/>
      <c r="D3" s="116"/>
      <c r="E3" s="116"/>
      <c r="F3" s="116"/>
      <c r="G3" s="116"/>
      <c r="H3" s="117"/>
      <c r="I3" s="118"/>
    </row>
    <row r="4" spans="1:9" s="2" customFormat="1" ht="18.75" x14ac:dyDescent="0.25">
      <c r="A4" s="167" t="s">
        <v>503</v>
      </c>
      <c r="B4" s="168"/>
      <c r="C4" s="168"/>
      <c r="D4" s="168"/>
      <c r="E4" s="168"/>
      <c r="F4" s="168"/>
      <c r="G4" s="168"/>
      <c r="H4" s="168"/>
      <c r="I4" s="169"/>
    </row>
    <row r="5" spans="1:9" s="2" customFormat="1" ht="15.75" x14ac:dyDescent="0.25">
      <c r="A5" s="115"/>
      <c r="B5" s="115"/>
      <c r="C5" s="115"/>
      <c r="D5" s="115"/>
      <c r="E5" s="115"/>
      <c r="F5" s="115"/>
      <c r="G5" s="115"/>
      <c r="H5" s="114"/>
      <c r="I5" s="113"/>
    </row>
    <row r="6" spans="1:9" s="2" customFormat="1" ht="15.75" x14ac:dyDescent="0.25">
      <c r="A6" s="159" t="s">
        <v>0</v>
      </c>
      <c r="B6" s="136" t="s">
        <v>3</v>
      </c>
      <c r="C6" s="136" t="s">
        <v>4</v>
      </c>
      <c r="D6" s="136" t="s">
        <v>14</v>
      </c>
      <c r="E6" s="136" t="s">
        <v>5</v>
      </c>
      <c r="F6" s="136"/>
      <c r="G6" s="136" t="s">
        <v>8</v>
      </c>
      <c r="H6" s="136" t="s">
        <v>9</v>
      </c>
      <c r="I6" s="160"/>
    </row>
    <row r="7" spans="1:9" s="2" customFormat="1" ht="53.25" customHeight="1" x14ac:dyDescent="0.25">
      <c r="A7" s="159"/>
      <c r="B7" s="136"/>
      <c r="C7" s="136"/>
      <c r="D7" s="136"/>
      <c r="E7" s="71" t="s">
        <v>6</v>
      </c>
      <c r="F7" s="71" t="s">
        <v>7</v>
      </c>
      <c r="G7" s="136"/>
      <c r="H7" s="71" t="s">
        <v>6</v>
      </c>
      <c r="I7" s="71" t="s">
        <v>7</v>
      </c>
    </row>
    <row r="8" spans="1:9" ht="15.75" hidden="1" x14ac:dyDescent="0.25">
      <c r="A8" s="155" t="s">
        <v>121</v>
      </c>
      <c r="B8" s="155"/>
      <c r="C8" s="155"/>
      <c r="D8" s="155"/>
      <c r="E8" s="155"/>
      <c r="F8" s="155"/>
      <c r="G8" s="155"/>
      <c r="H8" s="155"/>
      <c r="I8" s="155"/>
    </row>
    <row r="9" spans="1:9" ht="15.75" hidden="1" x14ac:dyDescent="0.25">
      <c r="A9" s="72" t="s">
        <v>1</v>
      </c>
      <c r="B9" s="56"/>
      <c r="C9" s="56"/>
      <c r="D9" s="54"/>
      <c r="E9" s="54"/>
      <c r="F9" s="54"/>
      <c r="G9" s="73"/>
      <c r="H9" s="56"/>
      <c r="I9" s="56"/>
    </row>
    <row r="10" spans="1:9" ht="47.25" hidden="1" x14ac:dyDescent="0.25">
      <c r="A10" s="53" t="s">
        <v>67</v>
      </c>
      <c r="B10" s="134" t="s">
        <v>68</v>
      </c>
      <c r="C10" s="134" t="s">
        <v>69</v>
      </c>
      <c r="D10" s="48" t="s">
        <v>34</v>
      </c>
      <c r="E10" s="178">
        <v>100</v>
      </c>
      <c r="F10" s="178">
        <v>40</v>
      </c>
      <c r="G10" s="51" t="s">
        <v>648</v>
      </c>
      <c r="H10" s="48"/>
      <c r="I10" s="48"/>
    </row>
    <row r="11" spans="1:9" ht="47.25" hidden="1" x14ac:dyDescent="0.25">
      <c r="A11" s="53" t="s">
        <v>71</v>
      </c>
      <c r="B11" s="134"/>
      <c r="C11" s="134"/>
      <c r="D11" s="48" t="s">
        <v>34</v>
      </c>
      <c r="E11" s="178">
        <v>14</v>
      </c>
      <c r="F11" s="178">
        <v>14</v>
      </c>
      <c r="G11" s="51" t="s">
        <v>648</v>
      </c>
      <c r="H11" s="48"/>
      <c r="I11" s="48"/>
    </row>
    <row r="12" spans="1:9" ht="26.25" hidden="1" customHeight="1" x14ac:dyDescent="0.25">
      <c r="A12" s="53"/>
      <c r="B12" s="74"/>
      <c r="C12" s="74"/>
      <c r="D12" s="48"/>
      <c r="E12" s="178">
        <f>SUM(E10,E11)</f>
        <v>114</v>
      </c>
      <c r="F12" s="178">
        <f>SUM(F10,F11)</f>
        <v>54</v>
      </c>
      <c r="G12" s="51"/>
      <c r="H12" s="48"/>
      <c r="I12" s="48"/>
    </row>
    <row r="13" spans="1:9" ht="78.75" hidden="1" x14ac:dyDescent="0.25">
      <c r="A13" s="53" t="s">
        <v>72</v>
      </c>
      <c r="B13" s="134" t="s">
        <v>73</v>
      </c>
      <c r="C13" s="134" t="s">
        <v>74</v>
      </c>
      <c r="D13" s="48" t="s">
        <v>7</v>
      </c>
      <c r="E13" s="178"/>
      <c r="F13" s="178">
        <v>60.247695469999996</v>
      </c>
      <c r="G13" s="51" t="s">
        <v>75</v>
      </c>
      <c r="H13" s="48"/>
      <c r="I13" s="48"/>
    </row>
    <row r="14" spans="1:9" ht="78.75" hidden="1" x14ac:dyDescent="0.25">
      <c r="A14" s="53" t="s">
        <v>76</v>
      </c>
      <c r="B14" s="134"/>
      <c r="C14" s="134"/>
      <c r="D14" s="48" t="s">
        <v>7</v>
      </c>
      <c r="E14" s="178"/>
      <c r="F14" s="178">
        <v>197.86454018999999</v>
      </c>
      <c r="G14" s="51" t="s">
        <v>75</v>
      </c>
      <c r="H14" s="48"/>
      <c r="I14" s="48"/>
    </row>
    <row r="15" spans="1:9" ht="78.75" hidden="1" x14ac:dyDescent="0.25">
      <c r="A15" s="53" t="s">
        <v>77</v>
      </c>
      <c r="B15" s="134"/>
      <c r="C15" s="134"/>
      <c r="D15" s="48" t="s">
        <v>7</v>
      </c>
      <c r="E15" s="178"/>
      <c r="F15" s="178">
        <v>221.76578649999999</v>
      </c>
      <c r="G15" s="51" t="s">
        <v>75</v>
      </c>
      <c r="H15" s="48"/>
      <c r="I15" s="48"/>
    </row>
    <row r="16" spans="1:9" ht="126" hidden="1" x14ac:dyDescent="0.25">
      <c r="A16" s="53" t="s">
        <v>78</v>
      </c>
      <c r="B16" s="134"/>
      <c r="C16" s="134"/>
      <c r="D16" s="48" t="s">
        <v>7</v>
      </c>
      <c r="E16" s="178"/>
      <c r="F16" s="178">
        <v>476.75409576999999</v>
      </c>
      <c r="G16" s="51" t="s">
        <v>75</v>
      </c>
      <c r="H16" s="48"/>
      <c r="I16" s="48"/>
    </row>
    <row r="17" spans="1:9" ht="78.75" hidden="1" x14ac:dyDescent="0.25">
      <c r="A17" s="53" t="s">
        <v>79</v>
      </c>
      <c r="B17" s="134"/>
      <c r="C17" s="134"/>
      <c r="D17" s="48" t="s">
        <v>7</v>
      </c>
      <c r="E17" s="178"/>
      <c r="F17" s="178">
        <v>125.34322423</v>
      </c>
      <c r="G17" s="51" t="s">
        <v>75</v>
      </c>
      <c r="H17" s="48"/>
      <c r="I17" s="48"/>
    </row>
    <row r="18" spans="1:9" ht="63" hidden="1" x14ac:dyDescent="0.25">
      <c r="A18" s="53" t="s">
        <v>80</v>
      </c>
      <c r="B18" s="134" t="s">
        <v>68</v>
      </c>
      <c r="C18" s="134" t="s">
        <v>74</v>
      </c>
      <c r="D18" s="48" t="s">
        <v>7</v>
      </c>
      <c r="E18" s="178"/>
      <c r="F18" s="178">
        <v>5</v>
      </c>
      <c r="G18" s="51" t="s">
        <v>648</v>
      </c>
      <c r="H18" s="48"/>
      <c r="I18" s="48"/>
    </row>
    <row r="19" spans="1:9" ht="47.25" hidden="1" x14ac:dyDescent="0.25">
      <c r="A19" s="53" t="s">
        <v>81</v>
      </c>
      <c r="B19" s="134"/>
      <c r="C19" s="134"/>
      <c r="D19" s="48" t="s">
        <v>7</v>
      </c>
      <c r="E19" s="178"/>
      <c r="F19" s="178">
        <v>30</v>
      </c>
      <c r="G19" s="51" t="s">
        <v>648</v>
      </c>
      <c r="H19" s="48"/>
      <c r="I19" s="48"/>
    </row>
    <row r="20" spans="1:9" ht="47.25" hidden="1" x14ac:dyDescent="0.25">
      <c r="A20" s="53" t="s">
        <v>82</v>
      </c>
      <c r="B20" s="134"/>
      <c r="C20" s="134"/>
      <c r="D20" s="48" t="s">
        <v>7</v>
      </c>
      <c r="E20" s="178"/>
      <c r="F20" s="178">
        <v>200</v>
      </c>
      <c r="G20" s="51" t="s">
        <v>648</v>
      </c>
      <c r="H20" s="48"/>
      <c r="I20" s="48"/>
    </row>
    <row r="21" spans="1:9" ht="47.25" hidden="1" x14ac:dyDescent="0.25">
      <c r="A21" s="53" t="s">
        <v>83</v>
      </c>
      <c r="B21" s="134"/>
      <c r="C21" s="134"/>
      <c r="D21" s="48" t="s">
        <v>7</v>
      </c>
      <c r="E21" s="178"/>
      <c r="F21" s="178">
        <v>300</v>
      </c>
      <c r="G21" s="51" t="s">
        <v>648</v>
      </c>
      <c r="H21" s="48"/>
      <c r="I21" s="48"/>
    </row>
    <row r="22" spans="1:9" ht="47.25" hidden="1" x14ac:dyDescent="0.25">
      <c r="A22" s="53" t="s">
        <v>84</v>
      </c>
      <c r="B22" s="134"/>
      <c r="C22" s="134"/>
      <c r="D22" s="48" t="s">
        <v>7</v>
      </c>
      <c r="E22" s="178"/>
      <c r="F22" s="178">
        <v>30</v>
      </c>
      <c r="G22" s="51" t="s">
        <v>648</v>
      </c>
      <c r="H22" s="48"/>
      <c r="I22" s="48"/>
    </row>
    <row r="23" spans="1:9" ht="47.25" hidden="1" x14ac:dyDescent="0.25">
      <c r="A23" s="53" t="s">
        <v>85</v>
      </c>
      <c r="B23" s="134"/>
      <c r="C23" s="134"/>
      <c r="D23" s="48" t="s">
        <v>7</v>
      </c>
      <c r="E23" s="178"/>
      <c r="F23" s="178">
        <v>150</v>
      </c>
      <c r="G23" s="51" t="s">
        <v>648</v>
      </c>
      <c r="H23" s="48"/>
      <c r="I23" s="48"/>
    </row>
    <row r="24" spans="1:9" ht="29.25" hidden="1" customHeight="1" x14ac:dyDescent="0.25">
      <c r="A24" s="53"/>
      <c r="B24" s="74"/>
      <c r="C24" s="74"/>
      <c r="D24" s="48"/>
      <c r="E24" s="178"/>
      <c r="F24" s="178">
        <f>SUM(F13:F23)</f>
        <v>1796.9753421600001</v>
      </c>
      <c r="G24" s="51"/>
      <c r="H24" s="48"/>
      <c r="I24" s="48"/>
    </row>
    <row r="25" spans="1:9" ht="47.25" hidden="1" x14ac:dyDescent="0.25">
      <c r="A25" s="53" t="s">
        <v>86</v>
      </c>
      <c r="B25" s="47" t="s">
        <v>87</v>
      </c>
      <c r="C25" s="47" t="s">
        <v>88</v>
      </c>
      <c r="D25" s="48" t="s">
        <v>34</v>
      </c>
      <c r="E25" s="178">
        <v>1823.6</v>
      </c>
      <c r="F25" s="178"/>
      <c r="G25" s="51" t="s">
        <v>649</v>
      </c>
      <c r="H25" s="48"/>
      <c r="I25" s="48"/>
    </row>
    <row r="26" spans="1:9" ht="47.25" hidden="1" x14ac:dyDescent="0.25">
      <c r="A26" s="53" t="s">
        <v>89</v>
      </c>
      <c r="B26" s="134" t="s">
        <v>68</v>
      </c>
      <c r="C26" s="134" t="s">
        <v>90</v>
      </c>
      <c r="D26" s="48" t="s">
        <v>24</v>
      </c>
      <c r="E26" s="178">
        <v>470</v>
      </c>
      <c r="F26" s="178">
        <v>470</v>
      </c>
      <c r="G26" s="51" t="s">
        <v>648</v>
      </c>
      <c r="H26" s="48"/>
      <c r="I26" s="48"/>
    </row>
    <row r="27" spans="1:9" ht="63" hidden="1" x14ac:dyDescent="0.25">
      <c r="A27" s="53" t="s">
        <v>91</v>
      </c>
      <c r="B27" s="134"/>
      <c r="C27" s="134" t="s">
        <v>90</v>
      </c>
      <c r="D27" s="48" t="s">
        <v>24</v>
      </c>
      <c r="E27" s="178">
        <v>52.756999999999998</v>
      </c>
      <c r="F27" s="178">
        <v>52.756999999999998</v>
      </c>
      <c r="G27" s="51" t="s">
        <v>648</v>
      </c>
      <c r="H27" s="48"/>
      <c r="I27" s="48"/>
    </row>
    <row r="28" spans="1:9" ht="63" hidden="1" x14ac:dyDescent="0.25">
      <c r="A28" s="53" t="s">
        <v>92</v>
      </c>
      <c r="B28" s="134"/>
      <c r="C28" s="134" t="s">
        <v>90</v>
      </c>
      <c r="D28" s="48" t="s">
        <v>24</v>
      </c>
      <c r="E28" s="178">
        <v>31.64</v>
      </c>
      <c r="F28" s="178">
        <v>31.64</v>
      </c>
      <c r="G28" s="51" t="s">
        <v>70</v>
      </c>
      <c r="H28" s="48"/>
      <c r="I28" s="48"/>
    </row>
    <row r="29" spans="1:9" ht="47.25" hidden="1" x14ac:dyDescent="0.25">
      <c r="A29" s="53" t="s">
        <v>93</v>
      </c>
      <c r="B29" s="134"/>
      <c r="C29" s="134" t="s">
        <v>90</v>
      </c>
      <c r="D29" s="48" t="s">
        <v>24</v>
      </c>
      <c r="E29" s="178">
        <v>164.68600000000001</v>
      </c>
      <c r="F29" s="178">
        <v>164.68600000000001</v>
      </c>
      <c r="G29" s="51" t="s">
        <v>648</v>
      </c>
      <c r="H29" s="48"/>
      <c r="I29" s="48"/>
    </row>
    <row r="30" spans="1:9" ht="63" hidden="1" x14ac:dyDescent="0.25">
      <c r="A30" s="53" t="s">
        <v>94</v>
      </c>
      <c r="B30" s="134"/>
      <c r="C30" s="134" t="s">
        <v>90</v>
      </c>
      <c r="D30" s="48" t="s">
        <v>24</v>
      </c>
      <c r="E30" s="178">
        <v>123.959</v>
      </c>
      <c r="F30" s="178">
        <v>123.959</v>
      </c>
      <c r="G30" s="51" t="s">
        <v>648</v>
      </c>
      <c r="H30" s="48"/>
      <c r="I30" s="48"/>
    </row>
    <row r="31" spans="1:9" ht="63" hidden="1" x14ac:dyDescent="0.25">
      <c r="A31" s="53" t="s">
        <v>95</v>
      </c>
      <c r="B31" s="134"/>
      <c r="C31" s="134" t="s">
        <v>90</v>
      </c>
      <c r="D31" s="48" t="s">
        <v>24</v>
      </c>
      <c r="E31" s="178">
        <v>136.40899999999999</v>
      </c>
      <c r="F31" s="178">
        <v>136.40899999999999</v>
      </c>
      <c r="G31" s="51" t="s">
        <v>648</v>
      </c>
      <c r="H31" s="48"/>
      <c r="I31" s="48"/>
    </row>
    <row r="32" spans="1:9" ht="63" hidden="1" x14ac:dyDescent="0.25">
      <c r="A32" s="53" t="s">
        <v>96</v>
      </c>
      <c r="B32" s="134"/>
      <c r="C32" s="134" t="s">
        <v>90</v>
      </c>
      <c r="D32" s="48" t="s">
        <v>24</v>
      </c>
      <c r="E32" s="178">
        <v>205.066</v>
      </c>
      <c r="F32" s="178">
        <v>205.066</v>
      </c>
      <c r="G32" s="51" t="s">
        <v>648</v>
      </c>
      <c r="H32" s="48"/>
      <c r="I32" s="48"/>
    </row>
    <row r="33" spans="1:9" ht="63" hidden="1" x14ac:dyDescent="0.25">
      <c r="A33" s="53" t="s">
        <v>97</v>
      </c>
      <c r="B33" s="134"/>
      <c r="C33" s="134" t="s">
        <v>90</v>
      </c>
      <c r="D33" s="48" t="s">
        <v>24</v>
      </c>
      <c r="E33" s="178">
        <v>124.97</v>
      </c>
      <c r="F33" s="178">
        <v>124.97</v>
      </c>
      <c r="G33" s="51" t="s">
        <v>648</v>
      </c>
      <c r="H33" s="48"/>
      <c r="I33" s="48"/>
    </row>
    <row r="34" spans="1:9" ht="63" hidden="1" x14ac:dyDescent="0.25">
      <c r="A34" s="53" t="s">
        <v>98</v>
      </c>
      <c r="B34" s="134"/>
      <c r="C34" s="134" t="s">
        <v>90</v>
      </c>
      <c r="D34" s="48" t="s">
        <v>24</v>
      </c>
      <c r="E34" s="178">
        <v>203.642</v>
      </c>
      <c r="F34" s="178">
        <v>203.642</v>
      </c>
      <c r="G34" s="51" t="s">
        <v>648</v>
      </c>
      <c r="H34" s="48"/>
      <c r="I34" s="48"/>
    </row>
    <row r="35" spans="1:9" ht="78.75" hidden="1" x14ac:dyDescent="0.25">
      <c r="A35" s="53" t="s">
        <v>99</v>
      </c>
      <c r="B35" s="134"/>
      <c r="C35" s="134" t="s">
        <v>90</v>
      </c>
      <c r="D35" s="48" t="s">
        <v>24</v>
      </c>
      <c r="E35" s="178">
        <v>158</v>
      </c>
      <c r="F35" s="178">
        <v>158</v>
      </c>
      <c r="G35" s="51" t="s">
        <v>648</v>
      </c>
      <c r="H35" s="48"/>
      <c r="I35" s="48"/>
    </row>
    <row r="36" spans="1:9" ht="78.75" hidden="1" x14ac:dyDescent="0.25">
      <c r="A36" s="53" t="s">
        <v>100</v>
      </c>
      <c r="B36" s="134"/>
      <c r="C36" s="134" t="s">
        <v>90</v>
      </c>
      <c r="D36" s="48" t="s">
        <v>24</v>
      </c>
      <c r="E36" s="178">
        <v>15</v>
      </c>
      <c r="F36" s="178">
        <v>15</v>
      </c>
      <c r="G36" s="51" t="s">
        <v>648</v>
      </c>
      <c r="H36" s="48"/>
      <c r="I36" s="48"/>
    </row>
    <row r="37" spans="1:9" ht="78.75" hidden="1" x14ac:dyDescent="0.25">
      <c r="A37" s="53" t="s">
        <v>101</v>
      </c>
      <c r="B37" s="47" t="s">
        <v>102</v>
      </c>
      <c r="C37" s="134" t="s">
        <v>90</v>
      </c>
      <c r="D37" s="48" t="s">
        <v>24</v>
      </c>
      <c r="E37" s="178">
        <v>40.609000000000002</v>
      </c>
      <c r="F37" s="178"/>
      <c r="G37" s="51" t="s">
        <v>650</v>
      </c>
      <c r="H37" s="48"/>
      <c r="I37" s="48"/>
    </row>
    <row r="38" spans="1:9" ht="78.75" hidden="1" x14ac:dyDescent="0.25">
      <c r="A38" s="53" t="s">
        <v>103</v>
      </c>
      <c r="B38" s="47" t="s">
        <v>104</v>
      </c>
      <c r="C38" s="134"/>
      <c r="D38" s="48" t="s">
        <v>24</v>
      </c>
      <c r="E38" s="178">
        <v>467.64800000000002</v>
      </c>
      <c r="F38" s="178"/>
      <c r="G38" s="51" t="s">
        <v>651</v>
      </c>
      <c r="H38" s="48"/>
      <c r="I38" s="48"/>
    </row>
    <row r="39" spans="1:9" ht="78.75" hidden="1" x14ac:dyDescent="0.25">
      <c r="A39" s="53" t="s">
        <v>105</v>
      </c>
      <c r="B39" s="47" t="s">
        <v>106</v>
      </c>
      <c r="C39" s="134"/>
      <c r="D39" s="48" t="s">
        <v>24</v>
      </c>
      <c r="E39" s="178">
        <v>24.152000000000001</v>
      </c>
      <c r="F39" s="178"/>
      <c r="G39" s="51" t="s">
        <v>651</v>
      </c>
      <c r="H39" s="48"/>
      <c r="I39" s="48"/>
    </row>
    <row r="40" spans="1:9" ht="78.75" hidden="1" x14ac:dyDescent="0.25">
      <c r="A40" s="53" t="s">
        <v>107</v>
      </c>
      <c r="B40" s="47" t="s">
        <v>108</v>
      </c>
      <c r="C40" s="134"/>
      <c r="D40" s="48" t="s">
        <v>24</v>
      </c>
      <c r="E40" s="178">
        <v>9.98</v>
      </c>
      <c r="F40" s="178"/>
      <c r="G40" s="51" t="s">
        <v>651</v>
      </c>
      <c r="H40" s="48"/>
      <c r="I40" s="48"/>
    </row>
    <row r="41" spans="1:9" ht="94.5" hidden="1" x14ac:dyDescent="0.25">
      <c r="A41" s="53" t="s">
        <v>109</v>
      </c>
      <c r="B41" s="47" t="s">
        <v>110</v>
      </c>
      <c r="C41" s="134"/>
      <c r="D41" s="48" t="s">
        <v>24</v>
      </c>
      <c r="E41" s="178">
        <v>179.7</v>
      </c>
      <c r="F41" s="178"/>
      <c r="G41" s="51" t="s">
        <v>652</v>
      </c>
      <c r="H41" s="48"/>
      <c r="I41" s="48"/>
    </row>
    <row r="42" spans="1:9" ht="35.25" hidden="1" customHeight="1" x14ac:dyDescent="0.25">
      <c r="A42" s="53"/>
      <c r="B42" s="47"/>
      <c r="C42" s="74"/>
      <c r="D42" s="48"/>
      <c r="E42" s="178">
        <f>SUM(E26:E41)</f>
        <v>2408.2179999999998</v>
      </c>
      <c r="F42" s="178">
        <f>SUM(F26:F41)</f>
        <v>1686.1289999999999</v>
      </c>
      <c r="G42" s="51"/>
      <c r="H42" s="48"/>
      <c r="I42" s="48"/>
    </row>
    <row r="43" spans="1:9" ht="15.75" hidden="1" x14ac:dyDescent="0.25">
      <c r="A43" s="72" t="s">
        <v>13</v>
      </c>
      <c r="B43" s="75"/>
      <c r="C43" s="76"/>
      <c r="D43" s="48"/>
      <c r="E43" s="81"/>
      <c r="F43" s="179"/>
      <c r="G43" s="79"/>
      <c r="H43" s="48"/>
      <c r="I43" s="48"/>
    </row>
    <row r="44" spans="1:9" ht="15.75" hidden="1" x14ac:dyDescent="0.25">
      <c r="A44" s="72" t="s">
        <v>15</v>
      </c>
      <c r="B44" s="76"/>
      <c r="C44" s="76"/>
      <c r="D44" s="48"/>
      <c r="E44" s="81"/>
      <c r="F44" s="179"/>
      <c r="G44" s="79"/>
      <c r="H44" s="48"/>
      <c r="I44" s="48"/>
    </row>
    <row r="45" spans="1:9" ht="47.25" hidden="1" x14ac:dyDescent="0.25">
      <c r="A45" s="46" t="s">
        <v>111</v>
      </c>
      <c r="B45" s="134" t="s">
        <v>112</v>
      </c>
      <c r="C45" s="134" t="s">
        <v>74</v>
      </c>
      <c r="D45" s="48" t="s">
        <v>7</v>
      </c>
      <c r="E45" s="48"/>
      <c r="F45" s="178">
        <v>450</v>
      </c>
      <c r="G45" s="51" t="s">
        <v>659</v>
      </c>
      <c r="H45" s="48"/>
      <c r="I45" s="48"/>
    </row>
    <row r="46" spans="1:9" ht="31.5" hidden="1" x14ac:dyDescent="0.25">
      <c r="A46" s="46" t="s">
        <v>113</v>
      </c>
      <c r="B46" s="134"/>
      <c r="C46" s="134"/>
      <c r="D46" s="48" t="s">
        <v>7</v>
      </c>
      <c r="E46" s="48"/>
      <c r="F46" s="178">
        <v>3150</v>
      </c>
      <c r="G46" s="51" t="s">
        <v>659</v>
      </c>
      <c r="H46" s="48"/>
      <c r="I46" s="48"/>
    </row>
    <row r="47" spans="1:9" ht="47.25" hidden="1" x14ac:dyDescent="0.25">
      <c r="A47" s="46" t="s">
        <v>114</v>
      </c>
      <c r="B47" s="134"/>
      <c r="C47" s="134"/>
      <c r="D47" s="48" t="s">
        <v>7</v>
      </c>
      <c r="E47" s="48"/>
      <c r="F47" s="178">
        <v>250</v>
      </c>
      <c r="G47" s="51" t="s">
        <v>659</v>
      </c>
      <c r="H47" s="54"/>
      <c r="I47" s="54"/>
    </row>
    <row r="48" spans="1:9" ht="31.5" hidden="1" x14ac:dyDescent="0.25">
      <c r="A48" s="46" t="s">
        <v>115</v>
      </c>
      <c r="B48" s="134"/>
      <c r="C48" s="134"/>
      <c r="D48" s="48" t="s">
        <v>7</v>
      </c>
      <c r="E48" s="48"/>
      <c r="F48" s="178">
        <v>25</v>
      </c>
      <c r="G48" s="51" t="s">
        <v>659</v>
      </c>
      <c r="H48" s="54"/>
      <c r="I48" s="54"/>
    </row>
    <row r="49" spans="1:9" ht="47.25" hidden="1" x14ac:dyDescent="0.25">
      <c r="A49" s="46" t="s">
        <v>116</v>
      </c>
      <c r="B49" s="134"/>
      <c r="C49" s="134"/>
      <c r="D49" s="48" t="s">
        <v>7</v>
      </c>
      <c r="E49" s="48"/>
      <c r="F49" s="178">
        <v>9.1258870000000005</v>
      </c>
      <c r="G49" s="51" t="s">
        <v>659</v>
      </c>
      <c r="H49" s="54"/>
      <c r="I49" s="54"/>
    </row>
    <row r="50" spans="1:9" ht="47.25" hidden="1" x14ac:dyDescent="0.25">
      <c r="A50" s="46" t="s">
        <v>117</v>
      </c>
      <c r="B50" s="134"/>
      <c r="C50" s="134"/>
      <c r="D50" s="48" t="s">
        <v>7</v>
      </c>
      <c r="E50" s="48"/>
      <c r="F50" s="178">
        <v>27.1</v>
      </c>
      <c r="G50" s="51" t="s">
        <v>659</v>
      </c>
      <c r="H50" s="54"/>
      <c r="I50" s="54"/>
    </row>
    <row r="51" spans="1:9" ht="29.25" hidden="1" customHeight="1" x14ac:dyDescent="0.25">
      <c r="A51" s="46"/>
      <c r="B51" s="74"/>
      <c r="C51" s="74"/>
      <c r="D51" s="48"/>
      <c r="E51" s="48"/>
      <c r="F51" s="178">
        <f>SUM(F45,F46,F47,F48,F49,F50)</f>
        <v>3911.2258870000001</v>
      </c>
      <c r="G51" s="51"/>
      <c r="H51" s="54"/>
      <c r="I51" s="54"/>
    </row>
    <row r="52" spans="1:9" ht="15.75" hidden="1" x14ac:dyDescent="0.25">
      <c r="A52" s="72" t="s">
        <v>647</v>
      </c>
      <c r="B52" s="76"/>
      <c r="C52" s="76"/>
      <c r="D52" s="48"/>
      <c r="E52" s="81"/>
      <c r="F52" s="179"/>
      <c r="G52" s="80"/>
      <c r="H52" s="81"/>
      <c r="I52" s="81"/>
    </row>
    <row r="53" spans="1:9" ht="31.5" hidden="1" x14ac:dyDescent="0.25">
      <c r="A53" s="46" t="s">
        <v>118</v>
      </c>
      <c r="B53" s="47" t="s">
        <v>119</v>
      </c>
      <c r="C53" s="47" t="s">
        <v>120</v>
      </c>
      <c r="D53" s="48" t="s">
        <v>7</v>
      </c>
      <c r="E53" s="48"/>
      <c r="F53" s="178">
        <v>1100</v>
      </c>
      <c r="G53" s="51" t="s">
        <v>659</v>
      </c>
      <c r="H53" s="52"/>
      <c r="I53" s="52"/>
    </row>
    <row r="54" spans="1:9" ht="25.5" hidden="1" customHeight="1" x14ac:dyDescent="0.25">
      <c r="A54" s="46"/>
      <c r="B54" s="47"/>
      <c r="C54" s="47"/>
      <c r="D54" s="48"/>
      <c r="E54" s="48">
        <f>SUM(E10,E11,E25,E26,E27,E28,E29,E30,E31,E32,E33,E34,E35,E36,E37,E38,E39,E40,E41)</f>
        <v>4345.8179999999984</v>
      </c>
      <c r="F54" s="178">
        <f>SUM(F10,F11,F13,F14,F15,F16,F17,F18,F19,F20,F21,F22,F23,F26,F27,F28,F29,F30,F31,F32,F33,F34,F35,F36,F37,F45,F46,F47,F48,F49,F50,F53)</f>
        <v>8548.3302291599994</v>
      </c>
      <c r="G54" s="51"/>
      <c r="H54" s="52"/>
      <c r="I54" s="52"/>
    </row>
    <row r="55" spans="1:9" ht="15.75" hidden="1" x14ac:dyDescent="0.25">
      <c r="A55" s="155" t="s">
        <v>122</v>
      </c>
      <c r="B55" s="155"/>
      <c r="C55" s="155"/>
      <c r="D55" s="155"/>
      <c r="E55" s="155"/>
      <c r="F55" s="155"/>
      <c r="G55" s="155"/>
      <c r="H55" s="155"/>
      <c r="I55" s="155"/>
    </row>
    <row r="56" spans="1:9" ht="15.75" hidden="1" x14ac:dyDescent="0.25">
      <c r="A56" s="72" t="s">
        <v>1</v>
      </c>
      <c r="B56" s="56"/>
      <c r="C56" s="56"/>
      <c r="D56" s="54"/>
      <c r="E56" s="54"/>
      <c r="F56" s="54"/>
      <c r="G56" s="73"/>
      <c r="H56" s="56"/>
      <c r="I56" s="56"/>
    </row>
    <row r="57" spans="1:9" ht="15.75" hidden="1" x14ac:dyDescent="0.25">
      <c r="A57" s="73" t="s">
        <v>11</v>
      </c>
      <c r="B57" s="56"/>
      <c r="C57" s="56"/>
      <c r="D57" s="54"/>
      <c r="E57" s="54"/>
      <c r="F57" s="54"/>
      <c r="G57" s="73"/>
      <c r="H57" s="56"/>
      <c r="I57" s="56"/>
    </row>
    <row r="58" spans="1:9" ht="15.75" hidden="1" x14ac:dyDescent="0.25">
      <c r="A58" s="73" t="s">
        <v>42</v>
      </c>
      <c r="B58" s="56"/>
      <c r="C58" s="56"/>
      <c r="D58" s="54"/>
      <c r="E58" s="54"/>
      <c r="F58" s="54"/>
      <c r="G58" s="73"/>
      <c r="H58" s="56"/>
      <c r="I58" s="56"/>
    </row>
    <row r="59" spans="1:9" ht="15.75" hidden="1" x14ac:dyDescent="0.25">
      <c r="A59" s="72" t="s">
        <v>12</v>
      </c>
      <c r="B59" s="56"/>
      <c r="C59" s="56"/>
      <c r="D59" s="54"/>
      <c r="E59" s="54"/>
      <c r="F59" s="54"/>
      <c r="G59" s="73"/>
      <c r="H59" s="56"/>
      <c r="I59" s="56"/>
    </row>
    <row r="60" spans="1:9" ht="15.75" hidden="1" x14ac:dyDescent="0.25">
      <c r="A60" s="72" t="s">
        <v>29</v>
      </c>
      <c r="B60" s="56"/>
      <c r="C60" s="56"/>
      <c r="D60" s="54"/>
      <c r="E60" s="54"/>
      <c r="F60" s="54"/>
      <c r="G60" s="73"/>
      <c r="H60" s="56"/>
      <c r="I60" s="56"/>
    </row>
    <row r="61" spans="1:9" ht="31.5" hidden="1" x14ac:dyDescent="0.25">
      <c r="A61" s="53" t="s">
        <v>30</v>
      </c>
      <c r="B61" s="161" t="s">
        <v>32</v>
      </c>
      <c r="C61" s="162" t="s">
        <v>33</v>
      </c>
      <c r="D61" s="162" t="s">
        <v>34</v>
      </c>
      <c r="E61" s="58">
        <v>500</v>
      </c>
      <c r="F61" s="58">
        <v>250</v>
      </c>
      <c r="G61" s="163" t="s">
        <v>661</v>
      </c>
      <c r="H61" s="56">
        <v>0</v>
      </c>
      <c r="I61" s="56">
        <v>0</v>
      </c>
    </row>
    <row r="62" spans="1:9" ht="15.75" hidden="1" x14ac:dyDescent="0.25">
      <c r="A62" s="53" t="s">
        <v>31</v>
      </c>
      <c r="B62" s="161"/>
      <c r="C62" s="162"/>
      <c r="D62" s="162"/>
      <c r="E62" s="58">
        <v>130</v>
      </c>
      <c r="F62" s="58">
        <v>130</v>
      </c>
      <c r="G62" s="163"/>
      <c r="H62" s="56">
        <v>0</v>
      </c>
      <c r="I62" s="56">
        <v>0</v>
      </c>
    </row>
    <row r="63" spans="1:9" ht="24.75" hidden="1" customHeight="1" x14ac:dyDescent="0.25">
      <c r="A63" s="53"/>
      <c r="B63" s="44"/>
      <c r="C63" s="54"/>
      <c r="D63" s="54"/>
      <c r="E63" s="58">
        <f>SUM(E61,E62)</f>
        <v>630</v>
      </c>
      <c r="F63" s="58">
        <f>SUM(F61,F62)</f>
        <v>380</v>
      </c>
      <c r="G63" s="53"/>
      <c r="H63" s="56"/>
      <c r="I63" s="56"/>
    </row>
    <row r="64" spans="1:9" ht="15.75" hidden="1" x14ac:dyDescent="0.25">
      <c r="A64" s="72" t="s">
        <v>21</v>
      </c>
      <c r="B64" s="56"/>
      <c r="C64" s="56"/>
      <c r="D64" s="54"/>
      <c r="E64" s="54"/>
      <c r="F64" s="54"/>
      <c r="G64" s="73"/>
      <c r="H64" s="56"/>
      <c r="I64" s="56"/>
    </row>
    <row r="65" spans="1:9" ht="47.25" hidden="1" x14ac:dyDescent="0.25">
      <c r="A65" s="53" t="s">
        <v>22</v>
      </c>
      <c r="B65" s="57" t="s">
        <v>25</v>
      </c>
      <c r="C65" s="56" t="s">
        <v>23</v>
      </c>
      <c r="D65" s="54" t="s">
        <v>24</v>
      </c>
      <c r="E65" s="180">
        <v>38.799999999999997</v>
      </c>
      <c r="F65" s="181">
        <v>0</v>
      </c>
      <c r="G65" s="53" t="s">
        <v>123</v>
      </c>
      <c r="H65" s="56">
        <v>0</v>
      </c>
      <c r="I65" s="56">
        <v>0</v>
      </c>
    </row>
    <row r="66" spans="1:9" ht="15.75" hidden="1" x14ac:dyDescent="0.25">
      <c r="A66" s="72" t="s">
        <v>26</v>
      </c>
      <c r="B66" s="56"/>
      <c r="C66" s="56"/>
      <c r="D66" s="54"/>
      <c r="E66" s="181"/>
      <c r="F66" s="181"/>
      <c r="G66" s="73"/>
      <c r="H66" s="56"/>
      <c r="I66" s="56"/>
    </row>
    <row r="67" spans="1:9" ht="31.5" hidden="1" x14ac:dyDescent="0.25">
      <c r="A67" s="53" t="s">
        <v>28</v>
      </c>
      <c r="B67" s="57" t="s">
        <v>27</v>
      </c>
      <c r="C67" s="56" t="s">
        <v>23</v>
      </c>
      <c r="D67" s="54" t="s">
        <v>24</v>
      </c>
      <c r="E67" s="58">
        <v>5</v>
      </c>
      <c r="F67" s="181">
        <v>0</v>
      </c>
      <c r="G67" s="53" t="s">
        <v>662</v>
      </c>
      <c r="H67" s="56">
        <v>0</v>
      </c>
      <c r="I67" s="56">
        <v>0</v>
      </c>
    </row>
    <row r="68" spans="1:9" ht="15.75" hidden="1" x14ac:dyDescent="0.25">
      <c r="A68" s="53"/>
      <c r="B68" s="57"/>
      <c r="C68" s="56"/>
      <c r="D68" s="54"/>
      <c r="E68" s="58">
        <f>SUM(E65,E67)</f>
        <v>43.8</v>
      </c>
      <c r="F68" s="181"/>
      <c r="G68" s="53"/>
      <c r="H68" s="56"/>
      <c r="I68" s="56"/>
    </row>
    <row r="69" spans="1:9" ht="15.75" hidden="1" x14ac:dyDescent="0.25">
      <c r="A69" s="72" t="s">
        <v>13</v>
      </c>
      <c r="B69" s="56"/>
      <c r="C69" s="56"/>
      <c r="D69" s="54"/>
      <c r="E69" s="181"/>
      <c r="F69" s="181"/>
      <c r="G69" s="73"/>
      <c r="H69" s="56"/>
      <c r="I69" s="56"/>
    </row>
    <row r="70" spans="1:9" ht="15.75" hidden="1" x14ac:dyDescent="0.25">
      <c r="A70" s="72" t="s">
        <v>15</v>
      </c>
      <c r="B70" s="56"/>
      <c r="C70" s="56"/>
      <c r="D70" s="54"/>
      <c r="E70" s="181"/>
      <c r="F70" s="181"/>
      <c r="G70" s="84"/>
      <c r="H70" s="56"/>
      <c r="I70" s="56"/>
    </row>
    <row r="71" spans="1:9" ht="47.25" hidden="1" x14ac:dyDescent="0.25">
      <c r="A71" s="53" t="s">
        <v>16</v>
      </c>
      <c r="B71" s="161" t="s">
        <v>20</v>
      </c>
      <c r="C71" s="161" t="s">
        <v>35</v>
      </c>
      <c r="D71" s="162" t="s">
        <v>7</v>
      </c>
      <c r="E71" s="181"/>
      <c r="F71" s="181">
        <v>413.76499999999999</v>
      </c>
      <c r="G71" s="51" t="s">
        <v>659</v>
      </c>
      <c r="H71" s="56"/>
      <c r="I71" s="56"/>
    </row>
    <row r="72" spans="1:9" ht="31.5" hidden="1" x14ac:dyDescent="0.25">
      <c r="A72" s="53" t="s">
        <v>17</v>
      </c>
      <c r="B72" s="161"/>
      <c r="C72" s="161"/>
      <c r="D72" s="162"/>
      <c r="E72" s="181"/>
      <c r="F72" s="181">
        <v>246.92</v>
      </c>
      <c r="G72" s="51" t="s">
        <v>659</v>
      </c>
      <c r="H72" s="56"/>
      <c r="I72" s="56"/>
    </row>
    <row r="73" spans="1:9" ht="31.5" hidden="1" x14ac:dyDescent="0.25">
      <c r="A73" s="53" t="s">
        <v>18</v>
      </c>
      <c r="B73" s="161"/>
      <c r="C73" s="161"/>
      <c r="D73" s="162"/>
      <c r="E73" s="181"/>
      <c r="F73" s="181">
        <v>146.27699999999999</v>
      </c>
      <c r="G73" s="51" t="s">
        <v>659</v>
      </c>
      <c r="H73" s="56"/>
      <c r="I73" s="56"/>
    </row>
    <row r="74" spans="1:9" ht="47.25" hidden="1" x14ac:dyDescent="0.25">
      <c r="A74" s="53" t="s">
        <v>19</v>
      </c>
      <c r="B74" s="161"/>
      <c r="C74" s="161"/>
      <c r="D74" s="162"/>
      <c r="E74" s="181"/>
      <c r="F74" s="181">
        <v>424.822</v>
      </c>
      <c r="G74" s="51" t="s">
        <v>659</v>
      </c>
      <c r="H74" s="56"/>
      <c r="I74" s="56"/>
    </row>
    <row r="75" spans="1:9" ht="20.25" hidden="1" customHeight="1" x14ac:dyDescent="0.25">
      <c r="A75" s="53"/>
      <c r="B75" s="44"/>
      <c r="C75" s="44"/>
      <c r="D75" s="54"/>
      <c r="E75" s="181"/>
      <c r="F75" s="181">
        <f>SUM(F71,F72,F73,F74)</f>
        <v>1231.7840000000001</v>
      </c>
      <c r="G75" s="51">
        <v>1231.7840000000001</v>
      </c>
      <c r="H75" s="56"/>
      <c r="I75" s="56"/>
    </row>
    <row r="76" spans="1:9" ht="15.75" hidden="1" x14ac:dyDescent="0.25">
      <c r="A76" s="53"/>
      <c r="B76" s="44"/>
      <c r="C76" s="44"/>
      <c r="D76" s="54"/>
      <c r="E76" s="181">
        <f>SUM(E61,E62,E65,E67)</f>
        <v>673.8</v>
      </c>
      <c r="F76" s="181">
        <f>SUM(F61,F62,F71,F72,F73,F74)</f>
        <v>1611.7840000000001</v>
      </c>
      <c r="G76" s="51"/>
      <c r="H76" s="56"/>
      <c r="I76" s="56"/>
    </row>
    <row r="77" spans="1:9" ht="15.75" hidden="1" x14ac:dyDescent="0.25">
      <c r="A77" s="155" t="s">
        <v>37</v>
      </c>
      <c r="B77" s="155"/>
      <c r="C77" s="155"/>
      <c r="D77" s="155"/>
      <c r="E77" s="155"/>
      <c r="F77" s="155"/>
      <c r="G77" s="155"/>
      <c r="H77" s="155"/>
      <c r="I77" s="155"/>
    </row>
    <row r="78" spans="1:9" ht="15.75" hidden="1" x14ac:dyDescent="0.25">
      <c r="A78" s="72" t="s">
        <v>1</v>
      </c>
      <c r="B78" s="56"/>
      <c r="C78" s="56"/>
      <c r="D78" s="54"/>
      <c r="E78" s="54"/>
      <c r="F78" s="54"/>
      <c r="G78" s="73"/>
      <c r="H78" s="56"/>
      <c r="I78" s="56"/>
    </row>
    <row r="79" spans="1:9" ht="15.75" hidden="1" x14ac:dyDescent="0.25">
      <c r="A79" s="73" t="s">
        <v>11</v>
      </c>
      <c r="B79" s="162" t="s">
        <v>36</v>
      </c>
      <c r="C79" s="162"/>
      <c r="D79" s="162"/>
      <c r="E79" s="162"/>
      <c r="F79" s="162"/>
      <c r="G79" s="162"/>
      <c r="H79" s="162"/>
      <c r="I79" s="162"/>
    </row>
    <row r="80" spans="1:9" ht="15.75" hidden="1" x14ac:dyDescent="0.25">
      <c r="A80" s="72" t="s">
        <v>12</v>
      </c>
      <c r="B80" s="56"/>
      <c r="C80" s="56"/>
      <c r="D80" s="54"/>
      <c r="E80" s="54"/>
      <c r="F80" s="54"/>
      <c r="G80" s="73"/>
      <c r="H80" s="56"/>
      <c r="I80" s="56"/>
    </row>
    <row r="81" spans="1:9" ht="15.75" hidden="1" x14ac:dyDescent="0.25">
      <c r="A81" s="73" t="s">
        <v>2</v>
      </c>
      <c r="B81" s="162" t="s">
        <v>36</v>
      </c>
      <c r="C81" s="162"/>
      <c r="D81" s="162"/>
      <c r="E81" s="162"/>
      <c r="F81" s="162"/>
      <c r="G81" s="162"/>
      <c r="H81" s="162"/>
      <c r="I81" s="162"/>
    </row>
    <row r="82" spans="1:9" ht="15.75" hidden="1" x14ac:dyDescent="0.25">
      <c r="A82" s="72" t="s">
        <v>13</v>
      </c>
      <c r="B82" s="56"/>
      <c r="C82" s="56"/>
      <c r="D82" s="54"/>
      <c r="E82" s="54"/>
      <c r="F82" s="54"/>
      <c r="G82" s="73"/>
      <c r="H82" s="56"/>
      <c r="I82" s="56"/>
    </row>
    <row r="83" spans="1:9" ht="15.75" hidden="1" x14ac:dyDescent="0.25">
      <c r="A83" s="72" t="s">
        <v>39</v>
      </c>
      <c r="B83" s="53"/>
      <c r="C83" s="44"/>
      <c r="D83" s="54"/>
      <c r="E83" s="90"/>
      <c r="F83" s="90"/>
      <c r="G83" s="53"/>
      <c r="H83" s="54"/>
      <c r="I83" s="54"/>
    </row>
    <row r="84" spans="1:9" ht="31.5" hidden="1" x14ac:dyDescent="0.25">
      <c r="A84" s="86" t="s">
        <v>653</v>
      </c>
      <c r="B84" s="161" t="s">
        <v>40</v>
      </c>
      <c r="C84" s="161" t="s">
        <v>41</v>
      </c>
      <c r="D84" s="162" t="s">
        <v>24</v>
      </c>
      <c r="E84" s="54">
        <v>0.7</v>
      </c>
      <c r="F84" s="54">
        <v>0.7</v>
      </c>
      <c r="G84" s="44" t="s">
        <v>663</v>
      </c>
      <c r="H84" s="54"/>
      <c r="I84" s="54"/>
    </row>
    <row r="85" spans="1:9" ht="31.5" hidden="1" x14ac:dyDescent="0.25">
      <c r="A85" s="86" t="s">
        <v>654</v>
      </c>
      <c r="B85" s="161"/>
      <c r="C85" s="161"/>
      <c r="D85" s="162"/>
      <c r="E85" s="54">
        <v>0.8</v>
      </c>
      <c r="F85" s="54">
        <v>0.8</v>
      </c>
      <c r="G85" s="51" t="s">
        <v>659</v>
      </c>
      <c r="H85" s="54"/>
      <c r="I85" s="54"/>
    </row>
    <row r="86" spans="1:9" ht="31.5" hidden="1" x14ac:dyDescent="0.25">
      <c r="A86" s="86" t="s">
        <v>655</v>
      </c>
      <c r="B86" s="161"/>
      <c r="C86" s="161"/>
      <c r="D86" s="162"/>
      <c r="E86" s="54">
        <v>1.6</v>
      </c>
      <c r="F86" s="54">
        <v>1.6</v>
      </c>
      <c r="G86" s="44" t="s">
        <v>659</v>
      </c>
      <c r="H86" s="54"/>
      <c r="I86" s="54"/>
    </row>
    <row r="87" spans="1:9" ht="24.75" hidden="1" customHeight="1" x14ac:dyDescent="0.25">
      <c r="A87" s="86"/>
      <c r="B87" s="44"/>
      <c r="C87" s="44"/>
      <c r="D87" s="54"/>
      <c r="E87" s="54">
        <f>SUM(E84:E86)</f>
        <v>3.1</v>
      </c>
      <c r="F87" s="54">
        <f>SUM(F84:F86)</f>
        <v>3.1</v>
      </c>
      <c r="G87" s="44"/>
      <c r="H87" s="54"/>
      <c r="I87" s="54"/>
    </row>
    <row r="88" spans="1:9" ht="47.25" hidden="1" x14ac:dyDescent="0.25">
      <c r="A88" s="57" t="s">
        <v>656</v>
      </c>
      <c r="B88" s="44" t="s">
        <v>657</v>
      </c>
      <c r="C88" s="44" t="s">
        <v>658</v>
      </c>
      <c r="D88" s="54" t="s">
        <v>7</v>
      </c>
      <c r="E88" s="58">
        <v>0</v>
      </c>
      <c r="F88" s="54">
        <v>15</v>
      </c>
      <c r="G88" s="44" t="s">
        <v>659</v>
      </c>
      <c r="H88" s="54"/>
      <c r="I88" s="54"/>
    </row>
    <row r="89" spans="1:9" ht="15.75" hidden="1" x14ac:dyDescent="0.25">
      <c r="A89" s="57"/>
      <c r="B89" s="44"/>
      <c r="C89" s="44"/>
      <c r="D89" s="54"/>
      <c r="E89" s="58">
        <f>SUM(E84,E85,E86)</f>
        <v>3.1</v>
      </c>
      <c r="F89" s="54">
        <f>SUM(F84,F85,F86,F88)</f>
        <v>18.100000000000001</v>
      </c>
      <c r="G89" s="44"/>
      <c r="H89" s="54"/>
      <c r="I89" s="54"/>
    </row>
    <row r="90" spans="1:9" ht="15.75" hidden="1" x14ac:dyDescent="0.25">
      <c r="A90" s="155" t="s">
        <v>38</v>
      </c>
      <c r="B90" s="155"/>
      <c r="C90" s="155"/>
      <c r="D90" s="155"/>
      <c r="E90" s="155"/>
      <c r="F90" s="155"/>
      <c r="G90" s="155"/>
      <c r="H90" s="155"/>
      <c r="I90" s="155"/>
    </row>
    <row r="91" spans="1:9" ht="15.75" hidden="1" x14ac:dyDescent="0.25">
      <c r="A91" s="72" t="s">
        <v>1</v>
      </c>
      <c r="B91" s="56"/>
      <c r="C91" s="56"/>
      <c r="D91" s="54"/>
      <c r="E91" s="54"/>
      <c r="F91" s="54"/>
      <c r="G91" s="73"/>
      <c r="H91" s="56"/>
      <c r="I91" s="56"/>
    </row>
    <row r="92" spans="1:9" ht="15.75" hidden="1" x14ac:dyDescent="0.25">
      <c r="A92" s="73" t="s">
        <v>11</v>
      </c>
      <c r="B92" s="162" t="s">
        <v>36</v>
      </c>
      <c r="C92" s="162"/>
      <c r="D92" s="162"/>
      <c r="E92" s="162"/>
      <c r="F92" s="162"/>
      <c r="G92" s="162"/>
      <c r="H92" s="162"/>
      <c r="I92" s="162"/>
    </row>
    <row r="93" spans="1:9" ht="15.75" hidden="1" x14ac:dyDescent="0.25">
      <c r="A93" s="72" t="s">
        <v>12</v>
      </c>
      <c r="B93" s="56"/>
      <c r="C93" s="56"/>
      <c r="D93" s="54"/>
      <c r="E93" s="54"/>
      <c r="F93" s="54"/>
      <c r="G93" s="73"/>
      <c r="H93" s="56"/>
      <c r="I93" s="56"/>
    </row>
    <row r="94" spans="1:9" ht="15.75" hidden="1" x14ac:dyDescent="0.25">
      <c r="A94" s="73" t="s">
        <v>2</v>
      </c>
      <c r="B94" s="162" t="s">
        <v>36</v>
      </c>
      <c r="C94" s="162"/>
      <c r="D94" s="162"/>
      <c r="E94" s="162"/>
      <c r="F94" s="162"/>
      <c r="G94" s="162"/>
      <c r="H94" s="162"/>
      <c r="I94" s="162"/>
    </row>
    <row r="95" spans="1:9" ht="15.75" hidden="1" x14ac:dyDescent="0.25">
      <c r="A95" s="72" t="s">
        <v>13</v>
      </c>
      <c r="B95" s="56"/>
      <c r="C95" s="56"/>
      <c r="D95" s="54"/>
      <c r="E95" s="54"/>
      <c r="F95" s="54"/>
      <c r="G95" s="73"/>
      <c r="H95" s="56"/>
      <c r="I95" s="56"/>
    </row>
    <row r="96" spans="1:9" ht="15.75" hidden="1" x14ac:dyDescent="0.25">
      <c r="A96" s="72" t="s">
        <v>2</v>
      </c>
      <c r="B96" s="53"/>
      <c r="C96" s="44"/>
      <c r="D96" s="54"/>
      <c r="E96" s="90"/>
      <c r="F96" s="90"/>
      <c r="G96" s="53"/>
      <c r="H96" s="54"/>
      <c r="I96" s="54"/>
    </row>
    <row r="97" spans="1:9" ht="15.75" hidden="1" x14ac:dyDescent="0.25">
      <c r="A97" s="73"/>
      <c r="B97" s="162" t="s">
        <v>36</v>
      </c>
      <c r="C97" s="162"/>
      <c r="D97" s="162"/>
      <c r="E97" s="162"/>
      <c r="F97" s="162"/>
      <c r="G97" s="162"/>
      <c r="H97" s="162"/>
      <c r="I97" s="162"/>
    </row>
    <row r="98" spans="1:9" ht="15.75" hidden="1" x14ac:dyDescent="0.25">
      <c r="A98" s="155" t="s">
        <v>124</v>
      </c>
      <c r="B98" s="155"/>
      <c r="C98" s="155"/>
      <c r="D98" s="155"/>
      <c r="E98" s="155"/>
      <c r="F98" s="155"/>
      <c r="G98" s="155"/>
      <c r="H98" s="155"/>
      <c r="I98" s="155"/>
    </row>
    <row r="99" spans="1:9" ht="15.75" hidden="1" x14ac:dyDescent="0.25">
      <c r="A99" s="84" t="s">
        <v>1</v>
      </c>
      <c r="B99" s="57"/>
      <c r="C99" s="57"/>
      <c r="D99" s="44"/>
      <c r="E99" s="44"/>
      <c r="F99" s="44"/>
      <c r="G99" s="53"/>
      <c r="H99" s="57"/>
      <c r="I99" s="57"/>
    </row>
    <row r="100" spans="1:9" ht="15.75" hidden="1" x14ac:dyDescent="0.25">
      <c r="A100" s="53" t="s">
        <v>11</v>
      </c>
      <c r="B100" s="161" t="s">
        <v>36</v>
      </c>
      <c r="C100" s="161"/>
      <c r="D100" s="161"/>
      <c r="E100" s="161"/>
      <c r="F100" s="161"/>
      <c r="G100" s="161"/>
      <c r="H100" s="161"/>
      <c r="I100" s="161"/>
    </row>
    <row r="101" spans="1:9" ht="15.75" hidden="1" x14ac:dyDescent="0.25">
      <c r="A101" s="84" t="s">
        <v>12</v>
      </c>
      <c r="B101" s="57"/>
      <c r="C101" s="57"/>
      <c r="D101" s="44"/>
      <c r="E101" s="44"/>
      <c r="F101" s="44"/>
      <c r="G101" s="53"/>
      <c r="H101" s="57"/>
      <c r="I101" s="57"/>
    </row>
    <row r="102" spans="1:9" ht="15.75" hidden="1" x14ac:dyDescent="0.25">
      <c r="A102" s="84" t="s">
        <v>125</v>
      </c>
      <c r="B102" s="53"/>
      <c r="C102" s="44"/>
      <c r="D102" s="44"/>
      <c r="E102" s="71"/>
      <c r="F102" s="71"/>
      <c r="G102" s="53"/>
      <c r="H102" s="44"/>
      <c r="I102" s="44"/>
    </row>
    <row r="103" spans="1:9" hidden="1" x14ac:dyDescent="0.25">
      <c r="A103" s="161" t="s">
        <v>44</v>
      </c>
      <c r="B103" s="161" t="s">
        <v>43</v>
      </c>
      <c r="C103" s="163" t="s">
        <v>45</v>
      </c>
      <c r="D103" s="161" t="s">
        <v>7</v>
      </c>
      <c r="E103" s="161"/>
      <c r="F103" s="161">
        <v>400</v>
      </c>
      <c r="G103" s="163" t="s">
        <v>671</v>
      </c>
      <c r="H103" s="161">
        <v>0</v>
      </c>
      <c r="I103" s="161">
        <v>0</v>
      </c>
    </row>
    <row r="104" spans="1:9" ht="70.5" hidden="1" customHeight="1" x14ac:dyDescent="0.25">
      <c r="A104" s="161"/>
      <c r="B104" s="161"/>
      <c r="C104" s="163"/>
      <c r="D104" s="161"/>
      <c r="E104" s="161"/>
      <c r="F104" s="161"/>
      <c r="G104" s="163"/>
      <c r="H104" s="161"/>
      <c r="I104" s="161"/>
    </row>
    <row r="105" spans="1:9" ht="37.5" hidden="1" customHeight="1" x14ac:dyDescent="0.25">
      <c r="A105" s="44"/>
      <c r="B105" s="44"/>
      <c r="C105" s="53"/>
      <c r="D105" s="44"/>
      <c r="E105" s="44"/>
      <c r="F105" s="182">
        <f>SUM(F103,F110,F114,F115,F116,F117,F118)</f>
        <v>3157.56</v>
      </c>
      <c r="G105" s="53"/>
      <c r="H105" s="44"/>
      <c r="I105" s="44"/>
    </row>
    <row r="106" spans="1:9" ht="15.75" hidden="1" x14ac:dyDescent="0.25">
      <c r="A106" s="84" t="s">
        <v>26</v>
      </c>
      <c r="B106" s="44"/>
      <c r="C106" s="57"/>
      <c r="D106" s="44"/>
      <c r="E106" s="71"/>
      <c r="F106" s="71"/>
      <c r="G106" s="53"/>
      <c r="H106" s="44"/>
      <c r="I106" s="44"/>
    </row>
    <row r="107" spans="1:9" hidden="1" x14ac:dyDescent="0.25">
      <c r="A107" s="161" t="s">
        <v>46</v>
      </c>
      <c r="B107" s="161" t="s">
        <v>47</v>
      </c>
      <c r="C107" s="161" t="s">
        <v>48</v>
      </c>
      <c r="D107" s="161"/>
      <c r="E107" s="161">
        <v>70</v>
      </c>
      <c r="F107" s="161">
        <v>70</v>
      </c>
      <c r="G107" s="163" t="s">
        <v>672</v>
      </c>
      <c r="H107" s="161"/>
      <c r="I107" s="161"/>
    </row>
    <row r="108" spans="1:9" ht="231.75" hidden="1" customHeight="1" x14ac:dyDescent="0.25">
      <c r="A108" s="161"/>
      <c r="B108" s="161"/>
      <c r="C108" s="161"/>
      <c r="D108" s="161"/>
      <c r="E108" s="161"/>
      <c r="F108" s="161"/>
      <c r="G108" s="163"/>
      <c r="H108" s="161"/>
      <c r="I108" s="161"/>
    </row>
    <row r="109" spans="1:9" ht="15.75" hidden="1" x14ac:dyDescent="0.25">
      <c r="A109" s="84" t="s">
        <v>49</v>
      </c>
      <c r="B109" s="44"/>
      <c r="C109" s="57"/>
      <c r="D109" s="44"/>
      <c r="E109" s="71"/>
      <c r="F109" s="71"/>
      <c r="G109" s="53"/>
      <c r="H109" s="57"/>
      <c r="I109" s="57"/>
    </row>
    <row r="110" spans="1:9" ht="94.5" hidden="1" x14ac:dyDescent="0.25">
      <c r="A110" s="53" t="s">
        <v>50</v>
      </c>
      <c r="B110" s="44" t="s">
        <v>51</v>
      </c>
      <c r="C110" s="44" t="s">
        <v>52</v>
      </c>
      <c r="D110" s="44" t="s">
        <v>7</v>
      </c>
      <c r="E110" s="44">
        <v>357.56</v>
      </c>
      <c r="F110" s="44">
        <v>357.56</v>
      </c>
      <c r="G110" s="53" t="s">
        <v>53</v>
      </c>
      <c r="H110" s="44">
        <v>0</v>
      </c>
      <c r="I110" s="44">
        <v>0</v>
      </c>
    </row>
    <row r="111" spans="1:9" ht="173.25" hidden="1" x14ac:dyDescent="0.25">
      <c r="A111" s="53" t="s">
        <v>54</v>
      </c>
      <c r="B111" s="44" t="s">
        <v>55</v>
      </c>
      <c r="C111" s="44" t="s">
        <v>56</v>
      </c>
      <c r="D111" s="44" t="s">
        <v>24</v>
      </c>
      <c r="E111" s="44"/>
      <c r="F111" s="44">
        <v>5</v>
      </c>
      <c r="G111" s="53" t="s">
        <v>57</v>
      </c>
      <c r="H111" s="44"/>
      <c r="I111" s="44"/>
    </row>
    <row r="112" spans="1:9" ht="15.75" hidden="1" x14ac:dyDescent="0.25">
      <c r="A112" s="159" t="s">
        <v>13</v>
      </c>
      <c r="B112" s="159"/>
      <c r="C112" s="57"/>
      <c r="D112" s="44"/>
      <c r="E112" s="44"/>
      <c r="F112" s="44"/>
      <c r="G112" s="53"/>
      <c r="H112" s="44"/>
      <c r="I112" s="44"/>
    </row>
    <row r="113" spans="1:9" ht="15.75" hidden="1" x14ac:dyDescent="0.25">
      <c r="A113" s="84" t="s">
        <v>58</v>
      </c>
      <c r="B113" s="44"/>
      <c r="C113" s="57"/>
      <c r="D113" s="44"/>
      <c r="E113" s="44"/>
      <c r="F113" s="182"/>
      <c r="G113" s="53"/>
      <c r="H113" s="57"/>
      <c r="I113" s="89"/>
    </row>
    <row r="114" spans="1:9" ht="31.5" hidden="1" x14ac:dyDescent="0.25">
      <c r="A114" s="53" t="s">
        <v>59</v>
      </c>
      <c r="B114" s="161" t="s">
        <v>60</v>
      </c>
      <c r="C114" s="161" t="s">
        <v>61</v>
      </c>
      <c r="D114" s="44" t="s">
        <v>7</v>
      </c>
      <c r="E114" s="61">
        <v>0</v>
      </c>
      <c r="F114" s="183">
        <v>450</v>
      </c>
      <c r="G114" s="163" t="s">
        <v>62</v>
      </c>
      <c r="H114" s="61">
        <v>0</v>
      </c>
      <c r="I114" s="62">
        <v>412.5</v>
      </c>
    </row>
    <row r="115" spans="1:9" ht="31.5" hidden="1" x14ac:dyDescent="0.25">
      <c r="A115" s="53" t="s">
        <v>63</v>
      </c>
      <c r="B115" s="161"/>
      <c r="C115" s="161"/>
      <c r="D115" s="44" t="s">
        <v>7</v>
      </c>
      <c r="E115" s="61">
        <v>0</v>
      </c>
      <c r="F115" s="183">
        <v>650</v>
      </c>
      <c r="G115" s="163"/>
      <c r="H115" s="61">
        <v>0</v>
      </c>
      <c r="I115" s="62">
        <v>385</v>
      </c>
    </row>
    <row r="116" spans="1:9" ht="31.5" hidden="1" x14ac:dyDescent="0.25">
      <c r="A116" s="53" t="s">
        <v>64</v>
      </c>
      <c r="B116" s="161"/>
      <c r="C116" s="161"/>
      <c r="D116" s="44" t="s">
        <v>7</v>
      </c>
      <c r="E116" s="61">
        <v>0</v>
      </c>
      <c r="F116" s="183">
        <v>350</v>
      </c>
      <c r="G116" s="163"/>
      <c r="H116" s="61">
        <v>0</v>
      </c>
      <c r="I116" s="62">
        <v>182.5</v>
      </c>
    </row>
    <row r="117" spans="1:9" ht="31.5" hidden="1" x14ac:dyDescent="0.25">
      <c r="A117" s="53" t="s">
        <v>65</v>
      </c>
      <c r="B117" s="161"/>
      <c r="C117" s="161"/>
      <c r="D117" s="44" t="s">
        <v>7</v>
      </c>
      <c r="E117" s="61">
        <v>0</v>
      </c>
      <c r="F117" s="183">
        <v>500</v>
      </c>
      <c r="G117" s="163"/>
      <c r="H117" s="61">
        <v>0</v>
      </c>
      <c r="I117" s="62">
        <v>412.5</v>
      </c>
    </row>
    <row r="118" spans="1:9" ht="31.5" hidden="1" x14ac:dyDescent="0.25">
      <c r="A118" s="53" t="s">
        <v>66</v>
      </c>
      <c r="B118" s="161"/>
      <c r="C118" s="161"/>
      <c r="D118" s="44" t="s">
        <v>7</v>
      </c>
      <c r="E118" s="61">
        <v>0</v>
      </c>
      <c r="F118" s="183">
        <v>450</v>
      </c>
      <c r="G118" s="163"/>
      <c r="H118" s="61">
        <v>0</v>
      </c>
      <c r="I118" s="62">
        <v>288.75</v>
      </c>
    </row>
    <row r="119" spans="1:9" ht="15.75" hidden="1" x14ac:dyDescent="0.25">
      <c r="A119" s="53"/>
      <c r="B119" s="44"/>
      <c r="C119" s="44"/>
      <c r="D119" s="44"/>
      <c r="E119" s="61">
        <f>SUM(E107,E110)</f>
        <v>427.56</v>
      </c>
      <c r="F119" s="183">
        <f>SUM(F114:F118)</f>
        <v>2400</v>
      </c>
      <c r="G119" s="53">
        <v>2400</v>
      </c>
      <c r="H119" s="61"/>
      <c r="I119" s="62">
        <f>SUM(I114:I118,I114,I115,I116,I117,I118)</f>
        <v>3362.5</v>
      </c>
    </row>
    <row r="120" spans="1:9" ht="15.75" hidden="1" x14ac:dyDescent="0.25">
      <c r="A120" s="155" t="s">
        <v>126</v>
      </c>
      <c r="B120" s="155"/>
      <c r="C120" s="155"/>
      <c r="D120" s="155"/>
      <c r="E120" s="155"/>
      <c r="F120" s="155"/>
      <c r="G120" s="155"/>
      <c r="H120" s="155"/>
      <c r="I120" s="155"/>
    </row>
    <row r="121" spans="1:9" ht="15.75" hidden="1" x14ac:dyDescent="0.25">
      <c r="A121" s="84" t="s">
        <v>1</v>
      </c>
      <c r="B121" s="57"/>
      <c r="C121" s="57"/>
      <c r="D121" s="44"/>
      <c r="E121" s="44"/>
      <c r="F121" s="44"/>
      <c r="G121" s="53"/>
      <c r="H121" s="57"/>
      <c r="I121" s="57"/>
    </row>
    <row r="122" spans="1:9" ht="63" hidden="1" x14ac:dyDescent="0.25">
      <c r="A122" s="53" t="s">
        <v>127</v>
      </c>
      <c r="B122" s="161" t="s">
        <v>128</v>
      </c>
      <c r="C122" s="161" t="s">
        <v>129</v>
      </c>
      <c r="D122" s="54" t="s">
        <v>34</v>
      </c>
      <c r="E122" s="48">
        <v>1500</v>
      </c>
      <c r="F122" s="54"/>
      <c r="G122" s="53" t="s">
        <v>130</v>
      </c>
      <c r="H122" s="49">
        <v>1500</v>
      </c>
      <c r="I122" s="65"/>
    </row>
    <row r="123" spans="1:9" ht="63" hidden="1" x14ac:dyDescent="0.25">
      <c r="A123" s="53" t="s">
        <v>131</v>
      </c>
      <c r="B123" s="161"/>
      <c r="C123" s="161"/>
      <c r="D123" s="54" t="s">
        <v>34</v>
      </c>
      <c r="E123" s="48">
        <v>50</v>
      </c>
      <c r="F123" s="54"/>
      <c r="G123" s="53" t="s">
        <v>130</v>
      </c>
      <c r="H123" s="49">
        <v>50</v>
      </c>
      <c r="I123" s="65"/>
    </row>
    <row r="124" spans="1:9" ht="31.5" hidden="1" x14ac:dyDescent="0.25">
      <c r="A124" s="53" t="s">
        <v>132</v>
      </c>
      <c r="B124" s="161"/>
      <c r="C124" s="161"/>
      <c r="D124" s="54" t="s">
        <v>34</v>
      </c>
      <c r="E124" s="48">
        <v>60</v>
      </c>
      <c r="F124" s="54"/>
      <c r="G124" s="53" t="s">
        <v>130</v>
      </c>
      <c r="H124" s="49">
        <v>60</v>
      </c>
      <c r="I124" s="65"/>
    </row>
    <row r="125" spans="1:9" ht="47.25" hidden="1" x14ac:dyDescent="0.25">
      <c r="A125" s="53" t="s">
        <v>133</v>
      </c>
      <c r="B125" s="161" t="s">
        <v>134</v>
      </c>
      <c r="C125" s="161" t="s">
        <v>135</v>
      </c>
      <c r="D125" s="54" t="s">
        <v>34</v>
      </c>
      <c r="E125" s="48">
        <v>6000</v>
      </c>
      <c r="F125" s="54"/>
      <c r="G125" s="53" t="s">
        <v>136</v>
      </c>
      <c r="H125" s="49">
        <v>0</v>
      </c>
      <c r="I125" s="65">
        <v>0</v>
      </c>
    </row>
    <row r="126" spans="1:9" ht="47.25" hidden="1" x14ac:dyDescent="0.25">
      <c r="A126" s="53" t="s">
        <v>137</v>
      </c>
      <c r="B126" s="161"/>
      <c r="C126" s="161"/>
      <c r="D126" s="54" t="s">
        <v>34</v>
      </c>
      <c r="E126" s="48">
        <v>18000</v>
      </c>
      <c r="F126" s="54"/>
      <c r="G126" s="53" t="s">
        <v>138</v>
      </c>
      <c r="H126" s="49">
        <v>0</v>
      </c>
      <c r="I126" s="65">
        <v>0</v>
      </c>
    </row>
    <row r="127" spans="1:9" ht="63" hidden="1" x14ac:dyDescent="0.25">
      <c r="A127" s="53" t="s">
        <v>139</v>
      </c>
      <c r="B127" s="161"/>
      <c r="C127" s="161"/>
      <c r="D127" s="54" t="s">
        <v>34</v>
      </c>
      <c r="E127" s="48">
        <v>150000</v>
      </c>
      <c r="F127" s="54"/>
      <c r="G127" s="53" t="s">
        <v>138</v>
      </c>
      <c r="H127" s="49">
        <v>0</v>
      </c>
      <c r="I127" s="65">
        <v>0</v>
      </c>
    </row>
    <row r="128" spans="1:9" ht="47.25" hidden="1" x14ac:dyDescent="0.25">
      <c r="A128" s="53" t="s">
        <v>140</v>
      </c>
      <c r="B128" s="161"/>
      <c r="C128" s="161"/>
      <c r="D128" s="54" t="s">
        <v>34</v>
      </c>
      <c r="E128" s="48">
        <v>30000</v>
      </c>
      <c r="F128" s="54"/>
      <c r="G128" s="53" t="s">
        <v>138</v>
      </c>
      <c r="H128" s="49">
        <v>0</v>
      </c>
      <c r="I128" s="65">
        <v>0</v>
      </c>
    </row>
    <row r="129" spans="1:9" ht="47.25" hidden="1" x14ac:dyDescent="0.25">
      <c r="A129" s="53" t="s">
        <v>141</v>
      </c>
      <c r="B129" s="161"/>
      <c r="C129" s="161"/>
      <c r="D129" s="54" t="s">
        <v>34</v>
      </c>
      <c r="E129" s="48">
        <v>4000</v>
      </c>
      <c r="F129" s="54"/>
      <c r="G129" s="53" t="s">
        <v>138</v>
      </c>
      <c r="H129" s="49">
        <v>0</v>
      </c>
      <c r="I129" s="65">
        <v>0</v>
      </c>
    </row>
    <row r="130" spans="1:9" ht="47.25" hidden="1" x14ac:dyDescent="0.25">
      <c r="A130" s="53" t="s">
        <v>142</v>
      </c>
      <c r="B130" s="161"/>
      <c r="C130" s="161"/>
      <c r="D130" s="54" t="s">
        <v>34</v>
      </c>
      <c r="E130" s="48">
        <v>19000</v>
      </c>
      <c r="F130" s="54"/>
      <c r="G130" s="53" t="s">
        <v>138</v>
      </c>
      <c r="H130" s="49">
        <v>0</v>
      </c>
      <c r="I130" s="65">
        <v>0</v>
      </c>
    </row>
    <row r="131" spans="1:9" ht="47.25" hidden="1" x14ac:dyDescent="0.25">
      <c r="A131" s="53" t="s">
        <v>143</v>
      </c>
      <c r="B131" s="161"/>
      <c r="C131" s="161"/>
      <c r="D131" s="54" t="s">
        <v>34</v>
      </c>
      <c r="E131" s="48">
        <v>10000</v>
      </c>
      <c r="F131" s="54"/>
      <c r="G131" s="53" t="s">
        <v>138</v>
      </c>
      <c r="H131" s="49">
        <v>0</v>
      </c>
      <c r="I131" s="65">
        <v>0</v>
      </c>
    </row>
    <row r="132" spans="1:9" ht="47.25" hidden="1" x14ac:dyDescent="0.25">
      <c r="A132" s="53" t="s">
        <v>144</v>
      </c>
      <c r="B132" s="161"/>
      <c r="C132" s="161"/>
      <c r="D132" s="54" t="s">
        <v>34</v>
      </c>
      <c r="E132" s="48">
        <v>2000</v>
      </c>
      <c r="F132" s="54"/>
      <c r="G132" s="53" t="s">
        <v>138</v>
      </c>
      <c r="H132" s="49">
        <v>0</v>
      </c>
      <c r="I132" s="65">
        <v>0</v>
      </c>
    </row>
    <row r="133" spans="1:9" ht="47.25" hidden="1" x14ac:dyDescent="0.25">
      <c r="A133" s="53" t="s">
        <v>145</v>
      </c>
      <c r="B133" s="161"/>
      <c r="C133" s="161"/>
      <c r="D133" s="54" t="s">
        <v>34</v>
      </c>
      <c r="E133" s="48">
        <v>25000</v>
      </c>
      <c r="F133" s="54"/>
      <c r="G133" s="53" t="s">
        <v>138</v>
      </c>
      <c r="H133" s="49">
        <v>0</v>
      </c>
      <c r="I133" s="65">
        <v>0</v>
      </c>
    </row>
    <row r="134" spans="1:9" ht="47.25" hidden="1" x14ac:dyDescent="0.25">
      <c r="A134" s="53" t="s">
        <v>146</v>
      </c>
      <c r="B134" s="161"/>
      <c r="C134" s="161"/>
      <c r="D134" s="54" t="s">
        <v>34</v>
      </c>
      <c r="E134" s="48">
        <v>20000</v>
      </c>
      <c r="F134" s="54"/>
      <c r="G134" s="53" t="s">
        <v>138</v>
      </c>
      <c r="H134" s="49">
        <v>0</v>
      </c>
      <c r="I134" s="65">
        <v>0</v>
      </c>
    </row>
    <row r="135" spans="1:9" ht="47.25" hidden="1" x14ac:dyDescent="0.25">
      <c r="A135" s="53" t="s">
        <v>147</v>
      </c>
      <c r="B135" s="161"/>
      <c r="C135" s="161"/>
      <c r="D135" s="54" t="s">
        <v>34</v>
      </c>
      <c r="E135" s="48">
        <v>15000</v>
      </c>
      <c r="F135" s="54"/>
      <c r="G135" s="53" t="s">
        <v>138</v>
      </c>
      <c r="H135" s="49">
        <v>0</v>
      </c>
      <c r="I135" s="65">
        <v>0</v>
      </c>
    </row>
    <row r="136" spans="1:9" ht="47.25" hidden="1" x14ac:dyDescent="0.25">
      <c r="A136" s="53" t="s">
        <v>148</v>
      </c>
      <c r="B136" s="161"/>
      <c r="C136" s="161"/>
      <c r="D136" s="54" t="s">
        <v>34</v>
      </c>
      <c r="E136" s="48">
        <v>3000</v>
      </c>
      <c r="F136" s="54"/>
      <c r="G136" s="53" t="s">
        <v>138</v>
      </c>
      <c r="H136" s="49">
        <v>0</v>
      </c>
      <c r="I136" s="65">
        <v>0</v>
      </c>
    </row>
    <row r="137" spans="1:9" ht="45.75" hidden="1" customHeight="1" x14ac:dyDescent="0.25">
      <c r="A137" s="53"/>
      <c r="B137" s="44"/>
      <c r="C137" s="44"/>
      <c r="D137" s="54"/>
      <c r="E137" s="48">
        <f>SUM(E122,E123,E124,E125,E126,E127,E128,E129,E130,E131,E132,E133,E134,E135,E136,E143,E144,E145,E146,E149,E150,E151,E152,E155,E156,E157,E158,E161,E162,E163,E166,E167,E168,E169,E172,E174,E175,E176,E179,E180,E181,E182,E185,E186,E187,E188,E189,E190,E193,E195,E196,E199,E201,E202,E205,E206,E207,E208,E211,E213,E249,E251,E252,E253,E258,E259,E260,E261)</f>
        <v>328605.64600000001</v>
      </c>
      <c r="F137" s="54"/>
      <c r="G137" s="53"/>
      <c r="H137" s="49"/>
      <c r="I137" s="65"/>
    </row>
    <row r="138" spans="1:9" ht="78.75" hidden="1" x14ac:dyDescent="0.25">
      <c r="A138" s="53" t="s">
        <v>149</v>
      </c>
      <c r="B138" s="53" t="s">
        <v>150</v>
      </c>
      <c r="C138" s="53" t="s">
        <v>151</v>
      </c>
      <c r="D138" s="54" t="s">
        <v>24</v>
      </c>
      <c r="E138" s="48">
        <v>3611</v>
      </c>
      <c r="F138" s="54"/>
      <c r="G138" s="53" t="s">
        <v>152</v>
      </c>
      <c r="H138" s="49">
        <v>0</v>
      </c>
      <c r="I138" s="65">
        <v>0</v>
      </c>
    </row>
    <row r="139" spans="1:9" ht="110.25" hidden="1" x14ac:dyDescent="0.25">
      <c r="A139" s="53" t="s">
        <v>153</v>
      </c>
      <c r="B139" s="53" t="s">
        <v>154</v>
      </c>
      <c r="C139" s="53" t="s">
        <v>155</v>
      </c>
      <c r="D139" s="54" t="s">
        <v>24</v>
      </c>
      <c r="E139" s="48">
        <v>4300</v>
      </c>
      <c r="F139" s="54"/>
      <c r="G139" s="53" t="s">
        <v>156</v>
      </c>
      <c r="H139" s="49"/>
      <c r="I139" s="65"/>
    </row>
    <row r="140" spans="1:9" ht="42.75" hidden="1" customHeight="1" x14ac:dyDescent="0.25">
      <c r="A140" s="53"/>
      <c r="B140" s="53"/>
      <c r="C140" s="53"/>
      <c r="D140" s="54"/>
      <c r="E140" s="48">
        <f>SUM(E138,E139,E255,E415)</f>
        <v>8522</v>
      </c>
      <c r="F140" s="54"/>
      <c r="G140" s="53"/>
      <c r="H140" s="49"/>
      <c r="I140" s="65"/>
    </row>
    <row r="141" spans="1:9" ht="15.75" hidden="1" x14ac:dyDescent="0.25">
      <c r="A141" s="72" t="s">
        <v>12</v>
      </c>
      <c r="B141" s="53"/>
      <c r="C141" s="53"/>
      <c r="D141" s="54"/>
      <c r="E141" s="54"/>
      <c r="F141" s="54"/>
      <c r="G141" s="53"/>
      <c r="H141" s="65"/>
      <c r="I141" s="65"/>
    </row>
    <row r="142" spans="1:9" ht="15.75" hidden="1" x14ac:dyDescent="0.25">
      <c r="A142" s="84" t="s">
        <v>157</v>
      </c>
      <c r="B142" s="84"/>
      <c r="C142" s="84"/>
      <c r="D142" s="90"/>
      <c r="E142" s="90"/>
      <c r="F142" s="90"/>
      <c r="G142" s="84"/>
      <c r="H142" s="85"/>
      <c r="I142" s="85"/>
    </row>
    <row r="143" spans="1:9" ht="47.25" hidden="1" x14ac:dyDescent="0.25">
      <c r="A143" s="53" t="s">
        <v>158</v>
      </c>
      <c r="B143" s="161" t="s">
        <v>128</v>
      </c>
      <c r="C143" s="161" t="s">
        <v>129</v>
      </c>
      <c r="D143" s="54" t="s">
        <v>34</v>
      </c>
      <c r="E143" s="48">
        <v>50</v>
      </c>
      <c r="F143" s="54"/>
      <c r="G143" s="53" t="s">
        <v>130</v>
      </c>
      <c r="H143" s="49">
        <v>50</v>
      </c>
      <c r="I143" s="65">
        <v>0</v>
      </c>
    </row>
    <row r="144" spans="1:9" ht="47.25" hidden="1" x14ac:dyDescent="0.25">
      <c r="A144" s="53" t="s">
        <v>159</v>
      </c>
      <c r="B144" s="161"/>
      <c r="C144" s="161"/>
      <c r="D144" s="54" t="s">
        <v>34</v>
      </c>
      <c r="E144" s="48">
        <v>60</v>
      </c>
      <c r="F144" s="54"/>
      <c r="G144" s="53" t="s">
        <v>130</v>
      </c>
      <c r="H144" s="49">
        <v>60</v>
      </c>
      <c r="I144" s="65">
        <v>0</v>
      </c>
    </row>
    <row r="145" spans="1:9" ht="47.25" hidden="1" x14ac:dyDescent="0.25">
      <c r="A145" s="53" t="s">
        <v>160</v>
      </c>
      <c r="B145" s="161"/>
      <c r="C145" s="161"/>
      <c r="D145" s="54" t="s">
        <v>34</v>
      </c>
      <c r="E145" s="48">
        <v>500</v>
      </c>
      <c r="F145" s="54"/>
      <c r="G145" s="53" t="s">
        <v>130</v>
      </c>
      <c r="H145" s="49">
        <v>500</v>
      </c>
      <c r="I145" s="65">
        <v>0</v>
      </c>
    </row>
    <row r="146" spans="1:9" ht="78.75" hidden="1" x14ac:dyDescent="0.25">
      <c r="A146" s="53" t="s">
        <v>161</v>
      </c>
      <c r="B146" s="161"/>
      <c r="C146" s="161"/>
      <c r="D146" s="54" t="s">
        <v>34</v>
      </c>
      <c r="E146" s="48">
        <v>200</v>
      </c>
      <c r="F146" s="54"/>
      <c r="G146" s="53" t="s">
        <v>130</v>
      </c>
      <c r="H146" s="49">
        <v>200</v>
      </c>
      <c r="I146" s="65">
        <v>0</v>
      </c>
    </row>
    <row r="147" spans="1:9" ht="26.25" hidden="1" customHeight="1" x14ac:dyDescent="0.25">
      <c r="A147" s="53"/>
      <c r="B147" s="44"/>
      <c r="C147" s="44"/>
      <c r="D147" s="54"/>
      <c r="E147" s="48">
        <f>SUM(E143:E146)</f>
        <v>810</v>
      </c>
      <c r="F147" s="54">
        <v>810</v>
      </c>
      <c r="G147" s="53"/>
      <c r="H147" s="49"/>
      <c r="I147" s="65"/>
    </row>
    <row r="148" spans="1:9" ht="15.75" hidden="1" x14ac:dyDescent="0.25">
      <c r="A148" s="84" t="s">
        <v>162</v>
      </c>
      <c r="B148" s="84"/>
      <c r="C148" s="84"/>
      <c r="D148" s="90"/>
      <c r="E148" s="184"/>
      <c r="F148" s="90"/>
      <c r="G148" s="84"/>
      <c r="H148" s="91"/>
      <c r="I148" s="85"/>
    </row>
    <row r="149" spans="1:9" ht="47.25" hidden="1" x14ac:dyDescent="0.25">
      <c r="A149" s="53" t="s">
        <v>163</v>
      </c>
      <c r="B149" s="161" t="s">
        <v>128</v>
      </c>
      <c r="C149" s="161" t="s">
        <v>129</v>
      </c>
      <c r="D149" s="54" t="s">
        <v>34</v>
      </c>
      <c r="E149" s="48">
        <v>200</v>
      </c>
      <c r="F149" s="54"/>
      <c r="G149" s="53" t="s">
        <v>130</v>
      </c>
      <c r="H149" s="49">
        <v>150</v>
      </c>
      <c r="I149" s="65">
        <v>0</v>
      </c>
    </row>
    <row r="150" spans="1:9" ht="63" hidden="1" x14ac:dyDescent="0.25">
      <c r="A150" s="53" t="s">
        <v>164</v>
      </c>
      <c r="B150" s="161"/>
      <c r="C150" s="161"/>
      <c r="D150" s="54" t="s">
        <v>34</v>
      </c>
      <c r="E150" s="48">
        <v>600</v>
      </c>
      <c r="F150" s="54"/>
      <c r="G150" s="53" t="s">
        <v>130</v>
      </c>
      <c r="H150" s="49">
        <v>200</v>
      </c>
      <c r="I150" s="65">
        <v>0</v>
      </c>
    </row>
    <row r="151" spans="1:9" ht="31.5" hidden="1" x14ac:dyDescent="0.25">
      <c r="A151" s="53" t="s">
        <v>165</v>
      </c>
      <c r="B151" s="161"/>
      <c r="C151" s="161"/>
      <c r="D151" s="54" t="s">
        <v>34</v>
      </c>
      <c r="E151" s="48">
        <v>150</v>
      </c>
      <c r="F151" s="54"/>
      <c r="G151" s="53" t="s">
        <v>130</v>
      </c>
      <c r="H151" s="49">
        <v>600</v>
      </c>
      <c r="I151" s="65">
        <v>0</v>
      </c>
    </row>
    <row r="152" spans="1:9" ht="78.75" hidden="1" x14ac:dyDescent="0.25">
      <c r="A152" s="53" t="s">
        <v>166</v>
      </c>
      <c r="B152" s="161"/>
      <c r="C152" s="161"/>
      <c r="D152" s="54" t="s">
        <v>34</v>
      </c>
      <c r="E152" s="48">
        <v>150</v>
      </c>
      <c r="F152" s="54"/>
      <c r="G152" s="53" t="s">
        <v>130</v>
      </c>
      <c r="H152" s="49">
        <v>150</v>
      </c>
      <c r="I152" s="65">
        <v>0</v>
      </c>
    </row>
    <row r="153" spans="1:9" ht="27.75" hidden="1" customHeight="1" x14ac:dyDescent="0.25">
      <c r="A153" s="53"/>
      <c r="B153" s="44"/>
      <c r="C153" s="44"/>
      <c r="D153" s="54"/>
      <c r="E153" s="48">
        <f>SUM(E149:E152)</f>
        <v>1100</v>
      </c>
      <c r="F153" s="54">
        <v>1100</v>
      </c>
      <c r="G153" s="53"/>
      <c r="H153" s="49"/>
      <c r="I153" s="65"/>
    </row>
    <row r="154" spans="1:9" ht="15.75" hidden="1" x14ac:dyDescent="0.25">
      <c r="A154" s="84" t="s">
        <v>167</v>
      </c>
      <c r="B154" s="84"/>
      <c r="C154" s="84"/>
      <c r="D154" s="90"/>
      <c r="E154" s="184"/>
      <c r="F154" s="90"/>
      <c r="G154" s="84"/>
      <c r="H154" s="91"/>
      <c r="I154" s="85"/>
    </row>
    <row r="155" spans="1:9" ht="47.25" hidden="1" x14ac:dyDescent="0.25">
      <c r="A155" s="53" t="s">
        <v>168</v>
      </c>
      <c r="B155" s="161" t="s">
        <v>128</v>
      </c>
      <c r="C155" s="161" t="s">
        <v>129</v>
      </c>
      <c r="D155" s="54" t="s">
        <v>34</v>
      </c>
      <c r="E155" s="48">
        <v>400</v>
      </c>
      <c r="F155" s="54"/>
      <c r="G155" s="53" t="s">
        <v>130</v>
      </c>
      <c r="H155" s="49">
        <v>150</v>
      </c>
      <c r="I155" s="65">
        <v>0</v>
      </c>
    </row>
    <row r="156" spans="1:9" ht="31.5" hidden="1" x14ac:dyDescent="0.25">
      <c r="A156" s="53" t="s">
        <v>169</v>
      </c>
      <c r="B156" s="161"/>
      <c r="C156" s="161"/>
      <c r="D156" s="54" t="s">
        <v>34</v>
      </c>
      <c r="E156" s="48">
        <v>50</v>
      </c>
      <c r="F156" s="54"/>
      <c r="G156" s="53" t="s">
        <v>130</v>
      </c>
      <c r="H156" s="49">
        <v>3500</v>
      </c>
      <c r="I156" s="65">
        <v>0</v>
      </c>
    </row>
    <row r="157" spans="1:9" ht="63" hidden="1" x14ac:dyDescent="0.25">
      <c r="A157" s="53" t="s">
        <v>170</v>
      </c>
      <c r="B157" s="161"/>
      <c r="C157" s="161"/>
      <c r="D157" s="54" t="s">
        <v>34</v>
      </c>
      <c r="E157" s="48">
        <v>200</v>
      </c>
      <c r="F157" s="54"/>
      <c r="G157" s="53" t="s">
        <v>130</v>
      </c>
      <c r="H157" s="49">
        <v>400</v>
      </c>
      <c r="I157" s="65">
        <v>0</v>
      </c>
    </row>
    <row r="158" spans="1:9" ht="126" hidden="1" x14ac:dyDescent="0.25">
      <c r="A158" s="53" t="s">
        <v>171</v>
      </c>
      <c r="B158" s="161"/>
      <c r="C158" s="161"/>
      <c r="D158" s="54" t="s">
        <v>34</v>
      </c>
      <c r="E158" s="48">
        <v>180</v>
      </c>
      <c r="F158" s="54"/>
      <c r="G158" s="53" t="s">
        <v>130</v>
      </c>
      <c r="H158" s="49">
        <v>50</v>
      </c>
      <c r="I158" s="65">
        <v>0</v>
      </c>
    </row>
    <row r="159" spans="1:9" ht="41.25" hidden="1" customHeight="1" x14ac:dyDescent="0.25">
      <c r="A159" s="53"/>
      <c r="B159" s="44"/>
      <c r="C159" s="44"/>
      <c r="D159" s="54"/>
      <c r="E159" s="48">
        <f>SUM(E155:E158)</f>
        <v>830</v>
      </c>
      <c r="F159" s="54">
        <v>830</v>
      </c>
      <c r="G159" s="53"/>
      <c r="H159" s="49"/>
      <c r="I159" s="65"/>
    </row>
    <row r="160" spans="1:9" ht="15.75" hidden="1" x14ac:dyDescent="0.25">
      <c r="A160" s="84" t="s">
        <v>172</v>
      </c>
      <c r="B160" s="84"/>
      <c r="C160" s="84"/>
      <c r="D160" s="90"/>
      <c r="E160" s="184"/>
      <c r="F160" s="90"/>
      <c r="G160" s="84"/>
      <c r="H160" s="91"/>
      <c r="I160" s="85"/>
    </row>
    <row r="161" spans="1:9" ht="31.5" hidden="1" x14ac:dyDescent="0.25">
      <c r="A161" s="53" t="s">
        <v>173</v>
      </c>
      <c r="B161" s="161" t="s">
        <v>128</v>
      </c>
      <c r="C161" s="161" t="s">
        <v>129</v>
      </c>
      <c r="D161" s="54" t="s">
        <v>34</v>
      </c>
      <c r="E161" s="48">
        <v>250</v>
      </c>
      <c r="F161" s="54"/>
      <c r="G161" s="53" t="s">
        <v>130</v>
      </c>
      <c r="H161" s="49">
        <v>200</v>
      </c>
      <c r="I161" s="65">
        <v>0</v>
      </c>
    </row>
    <row r="162" spans="1:9" ht="47.25" hidden="1" x14ac:dyDescent="0.25">
      <c r="A162" s="53" t="s">
        <v>174</v>
      </c>
      <c r="B162" s="161"/>
      <c r="C162" s="161"/>
      <c r="D162" s="54" t="s">
        <v>34</v>
      </c>
      <c r="E162" s="48">
        <v>300</v>
      </c>
      <c r="F162" s="54"/>
      <c r="G162" s="53" t="s">
        <v>130</v>
      </c>
      <c r="H162" s="49">
        <v>180</v>
      </c>
      <c r="I162" s="65">
        <v>0</v>
      </c>
    </row>
    <row r="163" spans="1:9" ht="63" hidden="1" x14ac:dyDescent="0.25">
      <c r="A163" s="53" t="s">
        <v>175</v>
      </c>
      <c r="B163" s="161"/>
      <c r="C163" s="161"/>
      <c r="D163" s="54" t="s">
        <v>34</v>
      </c>
      <c r="E163" s="48">
        <v>28</v>
      </c>
      <c r="F163" s="54"/>
      <c r="G163" s="53" t="s">
        <v>130</v>
      </c>
      <c r="H163" s="49">
        <v>75</v>
      </c>
      <c r="I163" s="65">
        <v>0</v>
      </c>
    </row>
    <row r="164" spans="1:9" ht="26.25" hidden="1" customHeight="1" x14ac:dyDescent="0.25">
      <c r="A164" s="53"/>
      <c r="B164" s="44"/>
      <c r="C164" s="44"/>
      <c r="D164" s="54"/>
      <c r="E164" s="48">
        <f>SUM(E161:E163)</f>
        <v>578</v>
      </c>
      <c r="F164" s="54"/>
      <c r="G164" s="53"/>
      <c r="H164" s="49"/>
      <c r="I164" s="65"/>
    </row>
    <row r="165" spans="1:9" ht="15.75" hidden="1" x14ac:dyDescent="0.25">
      <c r="A165" s="84" t="s">
        <v>176</v>
      </c>
      <c r="B165" s="84"/>
      <c r="C165" s="84"/>
      <c r="D165" s="90"/>
      <c r="E165" s="184"/>
      <c r="F165" s="90"/>
      <c r="G165" s="84"/>
      <c r="H165" s="91"/>
      <c r="I165" s="85"/>
    </row>
    <row r="166" spans="1:9" ht="63" hidden="1" x14ac:dyDescent="0.25">
      <c r="A166" s="53" t="s">
        <v>177</v>
      </c>
      <c r="B166" s="161" t="s">
        <v>128</v>
      </c>
      <c r="C166" s="161" t="s">
        <v>129</v>
      </c>
      <c r="D166" s="54" t="s">
        <v>34</v>
      </c>
      <c r="E166" s="48">
        <v>80</v>
      </c>
      <c r="F166" s="54"/>
      <c r="G166" s="53" t="s">
        <v>130</v>
      </c>
      <c r="H166" s="49">
        <v>250</v>
      </c>
      <c r="I166" s="65">
        <v>0</v>
      </c>
    </row>
    <row r="167" spans="1:9" ht="78.75" hidden="1" x14ac:dyDescent="0.25">
      <c r="A167" s="53" t="s">
        <v>178</v>
      </c>
      <c r="B167" s="161"/>
      <c r="C167" s="161"/>
      <c r="D167" s="54" t="s">
        <v>34</v>
      </c>
      <c r="E167" s="48">
        <v>100</v>
      </c>
      <c r="F167" s="54"/>
      <c r="G167" s="53" t="s">
        <v>130</v>
      </c>
      <c r="H167" s="49">
        <v>300</v>
      </c>
      <c r="I167" s="65">
        <v>0</v>
      </c>
    </row>
    <row r="168" spans="1:9" ht="47.25" hidden="1" x14ac:dyDescent="0.25">
      <c r="A168" s="53" t="s">
        <v>179</v>
      </c>
      <c r="B168" s="161"/>
      <c r="C168" s="161"/>
      <c r="D168" s="54" t="s">
        <v>34</v>
      </c>
      <c r="E168" s="48">
        <v>250</v>
      </c>
      <c r="F168" s="54"/>
      <c r="G168" s="53" t="s">
        <v>130</v>
      </c>
      <c r="H168" s="49">
        <v>28</v>
      </c>
      <c r="I168" s="65">
        <v>0</v>
      </c>
    </row>
    <row r="169" spans="1:9" ht="63" hidden="1" x14ac:dyDescent="0.25">
      <c r="A169" s="53" t="s">
        <v>180</v>
      </c>
      <c r="B169" s="161"/>
      <c r="C169" s="161"/>
      <c r="D169" s="54" t="s">
        <v>34</v>
      </c>
      <c r="E169" s="48">
        <v>250</v>
      </c>
      <c r="F169" s="54"/>
      <c r="G169" s="53" t="s">
        <v>130</v>
      </c>
      <c r="H169" s="49">
        <v>400</v>
      </c>
      <c r="I169" s="65">
        <v>0</v>
      </c>
    </row>
    <row r="170" spans="1:9" ht="32.25" hidden="1" customHeight="1" x14ac:dyDescent="0.25">
      <c r="A170" s="53"/>
      <c r="B170" s="44"/>
      <c r="C170" s="44"/>
      <c r="D170" s="54"/>
      <c r="E170" s="48">
        <f>SUM(E166:E169)</f>
        <v>680</v>
      </c>
      <c r="F170" s="54"/>
      <c r="G170" s="53"/>
      <c r="H170" s="49"/>
      <c r="I170" s="65"/>
    </row>
    <row r="171" spans="1:9" ht="15.75" hidden="1" x14ac:dyDescent="0.25">
      <c r="A171" s="84" t="s">
        <v>26</v>
      </c>
      <c r="B171" s="84"/>
      <c r="C171" s="84"/>
      <c r="D171" s="90"/>
      <c r="E171" s="184"/>
      <c r="F171" s="90"/>
      <c r="G171" s="84"/>
      <c r="H171" s="91"/>
      <c r="I171" s="85"/>
    </row>
    <row r="172" spans="1:9" ht="63" hidden="1" x14ac:dyDescent="0.25">
      <c r="A172" s="53" t="s">
        <v>181</v>
      </c>
      <c r="B172" s="53" t="s">
        <v>128</v>
      </c>
      <c r="C172" s="53" t="s">
        <v>129</v>
      </c>
      <c r="D172" s="54" t="s">
        <v>34</v>
      </c>
      <c r="E172" s="48">
        <v>20</v>
      </c>
      <c r="F172" s="54"/>
      <c r="G172" s="53" t="s">
        <v>130</v>
      </c>
      <c r="H172" s="49">
        <v>80</v>
      </c>
      <c r="I172" s="65">
        <v>0</v>
      </c>
    </row>
    <row r="173" spans="1:9" ht="15.75" hidden="1" x14ac:dyDescent="0.25">
      <c r="A173" s="84" t="s">
        <v>182</v>
      </c>
      <c r="B173" s="84"/>
      <c r="C173" s="84"/>
      <c r="D173" s="90"/>
      <c r="E173" s="184"/>
      <c r="F173" s="90"/>
      <c r="G173" s="84"/>
      <c r="H173" s="91"/>
      <c r="I173" s="85"/>
    </row>
    <row r="174" spans="1:9" ht="63" hidden="1" x14ac:dyDescent="0.25">
      <c r="A174" s="53" t="s">
        <v>183</v>
      </c>
      <c r="B174" s="161" t="s">
        <v>128</v>
      </c>
      <c r="C174" s="161" t="s">
        <v>129</v>
      </c>
      <c r="D174" s="54" t="s">
        <v>34</v>
      </c>
      <c r="E174" s="48">
        <v>400</v>
      </c>
      <c r="F174" s="54"/>
      <c r="G174" s="53" t="s">
        <v>130</v>
      </c>
      <c r="H174" s="49">
        <v>100</v>
      </c>
      <c r="I174" s="65">
        <v>0</v>
      </c>
    </row>
    <row r="175" spans="1:9" ht="63" hidden="1" x14ac:dyDescent="0.25">
      <c r="A175" s="53" t="s">
        <v>184</v>
      </c>
      <c r="B175" s="161"/>
      <c r="C175" s="161"/>
      <c r="D175" s="54" t="s">
        <v>34</v>
      </c>
      <c r="E175" s="48">
        <v>400</v>
      </c>
      <c r="F175" s="54"/>
      <c r="G175" s="53" t="s">
        <v>130</v>
      </c>
      <c r="H175" s="49">
        <v>250</v>
      </c>
      <c r="I175" s="65">
        <v>0</v>
      </c>
    </row>
    <row r="176" spans="1:9" ht="31.5" hidden="1" x14ac:dyDescent="0.25">
      <c r="A176" s="53" t="s">
        <v>185</v>
      </c>
      <c r="B176" s="161"/>
      <c r="C176" s="161"/>
      <c r="D176" s="54" t="s">
        <v>34</v>
      </c>
      <c r="E176" s="48">
        <v>35</v>
      </c>
      <c r="F176" s="54"/>
      <c r="G176" s="53" t="s">
        <v>130</v>
      </c>
      <c r="H176" s="49">
        <v>250</v>
      </c>
      <c r="I176" s="65">
        <v>0</v>
      </c>
    </row>
    <row r="177" spans="1:9" ht="39" hidden="1" customHeight="1" x14ac:dyDescent="0.25">
      <c r="A177" s="53"/>
      <c r="B177" s="44"/>
      <c r="C177" s="44"/>
      <c r="D177" s="54"/>
      <c r="E177" s="48">
        <f>SUM(E174:E176)</f>
        <v>835</v>
      </c>
      <c r="F177" s="54"/>
      <c r="G177" s="53"/>
      <c r="H177" s="49"/>
      <c r="I177" s="65"/>
    </row>
    <row r="178" spans="1:9" ht="15.75" hidden="1" x14ac:dyDescent="0.25">
      <c r="A178" s="84" t="s">
        <v>15</v>
      </c>
      <c r="B178" s="84"/>
      <c r="C178" s="84"/>
      <c r="D178" s="90"/>
      <c r="E178" s="184"/>
      <c r="F178" s="90"/>
      <c r="G178" s="84"/>
      <c r="H178" s="91"/>
      <c r="I178" s="85"/>
    </row>
    <row r="179" spans="1:9" ht="47.25" hidden="1" x14ac:dyDescent="0.25">
      <c r="A179" s="53" t="s">
        <v>186</v>
      </c>
      <c r="B179" s="161" t="s">
        <v>128</v>
      </c>
      <c r="C179" s="161" t="s">
        <v>129</v>
      </c>
      <c r="D179" s="54" t="s">
        <v>34</v>
      </c>
      <c r="E179" s="48">
        <v>25</v>
      </c>
      <c r="F179" s="54"/>
      <c r="G179" s="53" t="s">
        <v>130</v>
      </c>
      <c r="H179" s="49">
        <v>250</v>
      </c>
      <c r="I179" s="65">
        <v>0</v>
      </c>
    </row>
    <row r="180" spans="1:9" ht="47.25" hidden="1" x14ac:dyDescent="0.25">
      <c r="A180" s="53" t="s">
        <v>187</v>
      </c>
      <c r="B180" s="161"/>
      <c r="C180" s="161"/>
      <c r="D180" s="54" t="s">
        <v>34</v>
      </c>
      <c r="E180" s="48">
        <v>500</v>
      </c>
      <c r="F180" s="54"/>
      <c r="G180" s="53" t="s">
        <v>130</v>
      </c>
      <c r="H180" s="49">
        <v>20</v>
      </c>
      <c r="I180" s="65">
        <v>0</v>
      </c>
    </row>
    <row r="181" spans="1:9" ht="47.25" hidden="1" x14ac:dyDescent="0.25">
      <c r="A181" s="53" t="s">
        <v>188</v>
      </c>
      <c r="B181" s="161"/>
      <c r="C181" s="161"/>
      <c r="D181" s="54" t="s">
        <v>34</v>
      </c>
      <c r="E181" s="48">
        <v>650</v>
      </c>
      <c r="F181" s="54"/>
      <c r="G181" s="53" t="s">
        <v>130</v>
      </c>
      <c r="H181" s="49">
        <v>150</v>
      </c>
      <c r="I181" s="65">
        <v>0</v>
      </c>
    </row>
    <row r="182" spans="1:9" ht="47.25" hidden="1" x14ac:dyDescent="0.25">
      <c r="A182" s="53" t="s">
        <v>189</v>
      </c>
      <c r="B182" s="161"/>
      <c r="C182" s="161"/>
      <c r="D182" s="54" t="s">
        <v>34</v>
      </c>
      <c r="E182" s="48">
        <v>400</v>
      </c>
      <c r="F182" s="54"/>
      <c r="G182" s="53" t="s">
        <v>130</v>
      </c>
      <c r="H182" s="49">
        <v>400</v>
      </c>
      <c r="I182" s="65">
        <v>0</v>
      </c>
    </row>
    <row r="183" spans="1:9" ht="36" hidden="1" customHeight="1" x14ac:dyDescent="0.25">
      <c r="A183" s="53"/>
      <c r="B183" s="44"/>
      <c r="C183" s="44"/>
      <c r="D183" s="54"/>
      <c r="E183" s="48">
        <f>SUM(E179:E182)</f>
        <v>1575</v>
      </c>
      <c r="F183" s="54">
        <v>1575</v>
      </c>
      <c r="G183" s="53"/>
      <c r="H183" s="49"/>
      <c r="I183" s="65"/>
    </row>
    <row r="184" spans="1:9" ht="15.75" hidden="1" x14ac:dyDescent="0.25">
      <c r="A184" s="84" t="s">
        <v>190</v>
      </c>
      <c r="B184" s="84"/>
      <c r="C184" s="84"/>
      <c r="D184" s="90"/>
      <c r="E184" s="184"/>
      <c r="F184" s="90"/>
      <c r="G184" s="84"/>
      <c r="H184" s="91"/>
      <c r="I184" s="85"/>
    </row>
    <row r="185" spans="1:9" ht="63" hidden="1" x14ac:dyDescent="0.25">
      <c r="A185" s="53" t="s">
        <v>191</v>
      </c>
      <c r="B185" s="161" t="s">
        <v>128</v>
      </c>
      <c r="C185" s="161" t="s">
        <v>129</v>
      </c>
      <c r="D185" s="54" t="s">
        <v>34</v>
      </c>
      <c r="E185" s="48">
        <v>650</v>
      </c>
      <c r="F185" s="54"/>
      <c r="G185" s="53" t="s">
        <v>130</v>
      </c>
      <c r="H185" s="49">
        <v>400</v>
      </c>
      <c r="I185" s="65">
        <v>0</v>
      </c>
    </row>
    <row r="186" spans="1:9" ht="47.25" hidden="1" x14ac:dyDescent="0.25">
      <c r="A186" s="53" t="s">
        <v>192</v>
      </c>
      <c r="B186" s="161"/>
      <c r="C186" s="161"/>
      <c r="D186" s="54" t="s">
        <v>34</v>
      </c>
      <c r="E186" s="48">
        <v>600</v>
      </c>
      <c r="F186" s="54"/>
      <c r="G186" s="53" t="s">
        <v>130</v>
      </c>
      <c r="H186" s="49">
        <v>35</v>
      </c>
      <c r="I186" s="65">
        <v>0</v>
      </c>
    </row>
    <row r="187" spans="1:9" ht="63" hidden="1" x14ac:dyDescent="0.25">
      <c r="A187" s="53" t="s">
        <v>193</v>
      </c>
      <c r="B187" s="161"/>
      <c r="C187" s="161"/>
      <c r="D187" s="54" t="s">
        <v>34</v>
      </c>
      <c r="E187" s="48">
        <v>770</v>
      </c>
      <c r="F187" s="54"/>
      <c r="G187" s="53" t="s">
        <v>130</v>
      </c>
      <c r="H187" s="49">
        <v>35</v>
      </c>
      <c r="I187" s="65">
        <v>0</v>
      </c>
    </row>
    <row r="188" spans="1:9" ht="63" hidden="1" x14ac:dyDescent="0.25">
      <c r="A188" s="53" t="s">
        <v>194</v>
      </c>
      <c r="B188" s="161"/>
      <c r="C188" s="161"/>
      <c r="D188" s="54" t="s">
        <v>34</v>
      </c>
      <c r="E188" s="48">
        <v>500</v>
      </c>
      <c r="F188" s="54"/>
      <c r="G188" s="53" t="s">
        <v>130</v>
      </c>
      <c r="H188" s="49">
        <v>25</v>
      </c>
      <c r="I188" s="65">
        <v>0</v>
      </c>
    </row>
    <row r="189" spans="1:9" ht="47.25" hidden="1" x14ac:dyDescent="0.25">
      <c r="A189" s="53" t="s">
        <v>195</v>
      </c>
      <c r="B189" s="161"/>
      <c r="C189" s="161"/>
      <c r="D189" s="54" t="s">
        <v>34</v>
      </c>
      <c r="E189" s="48">
        <v>5000</v>
      </c>
      <c r="F189" s="54"/>
      <c r="G189" s="53" t="s">
        <v>130</v>
      </c>
      <c r="H189" s="49">
        <v>500</v>
      </c>
      <c r="I189" s="65">
        <v>0</v>
      </c>
    </row>
    <row r="190" spans="1:9" ht="47.25" hidden="1" x14ac:dyDescent="0.25">
      <c r="A190" s="53" t="s">
        <v>196</v>
      </c>
      <c r="B190" s="161"/>
      <c r="C190" s="161"/>
      <c r="D190" s="54" t="s">
        <v>34</v>
      </c>
      <c r="E190" s="48">
        <v>3500</v>
      </c>
      <c r="F190" s="54"/>
      <c r="G190" s="53" t="s">
        <v>130</v>
      </c>
      <c r="H190" s="49">
        <v>650</v>
      </c>
      <c r="I190" s="65">
        <v>0</v>
      </c>
    </row>
    <row r="191" spans="1:9" ht="29.25" hidden="1" customHeight="1" x14ac:dyDescent="0.25">
      <c r="A191" s="53"/>
      <c r="B191" s="44"/>
      <c r="C191" s="44"/>
      <c r="D191" s="54"/>
      <c r="E191" s="48">
        <f>SUM(E185:E190)</f>
        <v>11020</v>
      </c>
      <c r="F191" s="54">
        <v>11020</v>
      </c>
      <c r="G191" s="53"/>
      <c r="H191" s="49"/>
      <c r="I191" s="65"/>
    </row>
    <row r="192" spans="1:9" ht="15.75" hidden="1" x14ac:dyDescent="0.25">
      <c r="A192" s="84" t="s">
        <v>197</v>
      </c>
      <c r="B192" s="84"/>
      <c r="C192" s="84"/>
      <c r="D192" s="90"/>
      <c r="E192" s="184"/>
      <c r="F192" s="90"/>
      <c r="G192" s="84"/>
      <c r="H192" s="91"/>
      <c r="I192" s="85"/>
    </row>
    <row r="193" spans="1:9" ht="78.75" hidden="1" x14ac:dyDescent="0.25">
      <c r="A193" s="53" t="s">
        <v>198</v>
      </c>
      <c r="B193" s="53" t="s">
        <v>128</v>
      </c>
      <c r="C193" s="53" t="s">
        <v>129</v>
      </c>
      <c r="D193" s="54" t="s">
        <v>34</v>
      </c>
      <c r="E193" s="48">
        <v>100</v>
      </c>
      <c r="F193" s="54"/>
      <c r="G193" s="53" t="s">
        <v>130</v>
      </c>
      <c r="H193" s="49">
        <v>400</v>
      </c>
      <c r="I193" s="65">
        <v>0</v>
      </c>
    </row>
    <row r="194" spans="1:9" ht="15.75" hidden="1" x14ac:dyDescent="0.25">
      <c r="A194" s="84" t="s">
        <v>199</v>
      </c>
      <c r="B194" s="84"/>
      <c r="C194" s="84"/>
      <c r="D194" s="90"/>
      <c r="E194" s="184"/>
      <c r="F194" s="90"/>
      <c r="G194" s="84"/>
      <c r="H194" s="91"/>
      <c r="I194" s="85"/>
    </row>
    <row r="195" spans="1:9" ht="47.25" hidden="1" x14ac:dyDescent="0.25">
      <c r="A195" s="53" t="s">
        <v>200</v>
      </c>
      <c r="B195" s="161" t="s">
        <v>128</v>
      </c>
      <c r="C195" s="161" t="s">
        <v>129</v>
      </c>
      <c r="D195" s="54" t="s">
        <v>34</v>
      </c>
      <c r="E195" s="48">
        <v>2000</v>
      </c>
      <c r="F195" s="54"/>
      <c r="G195" s="53" t="s">
        <v>130</v>
      </c>
      <c r="H195" s="49">
        <v>400</v>
      </c>
      <c r="I195" s="65">
        <v>0</v>
      </c>
    </row>
    <row r="196" spans="1:9" ht="63" hidden="1" x14ac:dyDescent="0.25">
      <c r="A196" s="53" t="s">
        <v>201</v>
      </c>
      <c r="B196" s="161"/>
      <c r="C196" s="161"/>
      <c r="D196" s="54" t="s">
        <v>34</v>
      </c>
      <c r="E196" s="48">
        <v>120</v>
      </c>
      <c r="F196" s="54"/>
      <c r="G196" s="53" t="s">
        <v>130</v>
      </c>
      <c r="H196" s="49">
        <v>650</v>
      </c>
      <c r="I196" s="65">
        <v>0</v>
      </c>
    </row>
    <row r="197" spans="1:9" ht="26.25" hidden="1" customHeight="1" x14ac:dyDescent="0.25">
      <c r="A197" s="53"/>
      <c r="B197" s="44"/>
      <c r="C197" s="44"/>
      <c r="D197" s="54"/>
      <c r="E197" s="48">
        <f>SUM(E195:E196)</f>
        <v>2120</v>
      </c>
      <c r="F197" s="54"/>
      <c r="G197" s="53"/>
      <c r="H197" s="49"/>
      <c r="I197" s="65"/>
    </row>
    <row r="198" spans="1:9" ht="15.75" hidden="1" x14ac:dyDescent="0.25">
      <c r="A198" s="92" t="s">
        <v>202</v>
      </c>
      <c r="B198" s="84"/>
      <c r="C198" s="84"/>
      <c r="D198" s="90"/>
      <c r="E198" s="184"/>
      <c r="F198" s="90"/>
      <c r="G198" s="84"/>
      <c r="H198" s="91"/>
      <c r="I198" s="85"/>
    </row>
    <row r="199" spans="1:9" ht="63" hidden="1" x14ac:dyDescent="0.25">
      <c r="A199" s="53" t="s">
        <v>203</v>
      </c>
      <c r="B199" s="53" t="s">
        <v>128</v>
      </c>
      <c r="C199" s="53" t="s">
        <v>129</v>
      </c>
      <c r="D199" s="54" t="s">
        <v>34</v>
      </c>
      <c r="E199" s="48">
        <v>120</v>
      </c>
      <c r="F199" s="54"/>
      <c r="G199" s="53" t="s">
        <v>130</v>
      </c>
      <c r="H199" s="49">
        <v>600</v>
      </c>
      <c r="I199" s="65">
        <v>0</v>
      </c>
    </row>
    <row r="200" spans="1:9" ht="15.75" hidden="1" x14ac:dyDescent="0.25">
      <c r="A200" s="84" t="s">
        <v>204</v>
      </c>
      <c r="B200" s="84"/>
      <c r="C200" s="84"/>
      <c r="D200" s="90"/>
      <c r="E200" s="184"/>
      <c r="F200" s="90"/>
      <c r="G200" s="84"/>
      <c r="H200" s="91"/>
      <c r="I200" s="85"/>
    </row>
    <row r="201" spans="1:9" ht="78.75" hidden="1" x14ac:dyDescent="0.25">
      <c r="A201" s="53" t="s">
        <v>205</v>
      </c>
      <c r="B201" s="161" t="s">
        <v>128</v>
      </c>
      <c r="C201" s="161" t="s">
        <v>129</v>
      </c>
      <c r="D201" s="54" t="s">
        <v>34</v>
      </c>
      <c r="E201" s="48">
        <v>30</v>
      </c>
      <c r="F201" s="54"/>
      <c r="G201" s="53" t="s">
        <v>130</v>
      </c>
      <c r="H201" s="49">
        <v>770</v>
      </c>
      <c r="I201" s="65">
        <v>0</v>
      </c>
    </row>
    <row r="202" spans="1:9" ht="47.25" hidden="1" x14ac:dyDescent="0.25">
      <c r="A202" s="53" t="s">
        <v>206</v>
      </c>
      <c r="B202" s="161"/>
      <c r="C202" s="161"/>
      <c r="D202" s="54" t="s">
        <v>34</v>
      </c>
      <c r="E202" s="48">
        <v>150</v>
      </c>
      <c r="F202" s="54"/>
      <c r="G202" s="53" t="s">
        <v>130</v>
      </c>
      <c r="H202" s="49">
        <v>500</v>
      </c>
      <c r="I202" s="65">
        <v>0</v>
      </c>
    </row>
    <row r="203" spans="1:9" ht="29.25" hidden="1" customHeight="1" x14ac:dyDescent="0.25">
      <c r="A203" s="53"/>
      <c r="B203" s="44"/>
      <c r="C203" s="44"/>
      <c r="D203" s="54"/>
      <c r="E203" s="48">
        <f>SUM(E201:E202)</f>
        <v>180</v>
      </c>
      <c r="F203" s="54"/>
      <c r="G203" s="53"/>
      <c r="H203" s="49"/>
      <c r="I203" s="65"/>
    </row>
    <row r="204" spans="1:9" ht="15.75" hidden="1" x14ac:dyDescent="0.25">
      <c r="A204" s="84" t="s">
        <v>21</v>
      </c>
      <c r="B204" s="84"/>
      <c r="C204" s="84"/>
      <c r="D204" s="90"/>
      <c r="E204" s="184"/>
      <c r="F204" s="90"/>
      <c r="G204" s="84"/>
      <c r="H204" s="91"/>
      <c r="I204" s="85"/>
    </row>
    <row r="205" spans="1:9" ht="47.25" hidden="1" x14ac:dyDescent="0.25">
      <c r="A205" s="53" t="s">
        <v>207</v>
      </c>
      <c r="B205" s="161" t="s">
        <v>128</v>
      </c>
      <c r="C205" s="161" t="s">
        <v>129</v>
      </c>
      <c r="D205" s="54" t="s">
        <v>34</v>
      </c>
      <c r="E205" s="48">
        <v>130</v>
      </c>
      <c r="F205" s="54"/>
      <c r="G205" s="53" t="s">
        <v>130</v>
      </c>
      <c r="H205" s="49">
        <v>5000</v>
      </c>
      <c r="I205" s="65">
        <v>0</v>
      </c>
    </row>
    <row r="206" spans="1:9" ht="47.25" hidden="1" x14ac:dyDescent="0.25">
      <c r="A206" s="53" t="s">
        <v>208</v>
      </c>
      <c r="B206" s="161"/>
      <c r="C206" s="161"/>
      <c r="D206" s="54" t="s">
        <v>34</v>
      </c>
      <c r="E206" s="48">
        <v>324</v>
      </c>
      <c r="F206" s="54"/>
      <c r="G206" s="53" t="s">
        <v>130</v>
      </c>
      <c r="H206" s="49">
        <v>3500</v>
      </c>
      <c r="I206" s="65">
        <v>0</v>
      </c>
    </row>
    <row r="207" spans="1:9" ht="31.5" hidden="1" x14ac:dyDescent="0.25">
      <c r="A207" s="53" t="s">
        <v>209</v>
      </c>
      <c r="B207" s="161"/>
      <c r="C207" s="161"/>
      <c r="D207" s="54" t="s">
        <v>34</v>
      </c>
      <c r="E207" s="48">
        <v>313</v>
      </c>
      <c r="F207" s="54"/>
      <c r="G207" s="53" t="s">
        <v>130</v>
      </c>
      <c r="H207" s="49">
        <v>140</v>
      </c>
      <c r="I207" s="65">
        <v>0</v>
      </c>
    </row>
    <row r="208" spans="1:9" ht="47.25" hidden="1" x14ac:dyDescent="0.25">
      <c r="A208" s="53" t="s">
        <v>210</v>
      </c>
      <c r="B208" s="161"/>
      <c r="C208" s="161"/>
      <c r="D208" s="54" t="s">
        <v>34</v>
      </c>
      <c r="E208" s="48">
        <v>45.646000000000001</v>
      </c>
      <c r="F208" s="54"/>
      <c r="G208" s="53" t="s">
        <v>130</v>
      </c>
      <c r="H208" s="49">
        <v>100</v>
      </c>
      <c r="I208" s="65">
        <v>0</v>
      </c>
    </row>
    <row r="209" spans="1:9" ht="41.25" hidden="1" customHeight="1" x14ac:dyDescent="0.25">
      <c r="A209" s="53"/>
      <c r="B209" s="44"/>
      <c r="C209" s="44"/>
      <c r="D209" s="54"/>
      <c r="E209" s="48">
        <f>SUM(E205:E208)</f>
        <v>812.64599999999996</v>
      </c>
      <c r="F209" s="54"/>
      <c r="G209" s="53"/>
      <c r="H209" s="49"/>
      <c r="I209" s="65"/>
    </row>
    <row r="210" spans="1:9" ht="15.75" hidden="1" x14ac:dyDescent="0.25">
      <c r="A210" s="84" t="s">
        <v>211</v>
      </c>
      <c r="B210" s="84"/>
      <c r="C210" s="84"/>
      <c r="D210" s="90"/>
      <c r="E210" s="184"/>
      <c r="F210" s="90"/>
      <c r="G210" s="84"/>
      <c r="H210" s="91"/>
      <c r="I210" s="85"/>
    </row>
    <row r="211" spans="1:9" ht="63" hidden="1" x14ac:dyDescent="0.25">
      <c r="A211" s="53" t="s">
        <v>212</v>
      </c>
      <c r="B211" s="53" t="s">
        <v>128</v>
      </c>
      <c r="C211" s="53" t="s">
        <v>129</v>
      </c>
      <c r="D211" s="54" t="s">
        <v>34</v>
      </c>
      <c r="E211" s="48">
        <v>300</v>
      </c>
      <c r="F211" s="54"/>
      <c r="G211" s="53" t="s">
        <v>130</v>
      </c>
      <c r="H211" s="49">
        <v>2600</v>
      </c>
      <c r="I211" s="65">
        <v>0</v>
      </c>
    </row>
    <row r="212" spans="1:9" ht="15.75" hidden="1" x14ac:dyDescent="0.25">
      <c r="A212" s="84" t="s">
        <v>213</v>
      </c>
      <c r="B212" s="84"/>
      <c r="C212" s="84"/>
      <c r="D212" s="90"/>
      <c r="E212" s="184"/>
      <c r="F212" s="90"/>
      <c r="G212" s="84"/>
      <c r="H212" s="91"/>
      <c r="I212" s="85"/>
    </row>
    <row r="213" spans="1:9" ht="63" hidden="1" x14ac:dyDescent="0.25">
      <c r="A213" s="53" t="s">
        <v>214</v>
      </c>
      <c r="B213" s="53" t="s">
        <v>128</v>
      </c>
      <c r="C213" s="53" t="s">
        <v>129</v>
      </c>
      <c r="D213" s="54" t="s">
        <v>34</v>
      </c>
      <c r="E213" s="48">
        <v>150</v>
      </c>
      <c r="F213" s="54"/>
      <c r="G213" s="53" t="s">
        <v>130</v>
      </c>
      <c r="H213" s="49">
        <v>2000</v>
      </c>
      <c r="I213" s="65">
        <v>0</v>
      </c>
    </row>
    <row r="214" spans="1:9" ht="15.75" hidden="1" x14ac:dyDescent="0.25">
      <c r="A214" s="84" t="s">
        <v>215</v>
      </c>
      <c r="B214" s="84"/>
      <c r="C214" s="84"/>
      <c r="D214" s="90"/>
      <c r="E214" s="90"/>
      <c r="F214" s="90"/>
      <c r="G214" s="84"/>
      <c r="H214" s="91"/>
      <c r="I214" s="85"/>
    </row>
    <row r="215" spans="1:9" ht="63" hidden="1" x14ac:dyDescent="0.25">
      <c r="A215" s="53" t="s">
        <v>216</v>
      </c>
      <c r="B215" s="53" t="s">
        <v>128</v>
      </c>
      <c r="C215" s="53" t="s">
        <v>129</v>
      </c>
      <c r="D215" s="54" t="s">
        <v>34</v>
      </c>
      <c r="E215" s="54"/>
      <c r="F215" s="54"/>
      <c r="G215" s="53" t="s">
        <v>130</v>
      </c>
      <c r="H215" s="49">
        <v>120</v>
      </c>
      <c r="I215" s="65">
        <v>0</v>
      </c>
    </row>
    <row r="216" spans="1:9" ht="15.75" hidden="1" x14ac:dyDescent="0.25">
      <c r="A216" s="84" t="s">
        <v>217</v>
      </c>
      <c r="B216" s="84"/>
      <c r="C216" s="84"/>
      <c r="D216" s="90"/>
      <c r="E216" s="90"/>
      <c r="F216" s="90"/>
      <c r="G216" s="84"/>
      <c r="H216" s="91"/>
      <c r="I216" s="85"/>
    </row>
    <row r="217" spans="1:9" ht="63" hidden="1" x14ac:dyDescent="0.25">
      <c r="A217" s="53" t="s">
        <v>218</v>
      </c>
      <c r="B217" s="53" t="s">
        <v>128</v>
      </c>
      <c r="C217" s="53" t="s">
        <v>129</v>
      </c>
      <c r="D217" s="54" t="s">
        <v>34</v>
      </c>
      <c r="E217" s="54"/>
      <c r="F217" s="54"/>
      <c r="G217" s="53" t="s">
        <v>130</v>
      </c>
      <c r="H217" s="49">
        <v>800</v>
      </c>
      <c r="I217" s="65">
        <v>0</v>
      </c>
    </row>
    <row r="218" spans="1:9" ht="15.75" hidden="1" x14ac:dyDescent="0.25">
      <c r="A218" s="84" t="s">
        <v>219</v>
      </c>
      <c r="B218" s="84"/>
      <c r="C218" s="84"/>
      <c r="D218" s="90"/>
      <c r="E218" s="90"/>
      <c r="F218" s="90"/>
      <c r="G218" s="84"/>
      <c r="H218" s="91"/>
      <c r="I218" s="85"/>
    </row>
    <row r="219" spans="1:9" ht="63" hidden="1" x14ac:dyDescent="0.25">
      <c r="A219" s="53" t="s">
        <v>220</v>
      </c>
      <c r="B219" s="53" t="s">
        <v>128</v>
      </c>
      <c r="C219" s="53" t="s">
        <v>129</v>
      </c>
      <c r="D219" s="54" t="s">
        <v>34</v>
      </c>
      <c r="E219" s="54"/>
      <c r="F219" s="54"/>
      <c r="G219" s="53" t="s">
        <v>130</v>
      </c>
      <c r="H219" s="49">
        <v>120</v>
      </c>
      <c r="I219" s="65">
        <v>0</v>
      </c>
    </row>
    <row r="220" spans="1:9" ht="15.75" hidden="1" x14ac:dyDescent="0.25">
      <c r="A220" s="84" t="s">
        <v>221</v>
      </c>
      <c r="B220" s="84"/>
      <c r="C220" s="84"/>
      <c r="D220" s="90"/>
      <c r="E220" s="90"/>
      <c r="F220" s="90"/>
      <c r="G220" s="84"/>
      <c r="H220" s="91"/>
      <c r="I220" s="85"/>
    </row>
    <row r="221" spans="1:9" ht="78.75" hidden="1" x14ac:dyDescent="0.25">
      <c r="A221" s="53" t="s">
        <v>222</v>
      </c>
      <c r="B221" s="53" t="s">
        <v>128</v>
      </c>
      <c r="C221" s="53" t="s">
        <v>129</v>
      </c>
      <c r="D221" s="54" t="s">
        <v>34</v>
      </c>
      <c r="E221" s="54"/>
      <c r="F221" s="54"/>
      <c r="G221" s="53" t="s">
        <v>130</v>
      </c>
      <c r="H221" s="49">
        <v>200</v>
      </c>
      <c r="I221" s="65">
        <v>0</v>
      </c>
    </row>
    <row r="222" spans="1:9" ht="15.75" hidden="1" x14ac:dyDescent="0.25">
      <c r="A222" s="84" t="s">
        <v>223</v>
      </c>
      <c r="B222" s="84"/>
      <c r="C222" s="84"/>
      <c r="D222" s="90"/>
      <c r="E222" s="90"/>
      <c r="F222" s="90"/>
      <c r="G222" s="84"/>
      <c r="H222" s="91"/>
      <c r="I222" s="85"/>
    </row>
    <row r="223" spans="1:9" ht="63" hidden="1" x14ac:dyDescent="0.25">
      <c r="A223" s="53" t="s">
        <v>224</v>
      </c>
      <c r="B223" s="53" t="s">
        <v>128</v>
      </c>
      <c r="C223" s="53" t="s">
        <v>129</v>
      </c>
      <c r="D223" s="54" t="s">
        <v>34</v>
      </c>
      <c r="E223" s="54"/>
      <c r="F223" s="54"/>
      <c r="G223" s="53" t="s">
        <v>130</v>
      </c>
      <c r="H223" s="49">
        <v>30</v>
      </c>
      <c r="I223" s="65">
        <v>0</v>
      </c>
    </row>
    <row r="224" spans="1:9" ht="15.75" hidden="1" x14ac:dyDescent="0.25">
      <c r="A224" s="84" t="s">
        <v>225</v>
      </c>
      <c r="B224" s="84"/>
      <c r="C224" s="84"/>
      <c r="D224" s="90"/>
      <c r="E224" s="90"/>
      <c r="F224" s="90"/>
      <c r="G224" s="84"/>
      <c r="H224" s="91"/>
      <c r="I224" s="85"/>
    </row>
    <row r="225" spans="1:9" ht="63" hidden="1" x14ac:dyDescent="0.25">
      <c r="A225" s="53" t="s">
        <v>226</v>
      </c>
      <c r="B225" s="53" t="s">
        <v>128</v>
      </c>
      <c r="C225" s="53" t="s">
        <v>129</v>
      </c>
      <c r="D225" s="54" t="s">
        <v>34</v>
      </c>
      <c r="E225" s="54"/>
      <c r="F225" s="54"/>
      <c r="G225" s="53" t="s">
        <v>130</v>
      </c>
      <c r="H225" s="49">
        <v>150</v>
      </c>
      <c r="I225" s="65">
        <v>0</v>
      </c>
    </row>
    <row r="226" spans="1:9" ht="15.75" hidden="1" x14ac:dyDescent="0.25">
      <c r="A226" s="84" t="s">
        <v>227</v>
      </c>
      <c r="B226" s="84"/>
      <c r="C226" s="84"/>
      <c r="D226" s="90"/>
      <c r="E226" s="90"/>
      <c r="F226" s="90"/>
      <c r="G226" s="84"/>
      <c r="H226" s="91"/>
      <c r="I226" s="85"/>
    </row>
    <row r="227" spans="1:9" ht="63" hidden="1" x14ac:dyDescent="0.25">
      <c r="A227" s="53" t="s">
        <v>228</v>
      </c>
      <c r="B227" s="53" t="s">
        <v>128</v>
      </c>
      <c r="C227" s="53" t="s">
        <v>129</v>
      </c>
      <c r="D227" s="54" t="s">
        <v>34</v>
      </c>
      <c r="E227" s="54"/>
      <c r="F227" s="54"/>
      <c r="G227" s="53" t="s">
        <v>130</v>
      </c>
      <c r="H227" s="49">
        <v>4000</v>
      </c>
      <c r="I227" s="65">
        <v>0</v>
      </c>
    </row>
    <row r="228" spans="1:9" ht="15.75" hidden="1" x14ac:dyDescent="0.25">
      <c r="A228" s="84" t="s">
        <v>229</v>
      </c>
      <c r="B228" s="84"/>
      <c r="C228" s="84"/>
      <c r="D228" s="90"/>
      <c r="E228" s="90"/>
      <c r="F228" s="90"/>
      <c r="G228" s="84"/>
      <c r="H228" s="91"/>
      <c r="I228" s="85"/>
    </row>
    <row r="229" spans="1:9" ht="47.25" hidden="1" x14ac:dyDescent="0.25">
      <c r="A229" s="53" t="s">
        <v>230</v>
      </c>
      <c r="B229" s="161" t="s">
        <v>128</v>
      </c>
      <c r="C229" s="161" t="s">
        <v>129</v>
      </c>
      <c r="D229" s="54" t="s">
        <v>34</v>
      </c>
      <c r="E229" s="54"/>
      <c r="F229" s="54"/>
      <c r="G229" s="53" t="s">
        <v>130</v>
      </c>
      <c r="H229" s="49">
        <v>130</v>
      </c>
      <c r="I229" s="65">
        <v>0</v>
      </c>
    </row>
    <row r="230" spans="1:9" ht="47.25" hidden="1" x14ac:dyDescent="0.25">
      <c r="A230" s="53" t="s">
        <v>231</v>
      </c>
      <c r="B230" s="161"/>
      <c r="C230" s="161"/>
      <c r="D230" s="54" t="s">
        <v>34</v>
      </c>
      <c r="E230" s="54"/>
      <c r="F230" s="54"/>
      <c r="G230" s="53" t="s">
        <v>130</v>
      </c>
      <c r="H230" s="49">
        <v>324</v>
      </c>
      <c r="I230" s="65">
        <v>0</v>
      </c>
    </row>
    <row r="231" spans="1:9" ht="47.25" hidden="1" x14ac:dyDescent="0.25">
      <c r="A231" s="53" t="s">
        <v>232</v>
      </c>
      <c r="B231" s="161"/>
      <c r="C231" s="161"/>
      <c r="D231" s="54" t="s">
        <v>34</v>
      </c>
      <c r="E231" s="54"/>
      <c r="F231" s="54"/>
      <c r="G231" s="53" t="s">
        <v>130</v>
      </c>
      <c r="H231" s="49">
        <v>313</v>
      </c>
      <c r="I231" s="65">
        <v>0</v>
      </c>
    </row>
    <row r="232" spans="1:9" ht="47.25" hidden="1" x14ac:dyDescent="0.25">
      <c r="A232" s="53" t="s">
        <v>233</v>
      </c>
      <c r="B232" s="161"/>
      <c r="C232" s="161"/>
      <c r="D232" s="54" t="s">
        <v>34</v>
      </c>
      <c r="E232" s="54"/>
      <c r="F232" s="54"/>
      <c r="G232" s="53" t="s">
        <v>130</v>
      </c>
      <c r="H232" s="49">
        <v>45.646000000000001</v>
      </c>
      <c r="I232" s="65">
        <v>0</v>
      </c>
    </row>
    <row r="233" spans="1:9" ht="15.75" hidden="1" x14ac:dyDescent="0.25">
      <c r="A233" s="84" t="s">
        <v>234</v>
      </c>
      <c r="B233" s="84"/>
      <c r="C233" s="84"/>
      <c r="D233" s="90"/>
      <c r="E233" s="90"/>
      <c r="F233" s="90"/>
      <c r="G233" s="84"/>
      <c r="H233" s="91"/>
      <c r="I233" s="85"/>
    </row>
    <row r="234" spans="1:9" ht="110.25" hidden="1" x14ac:dyDescent="0.25">
      <c r="A234" s="53" t="s">
        <v>235</v>
      </c>
      <c r="B234" s="53" t="s">
        <v>128</v>
      </c>
      <c r="C234" s="53" t="s">
        <v>129</v>
      </c>
      <c r="D234" s="54" t="s">
        <v>34</v>
      </c>
      <c r="E234" s="54"/>
      <c r="F234" s="54"/>
      <c r="G234" s="53" t="s">
        <v>130</v>
      </c>
      <c r="H234" s="49">
        <v>300</v>
      </c>
      <c r="I234" s="65">
        <v>0</v>
      </c>
    </row>
    <row r="235" spans="1:9" ht="15.75" hidden="1" x14ac:dyDescent="0.25">
      <c r="A235" s="84" t="s">
        <v>236</v>
      </c>
      <c r="B235" s="84"/>
      <c r="C235" s="84"/>
      <c r="D235" s="90"/>
      <c r="E235" s="90"/>
      <c r="F235" s="90"/>
      <c r="G235" s="84"/>
      <c r="H235" s="91"/>
      <c r="I235" s="85"/>
    </row>
    <row r="236" spans="1:9" ht="78.75" hidden="1" x14ac:dyDescent="0.25">
      <c r="A236" s="53" t="s">
        <v>237</v>
      </c>
      <c r="B236" s="53" t="s">
        <v>128</v>
      </c>
      <c r="C236" s="53" t="s">
        <v>129</v>
      </c>
      <c r="D236" s="54" t="s">
        <v>34</v>
      </c>
      <c r="E236" s="54"/>
      <c r="F236" s="54"/>
      <c r="G236" s="53" t="s">
        <v>130</v>
      </c>
      <c r="H236" s="49">
        <v>300</v>
      </c>
      <c r="I236" s="65">
        <v>0</v>
      </c>
    </row>
    <row r="237" spans="1:9" ht="15.75" hidden="1" x14ac:dyDescent="0.25">
      <c r="A237" s="84" t="s">
        <v>238</v>
      </c>
      <c r="B237" s="84"/>
      <c r="C237" s="84"/>
      <c r="D237" s="90"/>
      <c r="E237" s="90"/>
      <c r="F237" s="90"/>
      <c r="G237" s="84"/>
      <c r="H237" s="91"/>
      <c r="I237" s="85"/>
    </row>
    <row r="238" spans="1:9" ht="31.5" hidden="1" x14ac:dyDescent="0.25">
      <c r="A238" s="53" t="s">
        <v>239</v>
      </c>
      <c r="B238" s="161" t="s">
        <v>128</v>
      </c>
      <c r="C238" s="161" t="s">
        <v>129</v>
      </c>
      <c r="D238" s="54" t="s">
        <v>34</v>
      </c>
      <c r="E238" s="54"/>
      <c r="F238" s="54"/>
      <c r="G238" s="53" t="s">
        <v>130</v>
      </c>
      <c r="H238" s="49">
        <v>200</v>
      </c>
      <c r="I238" s="65">
        <v>0</v>
      </c>
    </row>
    <row r="239" spans="1:9" ht="47.25" hidden="1" x14ac:dyDescent="0.25">
      <c r="A239" s="53" t="s">
        <v>240</v>
      </c>
      <c r="B239" s="161"/>
      <c r="C239" s="161"/>
      <c r="D239" s="54" t="s">
        <v>34</v>
      </c>
      <c r="E239" s="54"/>
      <c r="F239" s="54"/>
      <c r="G239" s="53" t="s">
        <v>130</v>
      </c>
      <c r="H239" s="49">
        <v>150</v>
      </c>
      <c r="I239" s="65">
        <v>0</v>
      </c>
    </row>
    <row r="240" spans="1:9" ht="15.75" hidden="1" x14ac:dyDescent="0.25">
      <c r="A240" s="84" t="s">
        <v>241</v>
      </c>
      <c r="B240" s="84"/>
      <c r="C240" s="84"/>
      <c r="D240" s="90"/>
      <c r="E240" s="90"/>
      <c r="F240" s="90"/>
      <c r="G240" s="84"/>
      <c r="H240" s="91"/>
      <c r="I240" s="85"/>
    </row>
    <row r="241" spans="1:9" ht="78.75" hidden="1" x14ac:dyDescent="0.25">
      <c r="A241" s="53" t="s">
        <v>242</v>
      </c>
      <c r="B241" s="53" t="s">
        <v>243</v>
      </c>
      <c r="C241" s="53" t="s">
        <v>129</v>
      </c>
      <c r="D241" s="54" t="s">
        <v>24</v>
      </c>
      <c r="E241" s="54"/>
      <c r="F241" s="54"/>
      <c r="G241" s="53" t="s">
        <v>130</v>
      </c>
      <c r="H241" s="49">
        <v>25</v>
      </c>
      <c r="I241" s="65"/>
    </row>
    <row r="242" spans="1:9" ht="15.75" hidden="1" x14ac:dyDescent="0.25">
      <c r="A242" s="84" t="s">
        <v>215</v>
      </c>
      <c r="B242" s="84"/>
      <c r="C242" s="84"/>
      <c r="D242" s="90"/>
      <c r="E242" s="90"/>
      <c r="F242" s="90"/>
      <c r="G242" s="84"/>
      <c r="H242" s="91"/>
      <c r="I242" s="85"/>
    </row>
    <row r="243" spans="1:9" ht="63" hidden="1" x14ac:dyDescent="0.25">
      <c r="A243" s="53" t="s">
        <v>244</v>
      </c>
      <c r="B243" s="53" t="s">
        <v>128</v>
      </c>
      <c r="C243" s="53" t="s">
        <v>129</v>
      </c>
      <c r="D243" s="54" t="s">
        <v>24</v>
      </c>
      <c r="E243" s="54"/>
      <c r="F243" s="54"/>
      <c r="G243" s="53" t="s">
        <v>130</v>
      </c>
      <c r="H243" s="49">
        <v>100</v>
      </c>
      <c r="I243" s="65"/>
    </row>
    <row r="244" spans="1:9" ht="15.75" hidden="1" x14ac:dyDescent="0.25">
      <c r="A244" s="84" t="s">
        <v>245</v>
      </c>
      <c r="B244" s="84"/>
      <c r="C244" s="84"/>
      <c r="D244" s="90"/>
      <c r="E244" s="90"/>
      <c r="F244" s="90"/>
      <c r="G244" s="84"/>
      <c r="H244" s="91"/>
      <c r="I244" s="85"/>
    </row>
    <row r="245" spans="1:9" ht="63" hidden="1" x14ac:dyDescent="0.25">
      <c r="A245" s="53" t="s">
        <v>246</v>
      </c>
      <c r="B245" s="53" t="s">
        <v>128</v>
      </c>
      <c r="C245" s="53" t="s">
        <v>129</v>
      </c>
      <c r="D245" s="54" t="s">
        <v>24</v>
      </c>
      <c r="E245" s="54"/>
      <c r="F245" s="54"/>
      <c r="G245" s="53" t="s">
        <v>130</v>
      </c>
      <c r="H245" s="49">
        <v>2000</v>
      </c>
      <c r="I245" s="65"/>
    </row>
    <row r="246" spans="1:9" ht="15.75" hidden="1" x14ac:dyDescent="0.25">
      <c r="A246" s="84" t="s">
        <v>247</v>
      </c>
      <c r="B246" s="84"/>
      <c r="C246" s="84"/>
      <c r="D246" s="90"/>
      <c r="E246" s="90"/>
      <c r="F246" s="90"/>
      <c r="G246" s="84"/>
      <c r="H246" s="91"/>
      <c r="I246" s="85"/>
    </row>
    <row r="247" spans="1:9" ht="78.75" hidden="1" x14ac:dyDescent="0.25">
      <c r="A247" s="53" t="s">
        <v>248</v>
      </c>
      <c r="B247" s="53" t="s">
        <v>128</v>
      </c>
      <c r="C247" s="53" t="s">
        <v>249</v>
      </c>
      <c r="D247" s="54" t="s">
        <v>24</v>
      </c>
      <c r="E247" s="54"/>
      <c r="F247" s="54"/>
      <c r="G247" s="53" t="s">
        <v>130</v>
      </c>
      <c r="H247" s="49">
        <v>160</v>
      </c>
      <c r="I247" s="65"/>
    </row>
    <row r="248" spans="1:9" ht="15.75" hidden="1" x14ac:dyDescent="0.25">
      <c r="A248" s="84" t="s">
        <v>250</v>
      </c>
      <c r="B248" s="84"/>
      <c r="C248" s="84"/>
      <c r="D248" s="90"/>
      <c r="E248" s="90"/>
      <c r="F248" s="90"/>
      <c r="G248" s="84"/>
      <c r="H248" s="91"/>
      <c r="I248" s="85"/>
    </row>
    <row r="249" spans="1:9" ht="63" hidden="1" x14ac:dyDescent="0.25">
      <c r="A249" s="53" t="s">
        <v>251</v>
      </c>
      <c r="B249" s="53" t="s">
        <v>252</v>
      </c>
      <c r="C249" s="53" t="s">
        <v>253</v>
      </c>
      <c r="D249" s="54" t="s">
        <v>34</v>
      </c>
      <c r="E249" s="48">
        <v>1500</v>
      </c>
      <c r="F249" s="54"/>
      <c r="G249" s="53" t="s">
        <v>661</v>
      </c>
      <c r="H249" s="49">
        <v>0</v>
      </c>
      <c r="I249" s="65"/>
    </row>
    <row r="250" spans="1:9" ht="15.75" hidden="1" x14ac:dyDescent="0.25">
      <c r="A250" s="84" t="s">
        <v>254</v>
      </c>
      <c r="B250" s="84"/>
      <c r="C250" s="84"/>
      <c r="D250" s="90"/>
      <c r="E250" s="90"/>
      <c r="F250" s="90"/>
      <c r="G250" s="84"/>
      <c r="H250" s="91"/>
      <c r="I250" s="85"/>
    </row>
    <row r="251" spans="1:9" ht="31.5" hidden="1" x14ac:dyDescent="0.25">
      <c r="A251" s="53" t="s">
        <v>255</v>
      </c>
      <c r="B251" s="161" t="s">
        <v>256</v>
      </c>
      <c r="C251" s="161" t="s">
        <v>257</v>
      </c>
      <c r="D251" s="54" t="s">
        <v>34</v>
      </c>
      <c r="E251" s="54">
        <v>10</v>
      </c>
      <c r="F251" s="54">
        <v>10</v>
      </c>
      <c r="G251" s="53" t="s">
        <v>258</v>
      </c>
      <c r="H251" s="68">
        <v>0</v>
      </c>
      <c r="I251" s="65">
        <v>0</v>
      </c>
    </row>
    <row r="252" spans="1:9" ht="31.5" hidden="1" x14ac:dyDescent="0.25">
      <c r="A252" s="53" t="s">
        <v>259</v>
      </c>
      <c r="B252" s="161"/>
      <c r="C252" s="161"/>
      <c r="D252" s="54" t="s">
        <v>34</v>
      </c>
      <c r="E252" s="54">
        <v>5</v>
      </c>
      <c r="F252" s="54">
        <v>2</v>
      </c>
      <c r="G252" s="53" t="s">
        <v>258</v>
      </c>
      <c r="H252" s="68">
        <v>0</v>
      </c>
      <c r="I252" s="65">
        <v>0</v>
      </c>
    </row>
    <row r="253" spans="1:9" ht="78.75" hidden="1" x14ac:dyDescent="0.25">
      <c r="A253" s="53" t="s">
        <v>260</v>
      </c>
      <c r="B253" s="161"/>
      <c r="C253" s="161"/>
      <c r="D253" s="54" t="s">
        <v>34</v>
      </c>
      <c r="E253" s="54">
        <v>600</v>
      </c>
      <c r="F253" s="54">
        <v>50</v>
      </c>
      <c r="G253" s="53" t="s">
        <v>258</v>
      </c>
      <c r="H253" s="68">
        <v>0</v>
      </c>
      <c r="I253" s="65">
        <v>0</v>
      </c>
    </row>
    <row r="254" spans="1:9" ht="36.75" hidden="1" customHeight="1" x14ac:dyDescent="0.25">
      <c r="A254" s="53"/>
      <c r="B254" s="161"/>
      <c r="C254" s="44"/>
      <c r="D254" s="54"/>
      <c r="E254" s="54">
        <f>SUM(E251:E253)</f>
        <v>615</v>
      </c>
      <c r="F254" s="54">
        <f>SUM(F251:F253)</f>
        <v>62</v>
      </c>
      <c r="G254" s="53"/>
      <c r="H254" s="68">
        <v>615</v>
      </c>
      <c r="I254" s="65">
        <v>62</v>
      </c>
    </row>
    <row r="255" spans="1:9" ht="47.25" hidden="1" x14ac:dyDescent="0.25">
      <c r="A255" s="53" t="s">
        <v>261</v>
      </c>
      <c r="B255" s="161"/>
      <c r="C255" s="57" t="s">
        <v>262</v>
      </c>
      <c r="D255" s="54" t="s">
        <v>24</v>
      </c>
      <c r="E255" s="54">
        <v>111</v>
      </c>
      <c r="F255" s="54">
        <v>111</v>
      </c>
      <c r="G255" s="44" t="s">
        <v>663</v>
      </c>
      <c r="H255" s="65"/>
      <c r="I255" s="65"/>
    </row>
    <row r="256" spans="1:9" ht="60" hidden="1" customHeight="1" x14ac:dyDescent="0.25">
      <c r="A256" s="53"/>
      <c r="B256" s="44"/>
      <c r="C256" s="57"/>
      <c r="D256" s="54"/>
      <c r="E256" s="48">
        <f>SUM(E255,E139,E138,E415)</f>
        <v>8522</v>
      </c>
      <c r="F256" s="54"/>
      <c r="G256" s="44"/>
      <c r="H256" s="65"/>
      <c r="I256" s="65"/>
    </row>
    <row r="257" spans="1:9" ht="15.75" hidden="1" x14ac:dyDescent="0.25">
      <c r="A257" s="84" t="s">
        <v>197</v>
      </c>
      <c r="B257" s="93"/>
      <c r="C257" s="93"/>
      <c r="D257" s="90"/>
      <c r="E257" s="90"/>
      <c r="F257" s="90"/>
      <c r="G257" s="84"/>
      <c r="H257" s="85"/>
      <c r="I257" s="85"/>
    </row>
    <row r="258" spans="1:9" ht="78.75" hidden="1" x14ac:dyDescent="0.25">
      <c r="A258" s="53" t="s">
        <v>263</v>
      </c>
      <c r="B258" s="161" t="s">
        <v>264</v>
      </c>
      <c r="C258" s="161" t="s">
        <v>265</v>
      </c>
      <c r="D258" s="54" t="s">
        <v>34</v>
      </c>
      <c r="E258" s="74">
        <v>500</v>
      </c>
      <c r="F258" s="74">
        <v>400</v>
      </c>
      <c r="G258" s="53" t="s">
        <v>266</v>
      </c>
      <c r="H258" s="65"/>
      <c r="I258" s="65"/>
    </row>
    <row r="259" spans="1:9" ht="78.75" hidden="1" x14ac:dyDescent="0.25">
      <c r="A259" s="53" t="s">
        <v>267</v>
      </c>
      <c r="B259" s="161"/>
      <c r="C259" s="161"/>
      <c r="D259" s="54" t="s">
        <v>34</v>
      </c>
      <c r="E259" s="74">
        <v>400</v>
      </c>
      <c r="F259" s="74">
        <v>200</v>
      </c>
      <c r="G259" s="53" t="s">
        <v>266</v>
      </c>
      <c r="H259" s="65"/>
      <c r="I259" s="65"/>
    </row>
    <row r="260" spans="1:9" ht="47.25" hidden="1" x14ac:dyDescent="0.25">
      <c r="A260" s="53" t="s">
        <v>268</v>
      </c>
      <c r="B260" s="161"/>
      <c r="C260" s="161"/>
      <c r="D260" s="54" t="s">
        <v>34</v>
      </c>
      <c r="E260" s="74">
        <v>400</v>
      </c>
      <c r="F260" s="74">
        <v>200</v>
      </c>
      <c r="G260" s="53" t="s">
        <v>266</v>
      </c>
      <c r="H260" s="65"/>
      <c r="I260" s="65"/>
    </row>
    <row r="261" spans="1:9" ht="47.25" hidden="1" x14ac:dyDescent="0.25">
      <c r="A261" s="53" t="s">
        <v>269</v>
      </c>
      <c r="B261" s="161"/>
      <c r="C261" s="161"/>
      <c r="D261" s="54" t="s">
        <v>34</v>
      </c>
      <c r="E261" s="54">
        <v>350</v>
      </c>
      <c r="F261" s="54">
        <v>150</v>
      </c>
      <c r="G261" s="53" t="s">
        <v>266</v>
      </c>
      <c r="H261" s="65"/>
      <c r="I261" s="65"/>
    </row>
    <row r="262" spans="1:9" ht="50.25" hidden="1" customHeight="1" x14ac:dyDescent="0.25">
      <c r="A262" s="53"/>
      <c r="B262" s="44"/>
      <c r="C262" s="44"/>
      <c r="D262" s="54"/>
      <c r="E262" s="48">
        <f>SUM(E258:E261)</f>
        <v>1650</v>
      </c>
      <c r="F262" s="48">
        <f>SUM(F258:F261)</f>
        <v>950</v>
      </c>
      <c r="G262" s="53"/>
      <c r="H262" s="65">
        <v>1650</v>
      </c>
      <c r="I262" s="65">
        <v>950</v>
      </c>
    </row>
    <row r="263" spans="1:9" ht="15.75" hidden="1" x14ac:dyDescent="0.25">
      <c r="A263" s="94" t="s">
        <v>254</v>
      </c>
      <c r="B263" s="84"/>
      <c r="C263" s="84"/>
      <c r="D263" s="90"/>
      <c r="E263" s="90"/>
      <c r="F263" s="184"/>
      <c r="G263" s="84"/>
      <c r="H263" s="85"/>
      <c r="I263" s="85"/>
    </row>
    <row r="264" spans="1:9" ht="31.5" hidden="1" x14ac:dyDescent="0.25">
      <c r="A264" s="95" t="s">
        <v>270</v>
      </c>
      <c r="B264" s="161" t="s">
        <v>256</v>
      </c>
      <c r="C264" s="161" t="s">
        <v>271</v>
      </c>
      <c r="D264" s="54" t="s">
        <v>7</v>
      </c>
      <c r="E264" s="54"/>
      <c r="F264" s="48">
        <v>80</v>
      </c>
      <c r="G264" s="53" t="s">
        <v>659</v>
      </c>
      <c r="H264" s="65"/>
      <c r="I264" s="65"/>
    </row>
    <row r="265" spans="1:9" ht="47.25" hidden="1" x14ac:dyDescent="0.25">
      <c r="A265" s="95" t="s">
        <v>272</v>
      </c>
      <c r="B265" s="161"/>
      <c r="C265" s="161"/>
      <c r="D265" s="54" t="s">
        <v>7</v>
      </c>
      <c r="E265" s="54"/>
      <c r="F265" s="48">
        <v>200</v>
      </c>
      <c r="G265" s="53" t="s">
        <v>659</v>
      </c>
      <c r="H265" s="65"/>
      <c r="I265" s="65"/>
    </row>
    <row r="266" spans="1:9" ht="47.25" hidden="1" x14ac:dyDescent="0.25">
      <c r="A266" s="95" t="s">
        <v>273</v>
      </c>
      <c r="B266" s="161"/>
      <c r="C266" s="161"/>
      <c r="D266" s="54" t="s">
        <v>7</v>
      </c>
      <c r="E266" s="54"/>
      <c r="F266" s="48">
        <v>50</v>
      </c>
      <c r="G266" s="53" t="s">
        <v>659</v>
      </c>
      <c r="H266" s="65"/>
      <c r="I266" s="65"/>
    </row>
    <row r="267" spans="1:9" ht="31.5" hidden="1" x14ac:dyDescent="0.25">
      <c r="A267" s="95" t="s">
        <v>274</v>
      </c>
      <c r="B267" s="161"/>
      <c r="C267" s="161"/>
      <c r="D267" s="54" t="s">
        <v>7</v>
      </c>
      <c r="E267" s="54"/>
      <c r="F267" s="48">
        <v>300</v>
      </c>
      <c r="G267" s="53" t="s">
        <v>659</v>
      </c>
      <c r="H267" s="65"/>
      <c r="I267" s="65"/>
    </row>
    <row r="268" spans="1:9" ht="47.25" hidden="1" x14ac:dyDescent="0.25">
      <c r="A268" s="95" t="s">
        <v>275</v>
      </c>
      <c r="B268" s="161"/>
      <c r="C268" s="161"/>
      <c r="D268" s="54" t="s">
        <v>7</v>
      </c>
      <c r="E268" s="54"/>
      <c r="F268" s="48">
        <v>50</v>
      </c>
      <c r="G268" s="53" t="s">
        <v>659</v>
      </c>
      <c r="H268" s="65"/>
      <c r="I268" s="65"/>
    </row>
    <row r="269" spans="1:9" ht="63" hidden="1" x14ac:dyDescent="0.25">
      <c r="A269" s="95" t="s">
        <v>276</v>
      </c>
      <c r="B269" s="161"/>
      <c r="C269" s="161"/>
      <c r="D269" s="54" t="s">
        <v>7</v>
      </c>
      <c r="E269" s="54"/>
      <c r="F269" s="48">
        <v>300</v>
      </c>
      <c r="G269" s="53" t="s">
        <v>659</v>
      </c>
      <c r="H269" s="65"/>
      <c r="I269" s="65"/>
    </row>
    <row r="270" spans="1:9" ht="47.25" hidden="1" x14ac:dyDescent="0.25">
      <c r="A270" s="95" t="s">
        <v>277</v>
      </c>
      <c r="B270" s="161"/>
      <c r="C270" s="161"/>
      <c r="D270" s="54" t="s">
        <v>7</v>
      </c>
      <c r="E270" s="54"/>
      <c r="F270" s="48">
        <v>20</v>
      </c>
      <c r="G270" s="53" t="s">
        <v>659</v>
      </c>
      <c r="H270" s="65"/>
      <c r="I270" s="65"/>
    </row>
    <row r="271" spans="1:9" ht="47.25" hidden="1" x14ac:dyDescent="0.25">
      <c r="A271" s="95" t="s">
        <v>278</v>
      </c>
      <c r="B271" s="161"/>
      <c r="C271" s="161"/>
      <c r="D271" s="54" t="s">
        <v>7</v>
      </c>
      <c r="E271" s="54"/>
      <c r="F271" s="48">
        <v>30</v>
      </c>
      <c r="G271" s="53" t="s">
        <v>659</v>
      </c>
      <c r="H271" s="65"/>
      <c r="I271" s="65"/>
    </row>
    <row r="272" spans="1:9" ht="94.5" hidden="1" x14ac:dyDescent="0.25">
      <c r="A272" s="95" t="s">
        <v>279</v>
      </c>
      <c r="B272" s="161"/>
      <c r="C272" s="161"/>
      <c r="D272" s="54" t="s">
        <v>7</v>
      </c>
      <c r="E272" s="54"/>
      <c r="F272" s="48">
        <v>20</v>
      </c>
      <c r="G272" s="53" t="s">
        <v>659</v>
      </c>
      <c r="H272" s="65"/>
      <c r="I272" s="65"/>
    </row>
    <row r="273" spans="1:9" ht="31.5" hidden="1" x14ac:dyDescent="0.25">
      <c r="A273" s="95" t="s">
        <v>280</v>
      </c>
      <c r="B273" s="161"/>
      <c r="C273" s="161"/>
      <c r="D273" s="54" t="s">
        <v>7</v>
      </c>
      <c r="E273" s="54"/>
      <c r="F273" s="48">
        <v>20</v>
      </c>
      <c r="G273" s="53" t="s">
        <v>659</v>
      </c>
      <c r="H273" s="65"/>
      <c r="I273" s="65"/>
    </row>
    <row r="274" spans="1:9" ht="47.25" hidden="1" x14ac:dyDescent="0.25">
      <c r="A274" s="95" t="s">
        <v>281</v>
      </c>
      <c r="B274" s="161"/>
      <c r="C274" s="161"/>
      <c r="D274" s="54" t="s">
        <v>7</v>
      </c>
      <c r="E274" s="54"/>
      <c r="F274" s="48">
        <v>95</v>
      </c>
      <c r="G274" s="53" t="s">
        <v>659</v>
      </c>
      <c r="H274" s="65"/>
      <c r="I274" s="65"/>
    </row>
    <row r="275" spans="1:9" ht="31.5" hidden="1" x14ac:dyDescent="0.25">
      <c r="A275" s="95" t="s">
        <v>282</v>
      </c>
      <c r="B275" s="161"/>
      <c r="C275" s="161"/>
      <c r="D275" s="54" t="s">
        <v>7</v>
      </c>
      <c r="E275" s="54"/>
      <c r="F275" s="48">
        <v>200</v>
      </c>
      <c r="G275" s="53" t="s">
        <v>659</v>
      </c>
      <c r="H275" s="65"/>
      <c r="I275" s="65"/>
    </row>
    <row r="276" spans="1:9" ht="63" hidden="1" x14ac:dyDescent="0.25">
      <c r="A276" s="95" t="s">
        <v>283</v>
      </c>
      <c r="B276" s="161"/>
      <c r="C276" s="161"/>
      <c r="D276" s="54" t="s">
        <v>7</v>
      </c>
      <c r="E276" s="54"/>
      <c r="F276" s="48">
        <v>130</v>
      </c>
      <c r="G276" s="53" t="s">
        <v>659</v>
      </c>
      <c r="H276" s="65"/>
      <c r="I276" s="65"/>
    </row>
    <row r="277" spans="1:9" ht="42.75" hidden="1" customHeight="1" x14ac:dyDescent="0.25">
      <c r="A277" s="95"/>
      <c r="B277" s="44"/>
      <c r="C277" s="44"/>
      <c r="D277" s="54"/>
      <c r="E277" s="54"/>
      <c r="F277" s="48">
        <f>SUM(F264:F276)</f>
        <v>1495</v>
      </c>
      <c r="G277" s="53">
        <v>1495</v>
      </c>
      <c r="H277" s="65"/>
      <c r="I277" s="65"/>
    </row>
    <row r="278" spans="1:9" ht="15.75" hidden="1" x14ac:dyDescent="0.25">
      <c r="A278" s="94" t="s">
        <v>49</v>
      </c>
      <c r="B278" s="84"/>
      <c r="C278" s="84"/>
      <c r="D278" s="90"/>
      <c r="E278" s="90"/>
      <c r="F278" s="184"/>
      <c r="G278" s="84"/>
      <c r="H278" s="85"/>
      <c r="I278" s="85"/>
    </row>
    <row r="279" spans="1:9" ht="47.25" hidden="1" x14ac:dyDescent="0.25">
      <c r="A279" s="95" t="s">
        <v>284</v>
      </c>
      <c r="B279" s="161" t="s">
        <v>285</v>
      </c>
      <c r="C279" s="161" t="s">
        <v>286</v>
      </c>
      <c r="D279" s="54" t="s">
        <v>7</v>
      </c>
      <c r="E279" s="54"/>
      <c r="F279" s="48">
        <v>19</v>
      </c>
      <c r="G279" s="53" t="s">
        <v>287</v>
      </c>
      <c r="H279" s="65"/>
      <c r="I279" s="65"/>
    </row>
    <row r="280" spans="1:9" ht="47.25" hidden="1" x14ac:dyDescent="0.25">
      <c r="A280" s="95" t="s">
        <v>288</v>
      </c>
      <c r="B280" s="161"/>
      <c r="C280" s="161"/>
      <c r="D280" s="54" t="s">
        <v>7</v>
      </c>
      <c r="E280" s="54"/>
      <c r="F280" s="48">
        <v>110</v>
      </c>
      <c r="G280" s="53" t="s">
        <v>287</v>
      </c>
      <c r="H280" s="65"/>
      <c r="I280" s="65"/>
    </row>
    <row r="281" spans="1:9" ht="47.25" hidden="1" x14ac:dyDescent="0.25">
      <c r="A281" s="95" t="s">
        <v>289</v>
      </c>
      <c r="B281" s="161"/>
      <c r="C281" s="161"/>
      <c r="D281" s="54" t="s">
        <v>7</v>
      </c>
      <c r="E281" s="54"/>
      <c r="F281" s="48">
        <v>900</v>
      </c>
      <c r="G281" s="53" t="s">
        <v>287</v>
      </c>
      <c r="H281" s="65"/>
      <c r="I281" s="65"/>
    </row>
    <row r="282" spans="1:9" ht="47.25" hidden="1" x14ac:dyDescent="0.25">
      <c r="A282" s="95" t="s">
        <v>290</v>
      </c>
      <c r="B282" s="161"/>
      <c r="C282" s="161"/>
      <c r="D282" s="54" t="s">
        <v>7</v>
      </c>
      <c r="E282" s="54"/>
      <c r="F282" s="48">
        <v>2</v>
      </c>
      <c r="G282" s="53" t="s">
        <v>287</v>
      </c>
      <c r="H282" s="65"/>
      <c r="I282" s="65"/>
    </row>
    <row r="283" spans="1:9" ht="63" hidden="1" x14ac:dyDescent="0.25">
      <c r="A283" s="95" t="s">
        <v>291</v>
      </c>
      <c r="B283" s="161"/>
      <c r="C283" s="161"/>
      <c r="D283" s="54" t="s">
        <v>7</v>
      </c>
      <c r="E283" s="54"/>
      <c r="F283" s="48">
        <v>127</v>
      </c>
      <c r="G283" s="53" t="s">
        <v>287</v>
      </c>
      <c r="H283" s="65"/>
      <c r="I283" s="65"/>
    </row>
    <row r="284" spans="1:9" ht="47.25" hidden="1" x14ac:dyDescent="0.25">
      <c r="A284" s="95" t="s">
        <v>292</v>
      </c>
      <c r="B284" s="161"/>
      <c r="C284" s="161"/>
      <c r="D284" s="54" t="s">
        <v>7</v>
      </c>
      <c r="E284" s="54"/>
      <c r="F284" s="48">
        <v>3</v>
      </c>
      <c r="G284" s="53" t="s">
        <v>287</v>
      </c>
      <c r="H284" s="65"/>
      <c r="I284" s="65"/>
    </row>
    <row r="285" spans="1:9" ht="47.25" hidden="1" x14ac:dyDescent="0.25">
      <c r="A285" s="95" t="s">
        <v>293</v>
      </c>
      <c r="B285" s="161"/>
      <c r="C285" s="161"/>
      <c r="D285" s="54" t="s">
        <v>7</v>
      </c>
      <c r="E285" s="54"/>
      <c r="F285" s="48">
        <v>24</v>
      </c>
      <c r="G285" s="53" t="s">
        <v>287</v>
      </c>
      <c r="H285" s="65"/>
      <c r="I285" s="65"/>
    </row>
    <row r="286" spans="1:9" ht="47.25" hidden="1" x14ac:dyDescent="0.25">
      <c r="A286" s="95" t="s">
        <v>294</v>
      </c>
      <c r="B286" s="161"/>
      <c r="C286" s="161"/>
      <c r="D286" s="54" t="s">
        <v>7</v>
      </c>
      <c r="E286" s="54"/>
      <c r="F286" s="48">
        <v>80</v>
      </c>
      <c r="G286" s="53" t="s">
        <v>287</v>
      </c>
      <c r="H286" s="65"/>
      <c r="I286" s="65"/>
    </row>
    <row r="287" spans="1:9" ht="25.5" hidden="1" customHeight="1" x14ac:dyDescent="0.25">
      <c r="A287" s="95"/>
      <c r="B287" s="44"/>
      <c r="C287" s="44"/>
      <c r="D287" s="54"/>
      <c r="E287" s="54"/>
      <c r="F287" s="48">
        <f>SUM(F279:F286)</f>
        <v>1265</v>
      </c>
      <c r="G287" s="53"/>
      <c r="H287" s="65"/>
      <c r="I287" s="65"/>
    </row>
    <row r="288" spans="1:9" ht="15.75" hidden="1" x14ac:dyDescent="0.25">
      <c r="A288" s="94" t="s">
        <v>227</v>
      </c>
      <c r="B288" s="93"/>
      <c r="C288" s="93"/>
      <c r="D288" s="90"/>
      <c r="E288" s="90"/>
      <c r="F288" s="184"/>
      <c r="G288" s="84"/>
      <c r="H288" s="85"/>
      <c r="I288" s="85"/>
    </row>
    <row r="289" spans="1:9" ht="63" hidden="1" x14ac:dyDescent="0.25">
      <c r="A289" s="96" t="s">
        <v>295</v>
      </c>
      <c r="B289" s="161" t="s">
        <v>296</v>
      </c>
      <c r="C289" s="161" t="s">
        <v>271</v>
      </c>
      <c r="D289" s="54" t="s">
        <v>7</v>
      </c>
      <c r="E289" s="54"/>
      <c r="F289" s="48">
        <v>151.4</v>
      </c>
      <c r="G289" s="53" t="s">
        <v>659</v>
      </c>
      <c r="H289" s="65"/>
      <c r="I289" s="65"/>
    </row>
    <row r="290" spans="1:9" ht="31.5" hidden="1" x14ac:dyDescent="0.25">
      <c r="A290" s="96" t="s">
        <v>297</v>
      </c>
      <c r="B290" s="161"/>
      <c r="C290" s="161"/>
      <c r="D290" s="54" t="s">
        <v>7</v>
      </c>
      <c r="E290" s="54"/>
      <c r="F290" s="48">
        <v>50</v>
      </c>
      <c r="G290" s="53" t="s">
        <v>659</v>
      </c>
      <c r="H290" s="65"/>
      <c r="I290" s="65"/>
    </row>
    <row r="291" spans="1:9" ht="31.5" hidden="1" x14ac:dyDescent="0.25">
      <c r="A291" s="96" t="s">
        <v>298</v>
      </c>
      <c r="B291" s="161"/>
      <c r="C291" s="161"/>
      <c r="D291" s="54" t="s">
        <v>7</v>
      </c>
      <c r="E291" s="54"/>
      <c r="F291" s="48">
        <v>18.52</v>
      </c>
      <c r="G291" s="53" t="s">
        <v>659</v>
      </c>
      <c r="H291" s="65"/>
      <c r="I291" s="65"/>
    </row>
    <row r="292" spans="1:9" ht="39.75" hidden="1" customHeight="1" x14ac:dyDescent="0.25">
      <c r="A292" s="96"/>
      <c r="B292" s="44"/>
      <c r="C292" s="44"/>
      <c r="D292" s="54"/>
      <c r="E292" s="54"/>
      <c r="F292" s="48">
        <f>SUM(F289:F291)</f>
        <v>219.92000000000002</v>
      </c>
      <c r="G292" s="53"/>
      <c r="H292" s="65"/>
      <c r="I292" s="65"/>
    </row>
    <row r="293" spans="1:9" ht="15.75" hidden="1" x14ac:dyDescent="0.25">
      <c r="A293" s="84" t="s">
        <v>157</v>
      </c>
      <c r="B293" s="93"/>
      <c r="C293" s="93"/>
      <c r="D293" s="90"/>
      <c r="E293" s="90"/>
      <c r="F293" s="185"/>
      <c r="G293" s="84"/>
      <c r="H293" s="85"/>
      <c r="I293" s="85"/>
    </row>
    <row r="294" spans="1:9" ht="47.25" hidden="1" x14ac:dyDescent="0.25">
      <c r="A294" s="51" t="s">
        <v>299</v>
      </c>
      <c r="B294" s="161" t="s">
        <v>296</v>
      </c>
      <c r="C294" s="161" t="s">
        <v>271</v>
      </c>
      <c r="D294" s="54" t="s">
        <v>7</v>
      </c>
      <c r="E294" s="54"/>
      <c r="F294" s="74">
        <v>635.17599949999999</v>
      </c>
      <c r="G294" s="53" t="s">
        <v>659</v>
      </c>
      <c r="H294" s="65"/>
      <c r="I294" s="65"/>
    </row>
    <row r="295" spans="1:9" ht="94.5" hidden="1" x14ac:dyDescent="0.25">
      <c r="A295" s="53" t="s">
        <v>300</v>
      </c>
      <c r="B295" s="161"/>
      <c r="C295" s="161"/>
      <c r="D295" s="54" t="s">
        <v>7</v>
      </c>
      <c r="E295" s="54"/>
      <c r="F295" s="74">
        <v>554.49712628999998</v>
      </c>
      <c r="G295" s="53" t="s">
        <v>659</v>
      </c>
      <c r="H295" s="65"/>
      <c r="I295" s="65"/>
    </row>
    <row r="296" spans="1:9" ht="31.5" hidden="1" x14ac:dyDescent="0.25">
      <c r="A296" s="53" t="s">
        <v>301</v>
      </c>
      <c r="B296" s="161"/>
      <c r="C296" s="161"/>
      <c r="D296" s="54" t="s">
        <v>7</v>
      </c>
      <c r="E296" s="54"/>
      <c r="F296" s="74">
        <v>152.27134724999999</v>
      </c>
      <c r="G296" s="53" t="s">
        <v>659</v>
      </c>
      <c r="H296" s="65"/>
      <c r="I296" s="65"/>
    </row>
    <row r="297" spans="1:9" ht="31.5" hidden="1" x14ac:dyDescent="0.25">
      <c r="A297" s="53" t="s">
        <v>302</v>
      </c>
      <c r="B297" s="161"/>
      <c r="C297" s="161"/>
      <c r="D297" s="54" t="s">
        <v>7</v>
      </c>
      <c r="E297" s="54"/>
      <c r="F297" s="74">
        <v>500</v>
      </c>
      <c r="G297" s="53" t="s">
        <v>659</v>
      </c>
      <c r="H297" s="65"/>
      <c r="I297" s="65"/>
    </row>
    <row r="298" spans="1:9" ht="29.25" hidden="1" customHeight="1" x14ac:dyDescent="0.25">
      <c r="A298" s="53"/>
      <c r="B298" s="44"/>
      <c r="C298" s="44"/>
      <c r="D298" s="54"/>
      <c r="E298" s="54"/>
      <c r="F298" s="74">
        <f>SUM(F294:F297)</f>
        <v>1841.94447304</v>
      </c>
      <c r="G298" s="53">
        <v>1841.94447304</v>
      </c>
      <c r="H298" s="65"/>
      <c r="I298" s="65"/>
    </row>
    <row r="299" spans="1:9" ht="15.75" hidden="1" x14ac:dyDescent="0.25">
      <c r="A299" s="98" t="s">
        <v>303</v>
      </c>
      <c r="B299" s="93"/>
      <c r="C299" s="93"/>
      <c r="D299" s="90"/>
      <c r="E299" s="90"/>
      <c r="F299" s="185"/>
      <c r="G299" s="84"/>
      <c r="H299" s="85"/>
      <c r="I299" s="85"/>
    </row>
    <row r="300" spans="1:9" ht="47.25" hidden="1" x14ac:dyDescent="0.25">
      <c r="A300" s="51" t="s">
        <v>304</v>
      </c>
      <c r="B300" s="161" t="s">
        <v>296</v>
      </c>
      <c r="C300" s="161" t="s">
        <v>271</v>
      </c>
      <c r="D300" s="54" t="s">
        <v>7</v>
      </c>
      <c r="E300" s="54"/>
      <c r="F300" s="74">
        <v>16</v>
      </c>
      <c r="G300" s="53" t="s">
        <v>659</v>
      </c>
      <c r="H300" s="65"/>
      <c r="I300" s="65"/>
    </row>
    <row r="301" spans="1:9" ht="47.25" hidden="1" x14ac:dyDescent="0.25">
      <c r="A301" s="51" t="s">
        <v>305</v>
      </c>
      <c r="B301" s="161"/>
      <c r="C301" s="161"/>
      <c r="D301" s="54" t="s">
        <v>7</v>
      </c>
      <c r="E301" s="54"/>
      <c r="F301" s="74">
        <v>28</v>
      </c>
      <c r="G301" s="53" t="s">
        <v>659</v>
      </c>
      <c r="H301" s="65"/>
      <c r="I301" s="65"/>
    </row>
    <row r="302" spans="1:9" ht="47.25" hidden="1" x14ac:dyDescent="0.25">
      <c r="A302" s="51" t="s">
        <v>306</v>
      </c>
      <c r="B302" s="161"/>
      <c r="C302" s="161"/>
      <c r="D302" s="54" t="s">
        <v>7</v>
      </c>
      <c r="E302" s="54"/>
      <c r="F302" s="74">
        <v>36</v>
      </c>
      <c r="G302" s="53" t="s">
        <v>659</v>
      </c>
      <c r="H302" s="65"/>
      <c r="I302" s="65"/>
    </row>
    <row r="303" spans="1:9" ht="47.25" hidden="1" x14ac:dyDescent="0.25">
      <c r="A303" s="51" t="s">
        <v>307</v>
      </c>
      <c r="B303" s="161"/>
      <c r="C303" s="161"/>
      <c r="D303" s="54" t="s">
        <v>7</v>
      </c>
      <c r="E303" s="54"/>
      <c r="F303" s="74">
        <v>10</v>
      </c>
      <c r="G303" s="53" t="s">
        <v>659</v>
      </c>
      <c r="H303" s="65"/>
      <c r="I303" s="65"/>
    </row>
    <row r="304" spans="1:9" ht="47.25" hidden="1" x14ac:dyDescent="0.25">
      <c r="A304" s="53" t="s">
        <v>308</v>
      </c>
      <c r="B304" s="161"/>
      <c r="C304" s="161"/>
      <c r="D304" s="54" t="s">
        <v>7</v>
      </c>
      <c r="E304" s="54"/>
      <c r="F304" s="74">
        <v>14</v>
      </c>
      <c r="G304" s="53" t="s">
        <v>659</v>
      </c>
      <c r="H304" s="65"/>
      <c r="I304" s="65"/>
    </row>
    <row r="305" spans="1:9" ht="63" hidden="1" x14ac:dyDescent="0.25">
      <c r="A305" s="53" t="s">
        <v>309</v>
      </c>
      <c r="B305" s="161"/>
      <c r="C305" s="161"/>
      <c r="D305" s="54" t="s">
        <v>7</v>
      </c>
      <c r="E305" s="54"/>
      <c r="F305" s="74">
        <v>0.66600000000000004</v>
      </c>
      <c r="G305" s="53" t="s">
        <v>659</v>
      </c>
      <c r="H305" s="65"/>
      <c r="I305" s="65"/>
    </row>
    <row r="306" spans="1:9" ht="63" hidden="1" x14ac:dyDescent="0.25">
      <c r="A306" s="53" t="s">
        <v>310</v>
      </c>
      <c r="B306" s="161"/>
      <c r="C306" s="161"/>
      <c r="D306" s="54" t="s">
        <v>7</v>
      </c>
      <c r="E306" s="54"/>
      <c r="F306" s="74">
        <v>430</v>
      </c>
      <c r="G306" s="53" t="s">
        <v>659</v>
      </c>
      <c r="H306" s="65"/>
      <c r="I306" s="65"/>
    </row>
    <row r="307" spans="1:9" ht="63" hidden="1" x14ac:dyDescent="0.25">
      <c r="A307" s="53" t="s">
        <v>311</v>
      </c>
      <c r="B307" s="161" t="s">
        <v>296</v>
      </c>
      <c r="C307" s="161" t="s">
        <v>271</v>
      </c>
      <c r="D307" s="54" t="s">
        <v>7</v>
      </c>
      <c r="E307" s="54"/>
      <c r="F307" s="74">
        <v>11</v>
      </c>
      <c r="G307" s="53" t="s">
        <v>659</v>
      </c>
      <c r="H307" s="65"/>
      <c r="I307" s="65"/>
    </row>
    <row r="308" spans="1:9" ht="31.5" hidden="1" x14ac:dyDescent="0.25">
      <c r="A308" s="53" t="s">
        <v>312</v>
      </c>
      <c r="B308" s="161"/>
      <c r="C308" s="161"/>
      <c r="D308" s="54" t="s">
        <v>7</v>
      </c>
      <c r="E308" s="54"/>
      <c r="F308" s="74">
        <v>9.6</v>
      </c>
      <c r="G308" s="53" t="s">
        <v>659</v>
      </c>
      <c r="H308" s="65"/>
      <c r="I308" s="65"/>
    </row>
    <row r="309" spans="1:9" ht="47.25" hidden="1" x14ac:dyDescent="0.25">
      <c r="A309" s="53" t="s">
        <v>313</v>
      </c>
      <c r="B309" s="161"/>
      <c r="C309" s="161"/>
      <c r="D309" s="54" t="s">
        <v>7</v>
      </c>
      <c r="E309" s="54"/>
      <c r="F309" s="74">
        <v>2.5</v>
      </c>
      <c r="G309" s="53" t="s">
        <v>659</v>
      </c>
      <c r="H309" s="65"/>
      <c r="I309" s="65"/>
    </row>
    <row r="310" spans="1:9" ht="47.25" hidden="1" x14ac:dyDescent="0.25">
      <c r="A310" s="53" t="s">
        <v>314</v>
      </c>
      <c r="B310" s="161"/>
      <c r="C310" s="161"/>
      <c r="D310" s="54" t="s">
        <v>7</v>
      </c>
      <c r="E310" s="54"/>
      <c r="F310" s="74">
        <v>6</v>
      </c>
      <c r="G310" s="53" t="s">
        <v>659</v>
      </c>
      <c r="H310" s="65"/>
      <c r="I310" s="65"/>
    </row>
    <row r="311" spans="1:9" ht="78.75" hidden="1" x14ac:dyDescent="0.25">
      <c r="A311" s="53" t="s">
        <v>315</v>
      </c>
      <c r="B311" s="161"/>
      <c r="C311" s="161"/>
      <c r="D311" s="54" t="s">
        <v>7</v>
      </c>
      <c r="E311" s="54"/>
      <c r="F311" s="74">
        <v>8.5</v>
      </c>
      <c r="G311" s="53" t="s">
        <v>659</v>
      </c>
      <c r="H311" s="65"/>
      <c r="I311" s="65"/>
    </row>
    <row r="312" spans="1:9" ht="63" hidden="1" x14ac:dyDescent="0.25">
      <c r="A312" s="53" t="s">
        <v>316</v>
      </c>
      <c r="B312" s="161"/>
      <c r="C312" s="161"/>
      <c r="D312" s="54" t="s">
        <v>7</v>
      </c>
      <c r="E312" s="54"/>
      <c r="F312" s="74">
        <v>8.5</v>
      </c>
      <c r="G312" s="53" t="s">
        <v>659</v>
      </c>
      <c r="H312" s="65"/>
      <c r="I312" s="65"/>
    </row>
    <row r="313" spans="1:9" ht="47.25" hidden="1" x14ac:dyDescent="0.25">
      <c r="A313" s="53" t="s">
        <v>317</v>
      </c>
      <c r="B313" s="161"/>
      <c r="C313" s="161"/>
      <c r="D313" s="54" t="s">
        <v>7</v>
      </c>
      <c r="E313" s="54"/>
      <c r="F313" s="74">
        <v>11.5</v>
      </c>
      <c r="G313" s="53" t="s">
        <v>659</v>
      </c>
      <c r="H313" s="65"/>
      <c r="I313" s="65"/>
    </row>
    <row r="314" spans="1:9" ht="32.25" hidden="1" customHeight="1" x14ac:dyDescent="0.25">
      <c r="A314" s="53"/>
      <c r="B314" s="44"/>
      <c r="C314" s="44"/>
      <c r="D314" s="54"/>
      <c r="E314" s="54"/>
      <c r="F314" s="74">
        <f>SUM(F300:F313)</f>
        <v>592.26599999999996</v>
      </c>
      <c r="G314" s="53"/>
      <c r="H314" s="65"/>
      <c r="I314" s="65"/>
    </row>
    <row r="315" spans="1:9" ht="15.75" hidden="1" x14ac:dyDescent="0.25">
      <c r="A315" s="98" t="s">
        <v>221</v>
      </c>
      <c r="B315" s="93"/>
      <c r="C315" s="93"/>
      <c r="D315" s="90"/>
      <c r="E315" s="90"/>
      <c r="F315" s="185"/>
      <c r="G315" s="84"/>
      <c r="H315" s="85"/>
      <c r="I315" s="85"/>
    </row>
    <row r="316" spans="1:9" ht="94.5" hidden="1" x14ac:dyDescent="0.25">
      <c r="A316" s="51" t="s">
        <v>318</v>
      </c>
      <c r="B316" s="161" t="s">
        <v>296</v>
      </c>
      <c r="C316" s="161" t="s">
        <v>271</v>
      </c>
      <c r="D316" s="54" t="s">
        <v>7</v>
      </c>
      <c r="E316" s="54"/>
      <c r="F316" s="74">
        <v>60</v>
      </c>
      <c r="G316" s="53" t="s">
        <v>659</v>
      </c>
      <c r="H316" s="65"/>
      <c r="I316" s="65"/>
    </row>
    <row r="317" spans="1:9" ht="63" hidden="1" x14ac:dyDescent="0.25">
      <c r="A317" s="53" t="s">
        <v>319</v>
      </c>
      <c r="B317" s="161"/>
      <c r="C317" s="161"/>
      <c r="D317" s="54" t="s">
        <v>7</v>
      </c>
      <c r="E317" s="54"/>
      <c r="F317" s="74">
        <v>10</v>
      </c>
      <c r="G317" s="53" t="s">
        <v>659</v>
      </c>
      <c r="H317" s="65"/>
      <c r="I317" s="65"/>
    </row>
    <row r="318" spans="1:9" ht="78.75" hidden="1" x14ac:dyDescent="0.25">
      <c r="A318" s="53" t="s">
        <v>320</v>
      </c>
      <c r="B318" s="161"/>
      <c r="C318" s="161"/>
      <c r="D318" s="54" t="s">
        <v>7</v>
      </c>
      <c r="E318" s="54"/>
      <c r="F318" s="74">
        <v>130</v>
      </c>
      <c r="G318" s="53" t="s">
        <v>659</v>
      </c>
      <c r="H318" s="65"/>
      <c r="I318" s="65"/>
    </row>
    <row r="319" spans="1:9" ht="94.5" hidden="1" x14ac:dyDescent="0.25">
      <c r="A319" s="53" t="s">
        <v>321</v>
      </c>
      <c r="B319" s="161"/>
      <c r="C319" s="161"/>
      <c r="D319" s="54" t="s">
        <v>7</v>
      </c>
      <c r="E319" s="54"/>
      <c r="F319" s="74">
        <v>110</v>
      </c>
      <c r="G319" s="53" t="s">
        <v>659</v>
      </c>
      <c r="H319" s="65"/>
      <c r="I319" s="65"/>
    </row>
    <row r="320" spans="1:9" ht="78.75" hidden="1" x14ac:dyDescent="0.25">
      <c r="A320" s="53" t="s">
        <v>322</v>
      </c>
      <c r="B320" s="161"/>
      <c r="C320" s="161"/>
      <c r="D320" s="54" t="s">
        <v>7</v>
      </c>
      <c r="E320" s="54"/>
      <c r="F320" s="74">
        <v>90</v>
      </c>
      <c r="G320" s="53" t="s">
        <v>659</v>
      </c>
      <c r="H320" s="65"/>
      <c r="I320" s="65"/>
    </row>
    <row r="321" spans="1:9" ht="63" hidden="1" x14ac:dyDescent="0.25">
      <c r="A321" s="53" t="s">
        <v>323</v>
      </c>
      <c r="B321" s="161"/>
      <c r="C321" s="161"/>
      <c r="D321" s="54" t="s">
        <v>7</v>
      </c>
      <c r="E321" s="54"/>
      <c r="F321" s="74">
        <v>40</v>
      </c>
      <c r="G321" s="53" t="s">
        <v>659</v>
      </c>
      <c r="H321" s="65"/>
      <c r="I321" s="65"/>
    </row>
    <row r="322" spans="1:9" ht="63" hidden="1" x14ac:dyDescent="0.25">
      <c r="A322" s="53" t="s">
        <v>324</v>
      </c>
      <c r="B322" s="161"/>
      <c r="C322" s="161"/>
      <c r="D322" s="54" t="s">
        <v>7</v>
      </c>
      <c r="E322" s="54"/>
      <c r="F322" s="74">
        <v>20</v>
      </c>
      <c r="G322" s="53" t="s">
        <v>659</v>
      </c>
      <c r="H322" s="65"/>
      <c r="I322" s="65"/>
    </row>
    <row r="323" spans="1:9" ht="47.25" hidden="1" x14ac:dyDescent="0.25">
      <c r="A323" s="53" t="s">
        <v>325</v>
      </c>
      <c r="B323" s="161"/>
      <c r="C323" s="161"/>
      <c r="D323" s="54" t="s">
        <v>7</v>
      </c>
      <c r="E323" s="54"/>
      <c r="F323" s="74">
        <v>50</v>
      </c>
      <c r="G323" s="53" t="s">
        <v>659</v>
      </c>
      <c r="H323" s="65"/>
      <c r="I323" s="65"/>
    </row>
    <row r="324" spans="1:9" ht="47.25" hidden="1" x14ac:dyDescent="0.25">
      <c r="A324" s="63" t="s">
        <v>326</v>
      </c>
      <c r="B324" s="161" t="s">
        <v>296</v>
      </c>
      <c r="C324" s="161" t="s">
        <v>271</v>
      </c>
      <c r="D324" s="54" t="s">
        <v>7</v>
      </c>
      <c r="E324" s="54"/>
      <c r="F324" s="74">
        <v>20</v>
      </c>
      <c r="G324" s="53" t="s">
        <v>659</v>
      </c>
      <c r="H324" s="65"/>
      <c r="I324" s="65"/>
    </row>
    <row r="325" spans="1:9" ht="47.25" hidden="1" x14ac:dyDescent="0.25">
      <c r="A325" s="63" t="s">
        <v>327</v>
      </c>
      <c r="B325" s="161"/>
      <c r="C325" s="161"/>
      <c r="D325" s="54" t="s">
        <v>7</v>
      </c>
      <c r="E325" s="54"/>
      <c r="F325" s="74">
        <v>14.1</v>
      </c>
      <c r="G325" s="53" t="s">
        <v>659</v>
      </c>
      <c r="H325" s="65"/>
      <c r="I325" s="65"/>
    </row>
    <row r="326" spans="1:9" ht="45.75" hidden="1" customHeight="1" x14ac:dyDescent="0.25">
      <c r="A326" s="63"/>
      <c r="B326" s="44"/>
      <c r="C326" s="44"/>
      <c r="D326" s="54"/>
      <c r="E326" s="54"/>
      <c r="F326" s="74">
        <f>SUM(F316:F325)</f>
        <v>544.1</v>
      </c>
      <c r="G326" s="53"/>
      <c r="H326" s="65"/>
      <c r="I326" s="65"/>
    </row>
    <row r="327" spans="1:9" ht="15.75" hidden="1" x14ac:dyDescent="0.25">
      <c r="A327" s="84" t="s">
        <v>190</v>
      </c>
      <c r="B327" s="93"/>
      <c r="C327" s="93"/>
      <c r="D327" s="90"/>
      <c r="E327" s="90"/>
      <c r="F327" s="185"/>
      <c r="G327" s="84"/>
      <c r="H327" s="85"/>
      <c r="I327" s="85"/>
    </row>
    <row r="328" spans="1:9" ht="94.5" hidden="1" x14ac:dyDescent="0.25">
      <c r="A328" s="53" t="s">
        <v>328</v>
      </c>
      <c r="B328" s="161" t="s">
        <v>296</v>
      </c>
      <c r="C328" s="161" t="s">
        <v>271</v>
      </c>
      <c r="D328" s="54" t="s">
        <v>7</v>
      </c>
      <c r="E328" s="54"/>
      <c r="F328" s="74">
        <v>300</v>
      </c>
      <c r="G328" s="53" t="s">
        <v>659</v>
      </c>
      <c r="H328" s="65"/>
      <c r="I328" s="65"/>
    </row>
    <row r="329" spans="1:9" ht="47.25" hidden="1" x14ac:dyDescent="0.25">
      <c r="A329" s="63" t="s">
        <v>329</v>
      </c>
      <c r="B329" s="161"/>
      <c r="C329" s="161"/>
      <c r="D329" s="54" t="s">
        <v>7</v>
      </c>
      <c r="E329" s="54"/>
      <c r="F329" s="74">
        <v>30</v>
      </c>
      <c r="G329" s="53" t="s">
        <v>659</v>
      </c>
      <c r="H329" s="65"/>
      <c r="I329" s="65"/>
    </row>
    <row r="330" spans="1:9" ht="47.25" hidden="1" x14ac:dyDescent="0.25">
      <c r="A330" s="63" t="s">
        <v>330</v>
      </c>
      <c r="B330" s="161"/>
      <c r="C330" s="161"/>
      <c r="D330" s="54" t="s">
        <v>7</v>
      </c>
      <c r="E330" s="54"/>
      <c r="F330" s="74">
        <v>17</v>
      </c>
      <c r="G330" s="53" t="s">
        <v>659</v>
      </c>
      <c r="H330" s="65"/>
      <c r="I330" s="65"/>
    </row>
    <row r="331" spans="1:9" ht="63" hidden="1" x14ac:dyDescent="0.25">
      <c r="A331" s="63" t="s">
        <v>331</v>
      </c>
      <c r="B331" s="161"/>
      <c r="C331" s="161"/>
      <c r="D331" s="54" t="s">
        <v>7</v>
      </c>
      <c r="E331" s="54"/>
      <c r="F331" s="74">
        <v>200</v>
      </c>
      <c r="G331" s="53" t="s">
        <v>659</v>
      </c>
      <c r="H331" s="65"/>
      <c r="I331" s="65"/>
    </row>
    <row r="332" spans="1:9" ht="31.5" hidden="1" x14ac:dyDescent="0.25">
      <c r="A332" s="63" t="s">
        <v>332</v>
      </c>
      <c r="B332" s="161"/>
      <c r="C332" s="161"/>
      <c r="D332" s="54" t="s">
        <v>7</v>
      </c>
      <c r="E332" s="54"/>
      <c r="F332" s="74">
        <v>130</v>
      </c>
      <c r="G332" s="53" t="s">
        <v>659</v>
      </c>
      <c r="H332" s="65"/>
      <c r="I332" s="65"/>
    </row>
    <row r="333" spans="1:9" ht="63" hidden="1" x14ac:dyDescent="0.25">
      <c r="A333" s="63" t="s">
        <v>333</v>
      </c>
      <c r="B333" s="161"/>
      <c r="C333" s="161"/>
      <c r="D333" s="54" t="s">
        <v>7</v>
      </c>
      <c r="E333" s="54"/>
      <c r="F333" s="74">
        <v>300</v>
      </c>
      <c r="G333" s="53" t="s">
        <v>659</v>
      </c>
      <c r="H333" s="65"/>
      <c r="I333" s="65"/>
    </row>
    <row r="334" spans="1:9" ht="31.5" hidden="1" x14ac:dyDescent="0.25">
      <c r="A334" s="63" t="s">
        <v>334</v>
      </c>
      <c r="B334" s="161"/>
      <c r="C334" s="161"/>
      <c r="D334" s="54" t="s">
        <v>7</v>
      </c>
      <c r="E334" s="54"/>
      <c r="F334" s="74">
        <v>56</v>
      </c>
      <c r="G334" s="53" t="s">
        <v>659</v>
      </c>
      <c r="H334" s="65"/>
      <c r="I334" s="65"/>
    </row>
    <row r="335" spans="1:9" ht="47.25" hidden="1" x14ac:dyDescent="0.25">
      <c r="A335" s="63" t="s">
        <v>335</v>
      </c>
      <c r="B335" s="161"/>
      <c r="C335" s="161"/>
      <c r="D335" s="54" t="s">
        <v>7</v>
      </c>
      <c r="E335" s="54"/>
      <c r="F335" s="74">
        <v>25</v>
      </c>
      <c r="G335" s="53" t="s">
        <v>659</v>
      </c>
      <c r="H335" s="65"/>
      <c r="I335" s="65"/>
    </row>
    <row r="336" spans="1:9" ht="47.25" hidden="1" x14ac:dyDescent="0.25">
      <c r="A336" s="63" t="s">
        <v>336</v>
      </c>
      <c r="B336" s="161"/>
      <c r="C336" s="161"/>
      <c r="D336" s="54" t="s">
        <v>7</v>
      </c>
      <c r="E336" s="54"/>
      <c r="F336" s="74">
        <v>514</v>
      </c>
      <c r="G336" s="53" t="s">
        <v>659</v>
      </c>
      <c r="H336" s="65"/>
      <c r="I336" s="65"/>
    </row>
    <row r="337" spans="1:9" ht="47.25" hidden="1" x14ac:dyDescent="0.25">
      <c r="A337" s="63" t="s">
        <v>337</v>
      </c>
      <c r="B337" s="161"/>
      <c r="C337" s="161"/>
      <c r="D337" s="54" t="s">
        <v>7</v>
      </c>
      <c r="E337" s="54"/>
      <c r="F337" s="74">
        <v>460</v>
      </c>
      <c r="G337" s="53" t="s">
        <v>659</v>
      </c>
      <c r="H337" s="65"/>
      <c r="I337" s="65"/>
    </row>
    <row r="338" spans="1:9" ht="47.25" hidden="1" x14ac:dyDescent="0.25">
      <c r="A338" s="63" t="s">
        <v>338</v>
      </c>
      <c r="B338" s="57" t="s">
        <v>296</v>
      </c>
      <c r="C338" s="57" t="s">
        <v>271</v>
      </c>
      <c r="D338" s="54" t="s">
        <v>7</v>
      </c>
      <c r="E338" s="54"/>
      <c r="F338" s="74">
        <v>60</v>
      </c>
      <c r="G338" s="53" t="s">
        <v>659</v>
      </c>
      <c r="H338" s="65"/>
      <c r="I338" s="65"/>
    </row>
    <row r="339" spans="1:9" ht="36.75" hidden="1" customHeight="1" x14ac:dyDescent="0.25">
      <c r="A339" s="63"/>
      <c r="B339" s="57"/>
      <c r="C339" s="57"/>
      <c r="D339" s="54"/>
      <c r="E339" s="54"/>
      <c r="F339" s="74">
        <f>SUM(F328:F338)</f>
        <v>2092</v>
      </c>
      <c r="G339" s="53">
        <v>2092</v>
      </c>
      <c r="H339" s="65"/>
      <c r="I339" s="65"/>
    </row>
    <row r="340" spans="1:9" ht="15.75" hidden="1" x14ac:dyDescent="0.25">
      <c r="A340" s="84" t="s">
        <v>339</v>
      </c>
      <c r="B340" s="93"/>
      <c r="C340" s="93"/>
      <c r="D340" s="90"/>
      <c r="E340" s="90"/>
      <c r="F340" s="185"/>
      <c r="G340" s="84"/>
      <c r="H340" s="85"/>
      <c r="I340" s="85"/>
    </row>
    <row r="341" spans="1:9" ht="47.25" hidden="1" x14ac:dyDescent="0.25">
      <c r="A341" s="53" t="s">
        <v>340</v>
      </c>
      <c r="B341" s="161" t="s">
        <v>296</v>
      </c>
      <c r="C341" s="161" t="s">
        <v>271</v>
      </c>
      <c r="D341" s="54" t="s">
        <v>7</v>
      </c>
      <c r="E341" s="54"/>
      <c r="F341" s="74">
        <v>72</v>
      </c>
      <c r="G341" s="53" t="s">
        <v>659</v>
      </c>
      <c r="H341" s="65"/>
      <c r="I341" s="65"/>
    </row>
    <row r="342" spans="1:9" ht="47.25" hidden="1" x14ac:dyDescent="0.25">
      <c r="A342" s="53" t="s">
        <v>341</v>
      </c>
      <c r="B342" s="161"/>
      <c r="C342" s="161"/>
      <c r="D342" s="54" t="s">
        <v>7</v>
      </c>
      <c r="E342" s="54"/>
      <c r="F342" s="74">
        <v>0.3</v>
      </c>
      <c r="G342" s="53" t="s">
        <v>659</v>
      </c>
      <c r="H342" s="65"/>
      <c r="I342" s="65"/>
    </row>
    <row r="343" spans="1:9" ht="63" hidden="1" x14ac:dyDescent="0.25">
      <c r="A343" s="53" t="s">
        <v>342</v>
      </c>
      <c r="B343" s="161"/>
      <c r="C343" s="161"/>
      <c r="D343" s="54" t="s">
        <v>7</v>
      </c>
      <c r="E343" s="54"/>
      <c r="F343" s="74">
        <v>5</v>
      </c>
      <c r="G343" s="53" t="s">
        <v>659</v>
      </c>
      <c r="H343" s="65"/>
      <c r="I343" s="65"/>
    </row>
    <row r="344" spans="1:9" ht="47.25" hidden="1" x14ac:dyDescent="0.25">
      <c r="A344" s="53" t="s">
        <v>343</v>
      </c>
      <c r="B344" s="161"/>
      <c r="C344" s="161"/>
      <c r="D344" s="54" t="s">
        <v>7</v>
      </c>
      <c r="E344" s="54"/>
      <c r="F344" s="74">
        <v>9</v>
      </c>
      <c r="G344" s="53" t="s">
        <v>659</v>
      </c>
      <c r="H344" s="65"/>
      <c r="I344" s="65"/>
    </row>
    <row r="345" spans="1:9" ht="47.25" hidden="1" x14ac:dyDescent="0.25">
      <c r="A345" s="53" t="s">
        <v>344</v>
      </c>
      <c r="B345" s="161"/>
      <c r="C345" s="161"/>
      <c r="D345" s="54" t="s">
        <v>7</v>
      </c>
      <c r="E345" s="54"/>
      <c r="F345" s="74">
        <v>9</v>
      </c>
      <c r="G345" s="53" t="s">
        <v>659</v>
      </c>
      <c r="H345" s="65"/>
      <c r="I345" s="65"/>
    </row>
    <row r="346" spans="1:9" ht="47.25" hidden="1" x14ac:dyDescent="0.25">
      <c r="A346" s="53" t="s">
        <v>345</v>
      </c>
      <c r="B346" s="161"/>
      <c r="C346" s="161"/>
      <c r="D346" s="54" t="s">
        <v>7</v>
      </c>
      <c r="E346" s="54"/>
      <c r="F346" s="74">
        <v>60</v>
      </c>
      <c r="G346" s="53" t="s">
        <v>659</v>
      </c>
      <c r="H346" s="65"/>
      <c r="I346" s="65"/>
    </row>
    <row r="347" spans="1:9" ht="63" hidden="1" x14ac:dyDescent="0.25">
      <c r="A347" s="53" t="s">
        <v>346</v>
      </c>
      <c r="B347" s="161"/>
      <c r="C347" s="161"/>
      <c r="D347" s="54" t="s">
        <v>7</v>
      </c>
      <c r="E347" s="54"/>
      <c r="F347" s="74">
        <v>260</v>
      </c>
      <c r="G347" s="53" t="s">
        <v>659</v>
      </c>
      <c r="H347" s="65"/>
      <c r="I347" s="65"/>
    </row>
    <row r="348" spans="1:9" ht="47.25" hidden="1" x14ac:dyDescent="0.25">
      <c r="A348" s="53" t="s">
        <v>347</v>
      </c>
      <c r="B348" s="161"/>
      <c r="C348" s="161"/>
      <c r="D348" s="54" t="s">
        <v>7</v>
      </c>
      <c r="E348" s="54"/>
      <c r="F348" s="74">
        <v>73</v>
      </c>
      <c r="G348" s="53" t="s">
        <v>659</v>
      </c>
      <c r="H348" s="65"/>
      <c r="I348" s="65"/>
    </row>
    <row r="349" spans="1:9" ht="47.25" hidden="1" x14ac:dyDescent="0.25">
      <c r="A349" s="53" t="s">
        <v>348</v>
      </c>
      <c r="B349" s="161"/>
      <c r="C349" s="161"/>
      <c r="D349" s="54" t="s">
        <v>7</v>
      </c>
      <c r="E349" s="54"/>
      <c r="F349" s="74">
        <v>93</v>
      </c>
      <c r="G349" s="53" t="s">
        <v>659</v>
      </c>
      <c r="H349" s="65"/>
      <c r="I349" s="65"/>
    </row>
    <row r="350" spans="1:9" ht="47.25" hidden="1" x14ac:dyDescent="0.25">
      <c r="A350" s="53" t="s">
        <v>349</v>
      </c>
      <c r="B350" s="161"/>
      <c r="C350" s="161"/>
      <c r="D350" s="54" t="s">
        <v>7</v>
      </c>
      <c r="E350" s="54"/>
      <c r="F350" s="74">
        <v>161</v>
      </c>
      <c r="G350" s="53" t="s">
        <v>659</v>
      </c>
      <c r="H350" s="65"/>
      <c r="I350" s="65"/>
    </row>
    <row r="351" spans="1:9" ht="31.5" hidden="1" x14ac:dyDescent="0.25">
      <c r="A351" s="53" t="s">
        <v>350</v>
      </c>
      <c r="B351" s="161"/>
      <c r="C351" s="161"/>
      <c r="D351" s="54" t="s">
        <v>7</v>
      </c>
      <c r="E351" s="54"/>
      <c r="F351" s="74">
        <v>196</v>
      </c>
      <c r="G351" s="53" t="s">
        <v>659</v>
      </c>
      <c r="H351" s="65"/>
      <c r="I351" s="65"/>
    </row>
    <row r="352" spans="1:9" ht="78.75" hidden="1" x14ac:dyDescent="0.25">
      <c r="A352" s="53" t="s">
        <v>351</v>
      </c>
      <c r="B352" s="161"/>
      <c r="C352" s="161"/>
      <c r="D352" s="54" t="s">
        <v>7</v>
      </c>
      <c r="E352" s="54"/>
      <c r="F352" s="74">
        <v>122</v>
      </c>
      <c r="G352" s="53" t="s">
        <v>659</v>
      </c>
      <c r="H352" s="65"/>
      <c r="I352" s="65"/>
    </row>
    <row r="353" spans="1:9" ht="47.25" hidden="1" x14ac:dyDescent="0.25">
      <c r="A353" s="53" t="s">
        <v>352</v>
      </c>
      <c r="B353" s="161" t="s">
        <v>296</v>
      </c>
      <c r="C353" s="161" t="s">
        <v>271</v>
      </c>
      <c r="D353" s="54" t="s">
        <v>7</v>
      </c>
      <c r="E353" s="54"/>
      <c r="F353" s="74">
        <v>22</v>
      </c>
      <c r="G353" s="53" t="s">
        <v>659</v>
      </c>
      <c r="H353" s="65"/>
      <c r="I353" s="65"/>
    </row>
    <row r="354" spans="1:9" ht="47.25" hidden="1" x14ac:dyDescent="0.25">
      <c r="A354" s="53" t="s">
        <v>353</v>
      </c>
      <c r="B354" s="161"/>
      <c r="C354" s="161"/>
      <c r="D354" s="54" t="s">
        <v>7</v>
      </c>
      <c r="E354" s="54"/>
      <c r="F354" s="74">
        <v>16</v>
      </c>
      <c r="G354" s="53" t="s">
        <v>659</v>
      </c>
      <c r="H354" s="65"/>
      <c r="I354" s="65"/>
    </row>
    <row r="355" spans="1:9" ht="47.25" hidden="1" x14ac:dyDescent="0.25">
      <c r="A355" s="53" t="s">
        <v>354</v>
      </c>
      <c r="B355" s="161"/>
      <c r="C355" s="161"/>
      <c r="D355" s="54" t="s">
        <v>7</v>
      </c>
      <c r="E355" s="54"/>
      <c r="F355" s="74">
        <v>3</v>
      </c>
      <c r="G355" s="53" t="s">
        <v>659</v>
      </c>
      <c r="H355" s="65"/>
      <c r="I355" s="65"/>
    </row>
    <row r="356" spans="1:9" ht="39.75" hidden="1" customHeight="1" x14ac:dyDescent="0.25">
      <c r="A356" s="53"/>
      <c r="B356" s="44"/>
      <c r="C356" s="44"/>
      <c r="D356" s="54"/>
      <c r="E356" s="54"/>
      <c r="F356" s="74">
        <f>SUM(F341:F355)</f>
        <v>1101.3</v>
      </c>
      <c r="G356" s="53">
        <v>1101.3</v>
      </c>
      <c r="H356" s="65"/>
      <c r="I356" s="65"/>
    </row>
    <row r="357" spans="1:9" ht="15.75" hidden="1" x14ac:dyDescent="0.25">
      <c r="A357" s="84" t="s">
        <v>172</v>
      </c>
      <c r="B357" s="93"/>
      <c r="C357" s="93"/>
      <c r="D357" s="90"/>
      <c r="E357" s="90"/>
      <c r="F357" s="185"/>
      <c r="G357" s="84"/>
      <c r="H357" s="85"/>
      <c r="I357" s="85"/>
    </row>
    <row r="358" spans="1:9" ht="63" hidden="1" x14ac:dyDescent="0.25">
      <c r="A358" s="53" t="s">
        <v>355</v>
      </c>
      <c r="B358" s="57" t="s">
        <v>296</v>
      </c>
      <c r="C358" s="57" t="s">
        <v>271</v>
      </c>
      <c r="D358" s="54" t="s">
        <v>7</v>
      </c>
      <c r="E358" s="54"/>
      <c r="F358" s="74">
        <v>240</v>
      </c>
      <c r="G358" s="53" t="s">
        <v>659</v>
      </c>
      <c r="H358" s="65"/>
      <c r="I358" s="65"/>
    </row>
    <row r="359" spans="1:9" ht="15.75" hidden="1" x14ac:dyDescent="0.25">
      <c r="A359" s="84" t="s">
        <v>356</v>
      </c>
      <c r="B359" s="93"/>
      <c r="C359" s="93"/>
      <c r="D359" s="90"/>
      <c r="E359" s="90"/>
      <c r="F359" s="185"/>
      <c r="G359" s="84"/>
      <c r="H359" s="85"/>
      <c r="I359" s="85"/>
    </row>
    <row r="360" spans="1:9" ht="78.75" hidden="1" x14ac:dyDescent="0.25">
      <c r="A360" s="53" t="s">
        <v>357</v>
      </c>
      <c r="B360" s="57" t="s">
        <v>296</v>
      </c>
      <c r="C360" s="57" t="s">
        <v>271</v>
      </c>
      <c r="D360" s="54" t="s">
        <v>7</v>
      </c>
      <c r="E360" s="54"/>
      <c r="F360" s="74">
        <v>700</v>
      </c>
      <c r="G360" s="53" t="s">
        <v>659</v>
      </c>
      <c r="H360" s="65"/>
      <c r="I360" s="65"/>
    </row>
    <row r="361" spans="1:9" ht="15.75" hidden="1" x14ac:dyDescent="0.25">
      <c r="A361" s="84" t="s">
        <v>358</v>
      </c>
      <c r="B361" s="93"/>
      <c r="C361" s="93"/>
      <c r="D361" s="90"/>
      <c r="E361" s="90"/>
      <c r="F361" s="185"/>
      <c r="G361" s="84"/>
      <c r="H361" s="85"/>
      <c r="I361" s="85"/>
    </row>
    <row r="362" spans="1:9" ht="63" hidden="1" x14ac:dyDescent="0.25">
      <c r="A362" s="53" t="s">
        <v>359</v>
      </c>
      <c r="B362" s="57" t="s">
        <v>296</v>
      </c>
      <c r="C362" s="57" t="s">
        <v>271</v>
      </c>
      <c r="D362" s="54" t="s">
        <v>7</v>
      </c>
      <c r="E362" s="54"/>
      <c r="F362" s="74">
        <v>11.772868380000002</v>
      </c>
      <c r="G362" s="53" t="s">
        <v>659</v>
      </c>
      <c r="H362" s="65"/>
      <c r="I362" s="65"/>
    </row>
    <row r="363" spans="1:9" ht="15.75" hidden="1" x14ac:dyDescent="0.25">
      <c r="A363" s="99" t="s">
        <v>360</v>
      </c>
      <c r="B363" s="93"/>
      <c r="C363" s="93"/>
      <c r="D363" s="90"/>
      <c r="E363" s="90"/>
      <c r="F363" s="185"/>
      <c r="G363" s="84"/>
      <c r="H363" s="85"/>
      <c r="I363" s="85"/>
    </row>
    <row r="364" spans="1:9" ht="47.25" hidden="1" x14ac:dyDescent="0.25">
      <c r="A364" s="63" t="s">
        <v>361</v>
      </c>
      <c r="B364" s="57" t="s">
        <v>296</v>
      </c>
      <c r="C364" s="57" t="s">
        <v>271</v>
      </c>
      <c r="D364" s="54" t="s">
        <v>7</v>
      </c>
      <c r="E364" s="54"/>
      <c r="F364" s="74">
        <v>233.756</v>
      </c>
      <c r="G364" s="53" t="s">
        <v>659</v>
      </c>
      <c r="H364" s="65"/>
      <c r="I364" s="65"/>
    </row>
    <row r="365" spans="1:9" ht="15.75" hidden="1" x14ac:dyDescent="0.25">
      <c r="A365" s="84" t="s">
        <v>362</v>
      </c>
      <c r="B365" s="84"/>
      <c r="C365" s="84"/>
      <c r="D365" s="90"/>
      <c r="E365" s="90"/>
      <c r="F365" s="90"/>
      <c r="G365" s="84"/>
      <c r="H365" s="85"/>
      <c r="I365" s="85"/>
    </row>
    <row r="366" spans="1:9" ht="31.5" hidden="1" x14ac:dyDescent="0.25">
      <c r="A366" s="96" t="s">
        <v>363</v>
      </c>
      <c r="B366" s="161" t="s">
        <v>364</v>
      </c>
      <c r="C366" s="161" t="s">
        <v>271</v>
      </c>
      <c r="D366" s="54" t="s">
        <v>7</v>
      </c>
      <c r="E366" s="54"/>
      <c r="F366" s="48">
        <v>4.5</v>
      </c>
      <c r="G366" s="53" t="s">
        <v>659</v>
      </c>
      <c r="H366" s="65"/>
      <c r="I366" s="65"/>
    </row>
    <row r="367" spans="1:9" ht="110.25" hidden="1" x14ac:dyDescent="0.25">
      <c r="A367" s="95" t="s">
        <v>365</v>
      </c>
      <c r="B367" s="161"/>
      <c r="C367" s="161"/>
      <c r="D367" s="54" t="s">
        <v>7</v>
      </c>
      <c r="E367" s="54"/>
      <c r="F367" s="48">
        <v>59.5</v>
      </c>
      <c r="G367" s="53" t="s">
        <v>659</v>
      </c>
      <c r="H367" s="65"/>
      <c r="I367" s="65"/>
    </row>
    <row r="368" spans="1:9" ht="47.25" hidden="1" x14ac:dyDescent="0.25">
      <c r="A368" s="95" t="s">
        <v>366</v>
      </c>
      <c r="B368" s="161"/>
      <c r="C368" s="161"/>
      <c r="D368" s="54" t="s">
        <v>7</v>
      </c>
      <c r="E368" s="54"/>
      <c r="F368" s="48">
        <v>144.30000000000001</v>
      </c>
      <c r="G368" s="53" t="s">
        <v>659</v>
      </c>
      <c r="H368" s="65"/>
      <c r="I368" s="65"/>
    </row>
    <row r="369" spans="1:9" ht="31.5" hidden="1" x14ac:dyDescent="0.25">
      <c r="A369" s="95" t="s">
        <v>367</v>
      </c>
      <c r="B369" s="161"/>
      <c r="C369" s="161"/>
      <c r="D369" s="54" t="s">
        <v>7</v>
      </c>
      <c r="E369" s="54"/>
      <c r="F369" s="48">
        <v>7</v>
      </c>
      <c r="G369" s="53" t="s">
        <v>659</v>
      </c>
      <c r="H369" s="65"/>
      <c r="I369" s="65"/>
    </row>
    <row r="370" spans="1:9" ht="31.5" hidden="1" x14ac:dyDescent="0.25">
      <c r="A370" s="95" t="s">
        <v>368</v>
      </c>
      <c r="B370" s="161"/>
      <c r="C370" s="161"/>
      <c r="D370" s="54" t="s">
        <v>7</v>
      </c>
      <c r="E370" s="54"/>
      <c r="F370" s="48">
        <v>15</v>
      </c>
      <c r="G370" s="53" t="s">
        <v>659</v>
      </c>
      <c r="H370" s="65"/>
      <c r="I370" s="65"/>
    </row>
    <row r="371" spans="1:9" ht="31.5" hidden="1" x14ac:dyDescent="0.25">
      <c r="A371" s="95" t="s">
        <v>369</v>
      </c>
      <c r="B371" s="161"/>
      <c r="C371" s="161"/>
      <c r="D371" s="54" t="s">
        <v>7</v>
      </c>
      <c r="E371" s="54"/>
      <c r="F371" s="48">
        <v>15</v>
      </c>
      <c r="G371" s="53" t="s">
        <v>659</v>
      </c>
      <c r="H371" s="65"/>
      <c r="I371" s="65"/>
    </row>
    <row r="372" spans="1:9" ht="31.5" hidden="1" x14ac:dyDescent="0.25">
      <c r="A372" s="63" t="s">
        <v>370</v>
      </c>
      <c r="B372" s="161"/>
      <c r="C372" s="161"/>
      <c r="D372" s="54" t="s">
        <v>7</v>
      </c>
      <c r="E372" s="54"/>
      <c r="F372" s="74">
        <v>20</v>
      </c>
      <c r="G372" s="53" t="s">
        <v>659</v>
      </c>
      <c r="H372" s="65"/>
      <c r="I372" s="65"/>
    </row>
    <row r="373" spans="1:9" ht="94.5" hidden="1" x14ac:dyDescent="0.25">
      <c r="A373" s="63" t="s">
        <v>371</v>
      </c>
      <c r="B373" s="161"/>
      <c r="C373" s="161"/>
      <c r="D373" s="54" t="s">
        <v>7</v>
      </c>
      <c r="E373" s="54"/>
      <c r="F373" s="74">
        <v>100</v>
      </c>
      <c r="G373" s="53" t="s">
        <v>659</v>
      </c>
      <c r="H373" s="65"/>
      <c r="I373" s="65"/>
    </row>
    <row r="374" spans="1:9" ht="78.75" hidden="1" x14ac:dyDescent="0.25">
      <c r="A374" s="63" t="s">
        <v>372</v>
      </c>
      <c r="B374" s="161"/>
      <c r="C374" s="161"/>
      <c r="D374" s="54" t="s">
        <v>7</v>
      </c>
      <c r="E374" s="54"/>
      <c r="F374" s="74">
        <v>412</v>
      </c>
      <c r="G374" s="53" t="s">
        <v>659</v>
      </c>
      <c r="H374" s="65"/>
      <c r="I374" s="65"/>
    </row>
    <row r="375" spans="1:9" ht="47.25" hidden="1" x14ac:dyDescent="0.25">
      <c r="A375" s="63" t="s">
        <v>373</v>
      </c>
      <c r="B375" s="161"/>
      <c r="C375" s="161"/>
      <c r="D375" s="54" t="s">
        <v>7</v>
      </c>
      <c r="E375" s="54"/>
      <c r="F375" s="74">
        <v>100</v>
      </c>
      <c r="G375" s="53" t="s">
        <v>659</v>
      </c>
      <c r="H375" s="65"/>
      <c r="I375" s="65"/>
    </row>
    <row r="376" spans="1:9" ht="47.25" hidden="1" x14ac:dyDescent="0.25">
      <c r="A376" s="63" t="s">
        <v>374</v>
      </c>
      <c r="B376" s="161"/>
      <c r="C376" s="161"/>
      <c r="D376" s="54" t="s">
        <v>7</v>
      </c>
      <c r="E376" s="54"/>
      <c r="F376" s="48">
        <v>200</v>
      </c>
      <c r="G376" s="53" t="s">
        <v>659</v>
      </c>
      <c r="H376" s="65"/>
      <c r="I376" s="65"/>
    </row>
    <row r="377" spans="1:9" ht="47.25" hidden="1" x14ac:dyDescent="0.25">
      <c r="A377" s="63" t="s">
        <v>375</v>
      </c>
      <c r="B377" s="161"/>
      <c r="C377" s="161"/>
      <c r="D377" s="54" t="s">
        <v>7</v>
      </c>
      <c r="E377" s="54"/>
      <c r="F377" s="48">
        <v>60</v>
      </c>
      <c r="G377" s="53" t="s">
        <v>659</v>
      </c>
      <c r="H377" s="65"/>
      <c r="I377" s="65"/>
    </row>
    <row r="378" spans="1:9" ht="47.25" hidden="1" customHeight="1" x14ac:dyDescent="0.25">
      <c r="A378" s="63"/>
      <c r="B378" s="44"/>
      <c r="C378" s="44"/>
      <c r="D378" s="54"/>
      <c r="E378" s="54"/>
      <c r="F378" s="48">
        <f>SUM(F366:F377)</f>
        <v>1137.3</v>
      </c>
      <c r="G378" s="53">
        <v>1137.3</v>
      </c>
      <c r="H378" s="65"/>
      <c r="I378" s="65"/>
    </row>
    <row r="379" spans="1:9" ht="15.75" hidden="1" x14ac:dyDescent="0.25">
      <c r="A379" s="84" t="s">
        <v>254</v>
      </c>
      <c r="B379" s="84"/>
      <c r="C379" s="84"/>
      <c r="D379" s="90"/>
      <c r="E379" s="90"/>
      <c r="F379" s="185"/>
      <c r="G379" s="84"/>
      <c r="H379" s="85"/>
      <c r="I379" s="85"/>
    </row>
    <row r="380" spans="1:9" ht="47.25" hidden="1" x14ac:dyDescent="0.25">
      <c r="A380" s="63" t="s">
        <v>376</v>
      </c>
      <c r="B380" s="161" t="s">
        <v>256</v>
      </c>
      <c r="C380" s="161" t="s">
        <v>271</v>
      </c>
      <c r="D380" s="54" t="s">
        <v>7</v>
      </c>
      <c r="E380" s="54"/>
      <c r="F380" s="74">
        <v>50</v>
      </c>
      <c r="G380" s="53" t="s">
        <v>659</v>
      </c>
      <c r="H380" s="65"/>
      <c r="I380" s="65"/>
    </row>
    <row r="381" spans="1:9" ht="78.75" hidden="1" x14ac:dyDescent="0.25">
      <c r="A381" s="63" t="s">
        <v>377</v>
      </c>
      <c r="B381" s="161"/>
      <c r="C381" s="161"/>
      <c r="D381" s="54" t="s">
        <v>7</v>
      </c>
      <c r="E381" s="54"/>
      <c r="F381" s="74">
        <v>100</v>
      </c>
      <c r="G381" s="53" t="s">
        <v>659</v>
      </c>
      <c r="H381" s="65"/>
      <c r="I381" s="65"/>
    </row>
    <row r="382" spans="1:9" ht="47.25" hidden="1" x14ac:dyDescent="0.25">
      <c r="A382" s="63" t="s">
        <v>378</v>
      </c>
      <c r="B382" s="161"/>
      <c r="C382" s="161"/>
      <c r="D382" s="54" t="s">
        <v>7</v>
      </c>
      <c r="E382" s="54"/>
      <c r="F382" s="74">
        <v>150</v>
      </c>
      <c r="G382" s="53" t="s">
        <v>659</v>
      </c>
      <c r="H382" s="65"/>
      <c r="I382" s="65"/>
    </row>
    <row r="383" spans="1:9" ht="47.25" hidden="1" x14ac:dyDescent="0.25">
      <c r="A383" s="63" t="s">
        <v>379</v>
      </c>
      <c r="B383" s="161"/>
      <c r="C383" s="161"/>
      <c r="D383" s="54" t="s">
        <v>7</v>
      </c>
      <c r="E383" s="54"/>
      <c r="F383" s="74">
        <v>38</v>
      </c>
      <c r="G383" s="53" t="s">
        <v>659</v>
      </c>
      <c r="H383" s="65"/>
      <c r="I383" s="65"/>
    </row>
    <row r="384" spans="1:9" ht="47.25" hidden="1" x14ac:dyDescent="0.25">
      <c r="A384" s="63" t="s">
        <v>380</v>
      </c>
      <c r="B384" s="161"/>
      <c r="C384" s="161"/>
      <c r="D384" s="54" t="s">
        <v>7</v>
      </c>
      <c r="E384" s="54"/>
      <c r="F384" s="74">
        <v>15</v>
      </c>
      <c r="G384" s="53" t="s">
        <v>659</v>
      </c>
      <c r="H384" s="65"/>
      <c r="I384" s="65"/>
    </row>
    <row r="385" spans="1:9" ht="63" hidden="1" x14ac:dyDescent="0.25">
      <c r="A385" s="63" t="s">
        <v>381</v>
      </c>
      <c r="B385" s="161"/>
      <c r="C385" s="161"/>
      <c r="D385" s="54" t="s">
        <v>7</v>
      </c>
      <c r="E385" s="54"/>
      <c r="F385" s="74">
        <v>60</v>
      </c>
      <c r="G385" s="53" t="s">
        <v>659</v>
      </c>
      <c r="H385" s="65"/>
      <c r="I385" s="65"/>
    </row>
    <row r="386" spans="1:9" ht="47.25" hidden="1" x14ac:dyDescent="0.25">
      <c r="A386" s="63" t="s">
        <v>382</v>
      </c>
      <c r="B386" s="161"/>
      <c r="C386" s="161"/>
      <c r="D386" s="54" t="s">
        <v>7</v>
      </c>
      <c r="E386" s="54"/>
      <c r="F386" s="74">
        <v>100</v>
      </c>
      <c r="G386" s="53" t="s">
        <v>659</v>
      </c>
      <c r="H386" s="65"/>
      <c r="I386" s="65"/>
    </row>
    <row r="387" spans="1:9" ht="47.25" hidden="1" x14ac:dyDescent="0.25">
      <c r="A387" s="63" t="s">
        <v>383</v>
      </c>
      <c r="B387" s="161"/>
      <c r="C387" s="161"/>
      <c r="D387" s="54" t="s">
        <v>7</v>
      </c>
      <c r="E387" s="54"/>
      <c r="F387" s="74">
        <v>40</v>
      </c>
      <c r="G387" s="53" t="s">
        <v>659</v>
      </c>
      <c r="H387" s="65"/>
      <c r="I387" s="65"/>
    </row>
    <row r="388" spans="1:9" ht="63" hidden="1" x14ac:dyDescent="0.25">
      <c r="A388" s="63" t="s">
        <v>384</v>
      </c>
      <c r="B388" s="161"/>
      <c r="C388" s="161"/>
      <c r="D388" s="54" t="s">
        <v>7</v>
      </c>
      <c r="E388" s="54"/>
      <c r="F388" s="74">
        <v>50</v>
      </c>
      <c r="G388" s="53" t="s">
        <v>659</v>
      </c>
      <c r="H388" s="65"/>
      <c r="I388" s="65"/>
    </row>
    <row r="389" spans="1:9" ht="63" hidden="1" x14ac:dyDescent="0.25">
      <c r="A389" s="63" t="s">
        <v>385</v>
      </c>
      <c r="B389" s="161"/>
      <c r="C389" s="161"/>
      <c r="D389" s="54" t="s">
        <v>7</v>
      </c>
      <c r="E389" s="54"/>
      <c r="F389" s="74">
        <v>100</v>
      </c>
      <c r="G389" s="53" t="s">
        <v>659</v>
      </c>
      <c r="H389" s="65"/>
      <c r="I389" s="65"/>
    </row>
    <row r="390" spans="1:9" ht="47.25" hidden="1" x14ac:dyDescent="0.25">
      <c r="A390" s="63" t="s">
        <v>386</v>
      </c>
      <c r="B390" s="161"/>
      <c r="C390" s="161"/>
      <c r="D390" s="54" t="s">
        <v>7</v>
      </c>
      <c r="E390" s="54"/>
      <c r="F390" s="74">
        <v>10</v>
      </c>
      <c r="G390" s="53" t="s">
        <v>659</v>
      </c>
      <c r="H390" s="65"/>
      <c r="I390" s="65"/>
    </row>
    <row r="391" spans="1:9" ht="31.5" hidden="1" x14ac:dyDescent="0.25">
      <c r="A391" s="63" t="s">
        <v>387</v>
      </c>
      <c r="B391" s="161"/>
      <c r="C391" s="161"/>
      <c r="D391" s="54" t="s">
        <v>7</v>
      </c>
      <c r="E391" s="54"/>
      <c r="F391" s="74">
        <v>5</v>
      </c>
      <c r="G391" s="53" t="s">
        <v>659</v>
      </c>
      <c r="H391" s="65"/>
      <c r="I391" s="65"/>
    </row>
    <row r="392" spans="1:9" ht="63" hidden="1" x14ac:dyDescent="0.25">
      <c r="A392" s="63" t="s">
        <v>388</v>
      </c>
      <c r="B392" s="161" t="s">
        <v>256</v>
      </c>
      <c r="C392" s="161" t="s">
        <v>271</v>
      </c>
      <c r="D392" s="54" t="s">
        <v>7</v>
      </c>
      <c r="E392" s="54"/>
      <c r="F392" s="74">
        <v>4</v>
      </c>
      <c r="G392" s="53" t="s">
        <v>659</v>
      </c>
      <c r="H392" s="65"/>
      <c r="I392" s="65"/>
    </row>
    <row r="393" spans="1:9" ht="47.25" hidden="1" x14ac:dyDescent="0.25">
      <c r="A393" s="63" t="s">
        <v>389</v>
      </c>
      <c r="B393" s="161"/>
      <c r="C393" s="161"/>
      <c r="D393" s="54" t="s">
        <v>7</v>
      </c>
      <c r="E393" s="54"/>
      <c r="F393" s="74">
        <v>5</v>
      </c>
      <c r="G393" s="53" t="s">
        <v>659</v>
      </c>
      <c r="H393" s="65"/>
      <c r="I393" s="65"/>
    </row>
    <row r="394" spans="1:9" ht="47.25" hidden="1" x14ac:dyDescent="0.25">
      <c r="A394" s="63" t="s">
        <v>390</v>
      </c>
      <c r="B394" s="161"/>
      <c r="C394" s="161"/>
      <c r="D394" s="54" t="s">
        <v>7</v>
      </c>
      <c r="E394" s="54"/>
      <c r="F394" s="74">
        <v>5</v>
      </c>
      <c r="G394" s="53" t="s">
        <v>659</v>
      </c>
      <c r="H394" s="65"/>
      <c r="I394" s="65"/>
    </row>
    <row r="395" spans="1:9" ht="78.75" hidden="1" x14ac:dyDescent="0.25">
      <c r="A395" s="63" t="s">
        <v>391</v>
      </c>
      <c r="B395" s="161"/>
      <c r="C395" s="161"/>
      <c r="D395" s="54" t="s">
        <v>7</v>
      </c>
      <c r="E395" s="54"/>
      <c r="F395" s="74">
        <v>50</v>
      </c>
      <c r="G395" s="53" t="s">
        <v>659</v>
      </c>
      <c r="H395" s="65"/>
      <c r="I395" s="65"/>
    </row>
    <row r="396" spans="1:9" ht="63" hidden="1" x14ac:dyDescent="0.25">
      <c r="A396" s="63" t="s">
        <v>392</v>
      </c>
      <c r="B396" s="161"/>
      <c r="C396" s="161"/>
      <c r="D396" s="54" t="s">
        <v>7</v>
      </c>
      <c r="E396" s="54"/>
      <c r="F396" s="74">
        <v>20</v>
      </c>
      <c r="G396" s="53" t="s">
        <v>659</v>
      </c>
      <c r="H396" s="65"/>
      <c r="I396" s="65"/>
    </row>
    <row r="397" spans="1:9" ht="78.75" hidden="1" x14ac:dyDescent="0.25">
      <c r="A397" s="63" t="s">
        <v>393</v>
      </c>
      <c r="B397" s="161"/>
      <c r="C397" s="161"/>
      <c r="D397" s="54" t="s">
        <v>7</v>
      </c>
      <c r="E397" s="54"/>
      <c r="F397" s="74">
        <v>150</v>
      </c>
      <c r="G397" s="53" t="s">
        <v>659</v>
      </c>
      <c r="H397" s="65"/>
      <c r="I397" s="65"/>
    </row>
    <row r="398" spans="1:9" ht="47.25" hidden="1" x14ac:dyDescent="0.25">
      <c r="A398" s="63" t="s">
        <v>394</v>
      </c>
      <c r="B398" s="161"/>
      <c r="C398" s="161"/>
      <c r="D398" s="54" t="s">
        <v>7</v>
      </c>
      <c r="E398" s="54"/>
      <c r="F398" s="74">
        <v>16</v>
      </c>
      <c r="G398" s="53" t="s">
        <v>659</v>
      </c>
      <c r="H398" s="65"/>
      <c r="I398" s="65"/>
    </row>
    <row r="399" spans="1:9" ht="110.25" hidden="1" x14ac:dyDescent="0.25">
      <c r="A399" s="63" t="s">
        <v>395</v>
      </c>
      <c r="B399" s="161"/>
      <c r="C399" s="161"/>
      <c r="D399" s="54" t="s">
        <v>7</v>
      </c>
      <c r="E399" s="54"/>
      <c r="F399" s="74">
        <v>25</v>
      </c>
      <c r="G399" s="53" t="s">
        <v>659</v>
      </c>
      <c r="H399" s="65"/>
      <c r="I399" s="65"/>
    </row>
    <row r="400" spans="1:9" ht="63" hidden="1" x14ac:dyDescent="0.25">
      <c r="A400" s="63" t="s">
        <v>396</v>
      </c>
      <c r="B400" s="161"/>
      <c r="C400" s="161"/>
      <c r="D400" s="54" t="s">
        <v>7</v>
      </c>
      <c r="E400" s="54"/>
      <c r="F400" s="74">
        <v>6</v>
      </c>
      <c r="G400" s="53" t="s">
        <v>659</v>
      </c>
      <c r="H400" s="65"/>
      <c r="I400" s="65"/>
    </row>
    <row r="401" spans="1:9" ht="47.25" hidden="1" x14ac:dyDescent="0.25">
      <c r="A401" s="63" t="s">
        <v>397</v>
      </c>
      <c r="B401" s="161"/>
      <c r="C401" s="161"/>
      <c r="D401" s="54" t="s">
        <v>7</v>
      </c>
      <c r="E401" s="54"/>
      <c r="F401" s="74">
        <v>9</v>
      </c>
      <c r="G401" s="53" t="s">
        <v>659</v>
      </c>
      <c r="H401" s="65"/>
      <c r="I401" s="65"/>
    </row>
    <row r="402" spans="1:9" ht="47.25" hidden="1" x14ac:dyDescent="0.25">
      <c r="A402" s="63" t="s">
        <v>398</v>
      </c>
      <c r="B402" s="161"/>
      <c r="C402" s="161"/>
      <c r="D402" s="54" t="s">
        <v>7</v>
      </c>
      <c r="E402" s="54"/>
      <c r="F402" s="74">
        <v>5</v>
      </c>
      <c r="G402" s="53" t="s">
        <v>659</v>
      </c>
      <c r="H402" s="65"/>
      <c r="I402" s="65"/>
    </row>
    <row r="403" spans="1:9" ht="47.25" hidden="1" x14ac:dyDescent="0.25">
      <c r="A403" s="63" t="s">
        <v>399</v>
      </c>
      <c r="B403" s="161" t="s">
        <v>256</v>
      </c>
      <c r="C403" s="161" t="s">
        <v>271</v>
      </c>
      <c r="D403" s="54" t="s">
        <v>7</v>
      </c>
      <c r="E403" s="54"/>
      <c r="F403" s="74">
        <v>13</v>
      </c>
      <c r="G403" s="53" t="s">
        <v>659</v>
      </c>
      <c r="H403" s="65"/>
      <c r="I403" s="65"/>
    </row>
    <row r="404" spans="1:9" ht="47.25" hidden="1" x14ac:dyDescent="0.25">
      <c r="A404" s="63" t="s">
        <v>400</v>
      </c>
      <c r="B404" s="161"/>
      <c r="C404" s="161"/>
      <c r="D404" s="54" t="s">
        <v>7</v>
      </c>
      <c r="E404" s="54"/>
      <c r="F404" s="74">
        <v>28</v>
      </c>
      <c r="G404" s="53" t="s">
        <v>659</v>
      </c>
      <c r="H404" s="65"/>
      <c r="I404" s="65"/>
    </row>
    <row r="405" spans="1:9" ht="47.25" hidden="1" x14ac:dyDescent="0.25">
      <c r="A405" s="63" t="s">
        <v>401</v>
      </c>
      <c r="B405" s="161"/>
      <c r="C405" s="161"/>
      <c r="D405" s="54" t="s">
        <v>7</v>
      </c>
      <c r="E405" s="54"/>
      <c r="F405" s="74">
        <v>14</v>
      </c>
      <c r="G405" s="53" t="s">
        <v>659</v>
      </c>
      <c r="H405" s="65"/>
      <c r="I405" s="65"/>
    </row>
    <row r="406" spans="1:9" ht="47.25" hidden="1" x14ac:dyDescent="0.25">
      <c r="A406" s="63" t="s">
        <v>402</v>
      </c>
      <c r="B406" s="161"/>
      <c r="C406" s="161"/>
      <c r="D406" s="54" t="s">
        <v>7</v>
      </c>
      <c r="E406" s="54"/>
      <c r="F406" s="74">
        <v>16</v>
      </c>
      <c r="G406" s="53" t="s">
        <v>659</v>
      </c>
      <c r="H406" s="65"/>
      <c r="I406" s="65"/>
    </row>
    <row r="407" spans="1:9" ht="47.25" hidden="1" x14ac:dyDescent="0.25">
      <c r="A407" s="63" t="s">
        <v>403</v>
      </c>
      <c r="B407" s="161"/>
      <c r="C407" s="161"/>
      <c r="D407" s="54" t="s">
        <v>7</v>
      </c>
      <c r="E407" s="54"/>
      <c r="F407" s="74">
        <v>16</v>
      </c>
      <c r="G407" s="53" t="s">
        <v>659</v>
      </c>
      <c r="H407" s="65"/>
      <c r="I407" s="65"/>
    </row>
    <row r="408" spans="1:9" ht="63" hidden="1" x14ac:dyDescent="0.25">
      <c r="A408" s="63" t="s">
        <v>404</v>
      </c>
      <c r="B408" s="161"/>
      <c r="C408" s="161"/>
      <c r="D408" s="54" t="s">
        <v>7</v>
      </c>
      <c r="E408" s="54"/>
      <c r="F408" s="48">
        <v>300</v>
      </c>
      <c r="G408" s="53" t="s">
        <v>659</v>
      </c>
      <c r="H408" s="65"/>
      <c r="I408" s="65"/>
    </row>
    <row r="409" spans="1:9" ht="47.25" hidden="1" x14ac:dyDescent="0.25">
      <c r="A409" s="63" t="s">
        <v>405</v>
      </c>
      <c r="B409" s="161"/>
      <c r="C409" s="161"/>
      <c r="D409" s="54" t="s">
        <v>7</v>
      </c>
      <c r="E409" s="54"/>
      <c r="F409" s="48">
        <v>200</v>
      </c>
      <c r="G409" s="53" t="s">
        <v>659</v>
      </c>
      <c r="H409" s="65"/>
      <c r="I409" s="65"/>
    </row>
    <row r="410" spans="1:9" ht="63" hidden="1" x14ac:dyDescent="0.25">
      <c r="A410" s="63" t="s">
        <v>406</v>
      </c>
      <c r="B410" s="161"/>
      <c r="C410" s="161"/>
      <c r="D410" s="54" t="s">
        <v>7</v>
      </c>
      <c r="E410" s="54"/>
      <c r="F410" s="48">
        <v>200</v>
      </c>
      <c r="G410" s="53" t="s">
        <v>659</v>
      </c>
      <c r="H410" s="65"/>
      <c r="I410" s="65"/>
    </row>
    <row r="411" spans="1:9" ht="31.5" hidden="1" x14ac:dyDescent="0.25">
      <c r="A411" s="63" t="s">
        <v>407</v>
      </c>
      <c r="B411" s="161"/>
      <c r="C411" s="161"/>
      <c r="D411" s="54" t="s">
        <v>7</v>
      </c>
      <c r="E411" s="54"/>
      <c r="F411" s="48">
        <v>50</v>
      </c>
      <c r="G411" s="53" t="s">
        <v>659</v>
      </c>
      <c r="H411" s="65"/>
      <c r="I411" s="65"/>
    </row>
    <row r="412" spans="1:9" ht="47.25" hidden="1" customHeight="1" x14ac:dyDescent="0.25">
      <c r="A412" s="63"/>
      <c r="B412" s="44"/>
      <c r="C412" s="44"/>
      <c r="D412" s="54"/>
      <c r="E412" s="54"/>
      <c r="F412" s="48">
        <f>SUM(F380:F411)</f>
        <v>1850</v>
      </c>
      <c r="G412" s="53">
        <v>1850</v>
      </c>
      <c r="H412" s="65"/>
      <c r="I412" s="65"/>
    </row>
    <row r="413" spans="1:9" ht="15.75" hidden="1" x14ac:dyDescent="0.25">
      <c r="A413" s="72" t="s">
        <v>408</v>
      </c>
      <c r="B413" s="57"/>
      <c r="C413" s="57"/>
      <c r="D413" s="54"/>
      <c r="E413" s="54"/>
      <c r="F413" s="54"/>
      <c r="G413" s="53"/>
      <c r="H413" s="65"/>
      <c r="I413" s="65"/>
    </row>
    <row r="414" spans="1:9" ht="15.75" hidden="1" x14ac:dyDescent="0.25">
      <c r="A414" s="72" t="s">
        <v>172</v>
      </c>
      <c r="B414" s="57"/>
      <c r="C414" s="57"/>
      <c r="D414" s="54"/>
      <c r="E414" s="54"/>
      <c r="F414" s="54"/>
      <c r="G414" s="53"/>
      <c r="H414" s="65"/>
      <c r="I414" s="65"/>
    </row>
    <row r="415" spans="1:9" ht="94.5" hidden="1" x14ac:dyDescent="0.25">
      <c r="A415" s="53" t="s">
        <v>409</v>
      </c>
      <c r="B415" s="53" t="s">
        <v>410</v>
      </c>
      <c r="C415" s="53" t="s">
        <v>411</v>
      </c>
      <c r="D415" s="54" t="s">
        <v>24</v>
      </c>
      <c r="E415" s="54">
        <v>500</v>
      </c>
      <c r="F415" s="74">
        <v>0</v>
      </c>
      <c r="G415" s="53" t="s">
        <v>412</v>
      </c>
      <c r="H415" s="65">
        <v>0</v>
      </c>
      <c r="I415" s="65">
        <v>0</v>
      </c>
    </row>
    <row r="416" spans="1:9" ht="15.75" hidden="1" x14ac:dyDescent="0.25">
      <c r="A416" s="84" t="s">
        <v>15</v>
      </c>
      <c r="B416" s="57"/>
      <c r="C416" s="57"/>
      <c r="D416" s="54"/>
      <c r="E416" s="54"/>
      <c r="F416" s="54"/>
      <c r="G416" s="53"/>
      <c r="H416" s="65"/>
      <c r="I416" s="65"/>
    </row>
    <row r="417" spans="1:9" ht="31.5" hidden="1" x14ac:dyDescent="0.25">
      <c r="A417" s="63" t="s">
        <v>413</v>
      </c>
      <c r="B417" s="161" t="s">
        <v>414</v>
      </c>
      <c r="C417" s="161" t="s">
        <v>415</v>
      </c>
      <c r="D417" s="54" t="s">
        <v>7</v>
      </c>
      <c r="E417" s="54"/>
      <c r="F417" s="74">
        <v>1000</v>
      </c>
      <c r="G417" s="53" t="s">
        <v>659</v>
      </c>
      <c r="H417" s="65"/>
      <c r="I417" s="65">
        <v>0</v>
      </c>
    </row>
    <row r="418" spans="1:9" ht="31.5" hidden="1" x14ac:dyDescent="0.25">
      <c r="A418" s="63" t="s">
        <v>416</v>
      </c>
      <c r="B418" s="161"/>
      <c r="C418" s="161"/>
      <c r="D418" s="54" t="s">
        <v>7</v>
      </c>
      <c r="E418" s="54"/>
      <c r="F418" s="74">
        <v>40</v>
      </c>
      <c r="G418" s="53" t="s">
        <v>659</v>
      </c>
      <c r="H418" s="65"/>
      <c r="I418" s="65">
        <v>0</v>
      </c>
    </row>
    <row r="419" spans="1:9" ht="47.25" hidden="1" x14ac:dyDescent="0.25">
      <c r="A419" s="63" t="s">
        <v>670</v>
      </c>
      <c r="B419" s="161"/>
      <c r="C419" s="161"/>
      <c r="D419" s="54" t="s">
        <v>7</v>
      </c>
      <c r="E419" s="54"/>
      <c r="F419" s="74">
        <v>800</v>
      </c>
      <c r="G419" s="53" t="s">
        <v>659</v>
      </c>
      <c r="H419" s="65"/>
      <c r="I419" s="65">
        <v>0</v>
      </c>
    </row>
    <row r="420" spans="1:9" ht="31.5" hidden="1" x14ac:dyDescent="0.25">
      <c r="A420" s="63" t="s">
        <v>417</v>
      </c>
      <c r="B420" s="161"/>
      <c r="C420" s="161"/>
      <c r="D420" s="54" t="s">
        <v>7</v>
      </c>
      <c r="E420" s="54"/>
      <c r="F420" s="74">
        <v>200</v>
      </c>
      <c r="G420" s="53" t="s">
        <v>659</v>
      </c>
      <c r="H420" s="65"/>
      <c r="I420" s="65">
        <v>0</v>
      </c>
    </row>
    <row r="421" spans="1:9" ht="31.5" hidden="1" x14ac:dyDescent="0.25">
      <c r="A421" s="63" t="s">
        <v>418</v>
      </c>
      <c r="B421" s="161"/>
      <c r="C421" s="161"/>
      <c r="D421" s="54" t="s">
        <v>7</v>
      </c>
      <c r="E421" s="54"/>
      <c r="F421" s="74">
        <v>60</v>
      </c>
      <c r="G421" s="53" t="s">
        <v>659</v>
      </c>
      <c r="H421" s="65"/>
      <c r="I421" s="65">
        <v>0</v>
      </c>
    </row>
    <row r="422" spans="1:9" ht="31.5" hidden="1" x14ac:dyDescent="0.25">
      <c r="A422" s="63" t="s">
        <v>419</v>
      </c>
      <c r="B422" s="161"/>
      <c r="C422" s="161"/>
      <c r="D422" s="54" t="s">
        <v>7</v>
      </c>
      <c r="E422" s="54"/>
      <c r="F422" s="74">
        <v>220</v>
      </c>
      <c r="G422" s="53" t="s">
        <v>659</v>
      </c>
      <c r="H422" s="65"/>
      <c r="I422" s="65">
        <v>0</v>
      </c>
    </row>
    <row r="423" spans="1:9" ht="31.5" hidden="1" x14ac:dyDescent="0.25">
      <c r="A423" s="63" t="s">
        <v>420</v>
      </c>
      <c r="B423" s="161"/>
      <c r="C423" s="161"/>
      <c r="D423" s="54" t="s">
        <v>7</v>
      </c>
      <c r="E423" s="54"/>
      <c r="F423" s="74">
        <v>40</v>
      </c>
      <c r="G423" s="53" t="s">
        <v>659</v>
      </c>
      <c r="H423" s="65"/>
      <c r="I423" s="65">
        <v>0</v>
      </c>
    </row>
    <row r="424" spans="1:9" ht="31.5" hidden="1" x14ac:dyDescent="0.25">
      <c r="A424" s="63" t="s">
        <v>421</v>
      </c>
      <c r="B424" s="161"/>
      <c r="C424" s="161"/>
      <c r="D424" s="54" t="s">
        <v>7</v>
      </c>
      <c r="E424" s="54"/>
      <c r="F424" s="74">
        <v>40</v>
      </c>
      <c r="G424" s="53" t="s">
        <v>659</v>
      </c>
      <c r="H424" s="65"/>
      <c r="I424" s="65">
        <v>0</v>
      </c>
    </row>
    <row r="425" spans="1:9" ht="31.5" hidden="1" x14ac:dyDescent="0.25">
      <c r="A425" s="63" t="s">
        <v>422</v>
      </c>
      <c r="B425" s="161"/>
      <c r="C425" s="161"/>
      <c r="D425" s="54" t="s">
        <v>7</v>
      </c>
      <c r="E425" s="54"/>
      <c r="F425" s="74">
        <v>130</v>
      </c>
      <c r="G425" s="53" t="s">
        <v>659</v>
      </c>
      <c r="H425" s="65"/>
      <c r="I425" s="65">
        <v>0</v>
      </c>
    </row>
    <row r="426" spans="1:9" ht="31.5" hidden="1" x14ac:dyDescent="0.25">
      <c r="A426" s="63" t="s">
        <v>423</v>
      </c>
      <c r="B426" s="161"/>
      <c r="C426" s="161"/>
      <c r="D426" s="54" t="s">
        <v>7</v>
      </c>
      <c r="E426" s="54"/>
      <c r="F426" s="74">
        <v>120</v>
      </c>
      <c r="G426" s="53" t="s">
        <v>659</v>
      </c>
      <c r="H426" s="65"/>
      <c r="I426" s="65">
        <v>0</v>
      </c>
    </row>
    <row r="427" spans="1:9" ht="63" hidden="1" x14ac:dyDescent="0.25">
      <c r="A427" s="63" t="s">
        <v>424</v>
      </c>
      <c r="B427" s="161"/>
      <c r="C427" s="161"/>
      <c r="D427" s="54" t="s">
        <v>7</v>
      </c>
      <c r="E427" s="54"/>
      <c r="F427" s="74">
        <v>300</v>
      </c>
      <c r="G427" s="53" t="s">
        <v>659</v>
      </c>
      <c r="H427" s="65"/>
      <c r="I427" s="65">
        <v>0</v>
      </c>
    </row>
    <row r="428" spans="1:9" ht="47.25" hidden="1" x14ac:dyDescent="0.25">
      <c r="A428" s="63" t="s">
        <v>425</v>
      </c>
      <c r="B428" s="161"/>
      <c r="C428" s="161"/>
      <c r="D428" s="54" t="s">
        <v>7</v>
      </c>
      <c r="E428" s="54"/>
      <c r="F428" s="74">
        <v>5.9</v>
      </c>
      <c r="G428" s="53" t="s">
        <v>659</v>
      </c>
      <c r="H428" s="65"/>
      <c r="I428" s="65">
        <v>0</v>
      </c>
    </row>
    <row r="429" spans="1:9" ht="31.5" hidden="1" x14ac:dyDescent="0.25">
      <c r="A429" s="63" t="s">
        <v>426</v>
      </c>
      <c r="B429" s="161"/>
      <c r="C429" s="161"/>
      <c r="D429" s="54" t="s">
        <v>7</v>
      </c>
      <c r="E429" s="54"/>
      <c r="F429" s="74">
        <v>278.87650000000002</v>
      </c>
      <c r="G429" s="53" t="s">
        <v>659</v>
      </c>
      <c r="H429" s="65"/>
      <c r="I429" s="65">
        <v>0</v>
      </c>
    </row>
    <row r="430" spans="1:9" ht="31.5" hidden="1" x14ac:dyDescent="0.25">
      <c r="A430" s="63" t="s">
        <v>427</v>
      </c>
      <c r="B430" s="161"/>
      <c r="C430" s="161"/>
      <c r="D430" s="54" t="s">
        <v>7</v>
      </c>
      <c r="E430" s="54"/>
      <c r="F430" s="74">
        <v>134.589</v>
      </c>
      <c r="G430" s="53" t="s">
        <v>659</v>
      </c>
      <c r="H430" s="65"/>
      <c r="I430" s="65">
        <v>0</v>
      </c>
    </row>
    <row r="431" spans="1:9" ht="31.5" hidden="1" x14ac:dyDescent="0.25">
      <c r="A431" s="63" t="s">
        <v>428</v>
      </c>
      <c r="B431" s="161"/>
      <c r="C431" s="161"/>
      <c r="D431" s="54" t="s">
        <v>7</v>
      </c>
      <c r="E431" s="54"/>
      <c r="F431" s="74">
        <v>250</v>
      </c>
      <c r="G431" s="53" t="s">
        <v>659</v>
      </c>
      <c r="H431" s="65"/>
      <c r="I431" s="65">
        <v>0</v>
      </c>
    </row>
    <row r="432" spans="1:9" ht="47.25" hidden="1" x14ac:dyDescent="0.25">
      <c r="A432" s="63" t="s">
        <v>429</v>
      </c>
      <c r="B432" s="161" t="s">
        <v>414</v>
      </c>
      <c r="C432" s="161" t="s">
        <v>415</v>
      </c>
      <c r="D432" s="54" t="s">
        <v>7</v>
      </c>
      <c r="E432" s="54"/>
      <c r="F432" s="74">
        <v>300</v>
      </c>
      <c r="G432" s="53" t="s">
        <v>659</v>
      </c>
      <c r="H432" s="65"/>
      <c r="I432" s="65">
        <v>0</v>
      </c>
    </row>
    <row r="433" spans="1:9" ht="78.75" hidden="1" x14ac:dyDescent="0.25">
      <c r="A433" s="63" t="s">
        <v>430</v>
      </c>
      <c r="B433" s="161"/>
      <c r="C433" s="161"/>
      <c r="D433" s="54" t="s">
        <v>7</v>
      </c>
      <c r="E433" s="54"/>
      <c r="F433" s="74">
        <v>500</v>
      </c>
      <c r="G433" s="53" t="s">
        <v>659</v>
      </c>
      <c r="H433" s="65"/>
      <c r="I433" s="65">
        <v>0</v>
      </c>
    </row>
    <row r="434" spans="1:9" ht="47.25" hidden="1" x14ac:dyDescent="0.25">
      <c r="A434" s="63" t="s">
        <v>431</v>
      </c>
      <c r="B434" s="161"/>
      <c r="C434" s="161"/>
      <c r="D434" s="54" t="s">
        <v>7</v>
      </c>
      <c r="E434" s="54"/>
      <c r="F434" s="74">
        <v>35</v>
      </c>
      <c r="G434" s="53" t="s">
        <v>659</v>
      </c>
      <c r="H434" s="65"/>
      <c r="I434" s="65">
        <v>0</v>
      </c>
    </row>
    <row r="435" spans="1:9" ht="31.5" hidden="1" x14ac:dyDescent="0.25">
      <c r="A435" s="63" t="s">
        <v>673</v>
      </c>
      <c r="B435" s="161"/>
      <c r="C435" s="161"/>
      <c r="D435" s="54" t="s">
        <v>7</v>
      </c>
      <c r="E435" s="54"/>
      <c r="F435" s="74">
        <v>600</v>
      </c>
      <c r="G435" s="53" t="s">
        <v>659</v>
      </c>
      <c r="H435" s="65"/>
      <c r="I435" s="65">
        <v>0</v>
      </c>
    </row>
    <row r="436" spans="1:9" ht="31.5" hidden="1" x14ac:dyDescent="0.25">
      <c r="A436" s="63" t="s">
        <v>432</v>
      </c>
      <c r="B436" s="161"/>
      <c r="C436" s="161"/>
      <c r="D436" s="54" t="s">
        <v>7</v>
      </c>
      <c r="E436" s="54"/>
      <c r="F436" s="74">
        <v>6</v>
      </c>
      <c r="G436" s="53" t="s">
        <v>659</v>
      </c>
      <c r="H436" s="65"/>
      <c r="I436" s="65">
        <v>0</v>
      </c>
    </row>
    <row r="437" spans="1:9" ht="45" hidden="1" customHeight="1" x14ac:dyDescent="0.25">
      <c r="A437" s="63"/>
      <c r="B437" s="44"/>
      <c r="C437" s="44"/>
      <c r="D437" s="54"/>
      <c r="E437" s="48"/>
      <c r="F437" s="74">
        <f>SUM(F417:F436)</f>
        <v>5060.3654999999999</v>
      </c>
      <c r="G437" s="53">
        <v>5060.3654999999999</v>
      </c>
      <c r="H437" s="49">
        <f>SUM(H122,H123,H124,H143,H144,H145,H146,H149,H150,H151,H152,H155,H156,H157,H158,H161,H162,H163,H166,H167,H168,H169,H172,H174,H175,H176,H179,H180,H181,H182,H185,H186,H187,H188,H189,H190,H193,H195,H196,H199,H201,H202,H205,H206,H207,H208,H211,H213,H215,H217,H219,H221,H223,H225,H227,H229,H230,H231,H232,H234,H236,H238,H239,H241,H243,H245,H247)</f>
        <v>38325.646000000001</v>
      </c>
      <c r="I437" s="65"/>
    </row>
    <row r="438" spans="1:9" ht="15.75" hidden="1" x14ac:dyDescent="0.25">
      <c r="A438" s="155" t="s">
        <v>481</v>
      </c>
      <c r="B438" s="155"/>
      <c r="C438" s="155"/>
      <c r="D438" s="155"/>
      <c r="E438" s="155"/>
      <c r="F438" s="155"/>
      <c r="G438" s="155"/>
      <c r="H438" s="155"/>
      <c r="I438" s="155"/>
    </row>
    <row r="439" spans="1:9" ht="15.75" hidden="1" x14ac:dyDescent="0.25">
      <c r="A439" s="84" t="s">
        <v>1</v>
      </c>
      <c r="B439" s="57"/>
      <c r="C439" s="57"/>
      <c r="D439" s="44"/>
      <c r="E439" s="44"/>
      <c r="F439" s="44"/>
      <c r="G439" s="53"/>
      <c r="H439" s="57"/>
      <c r="I439" s="57"/>
    </row>
    <row r="440" spans="1:9" ht="47.25" hidden="1" x14ac:dyDescent="0.25">
      <c r="A440" s="53" t="s">
        <v>433</v>
      </c>
      <c r="B440" s="161" t="s">
        <v>434</v>
      </c>
      <c r="C440" s="161" t="s">
        <v>435</v>
      </c>
      <c r="D440" s="44" t="s">
        <v>7</v>
      </c>
      <c r="E440" s="44"/>
      <c r="F440" s="61">
        <v>2</v>
      </c>
      <c r="G440" s="161" t="s">
        <v>674</v>
      </c>
      <c r="H440" s="53"/>
      <c r="I440" s="53"/>
    </row>
    <row r="441" spans="1:9" ht="63" hidden="1" x14ac:dyDescent="0.25">
      <c r="A441" s="53" t="s">
        <v>436</v>
      </c>
      <c r="B441" s="161"/>
      <c r="C441" s="161"/>
      <c r="D441" s="44" t="s">
        <v>7</v>
      </c>
      <c r="E441" s="44"/>
      <c r="F441" s="186">
        <v>18587.196</v>
      </c>
      <c r="G441" s="161"/>
      <c r="H441" s="53"/>
      <c r="I441" s="53"/>
    </row>
    <row r="442" spans="1:9" ht="47.25" hidden="1" x14ac:dyDescent="0.25">
      <c r="A442" s="53" t="s">
        <v>437</v>
      </c>
      <c r="B442" s="161"/>
      <c r="C442" s="161"/>
      <c r="D442" s="44" t="s">
        <v>7</v>
      </c>
      <c r="E442" s="44"/>
      <c r="F442" s="61">
        <v>2000</v>
      </c>
      <c r="G442" s="161"/>
      <c r="H442" s="53"/>
      <c r="I442" s="53"/>
    </row>
    <row r="443" spans="1:9" ht="47.25" hidden="1" x14ac:dyDescent="0.25">
      <c r="A443" s="53" t="s">
        <v>438</v>
      </c>
      <c r="B443" s="161"/>
      <c r="C443" s="161"/>
      <c r="D443" s="44" t="s">
        <v>7</v>
      </c>
      <c r="E443" s="44"/>
      <c r="F443" s="61">
        <v>34000</v>
      </c>
      <c r="G443" s="161"/>
      <c r="H443" s="53"/>
      <c r="I443" s="53"/>
    </row>
    <row r="444" spans="1:9" ht="33.75" hidden="1" customHeight="1" x14ac:dyDescent="0.25">
      <c r="A444" s="53"/>
      <c r="B444" s="44"/>
      <c r="C444" s="44"/>
      <c r="D444" s="44"/>
      <c r="E444" s="44"/>
      <c r="F444" s="61">
        <f>SUM(F440,F441,F442,F443,F447,F448,F451,F453,F454,F455,F456,F457,F458,F459,F460,F461,F462,F465,F473,F474,F475,F476)</f>
        <v>62079.820714970003</v>
      </c>
      <c r="G444" s="44"/>
      <c r="H444" s="53"/>
      <c r="I444" s="53"/>
    </row>
    <row r="445" spans="1:9" ht="15.75" hidden="1" x14ac:dyDescent="0.25">
      <c r="A445" s="84" t="s">
        <v>439</v>
      </c>
      <c r="B445" s="84"/>
      <c r="C445" s="84"/>
      <c r="D445" s="71"/>
      <c r="E445" s="187"/>
      <c r="F445" s="187"/>
      <c r="G445" s="84"/>
      <c r="H445" s="84"/>
      <c r="I445" s="84"/>
    </row>
    <row r="446" spans="1:9" ht="15.75" hidden="1" x14ac:dyDescent="0.25">
      <c r="A446" s="84" t="s">
        <v>440</v>
      </c>
      <c r="B446" s="53"/>
      <c r="C446" s="53"/>
      <c r="D446" s="44"/>
      <c r="E446" s="44"/>
      <c r="F446" s="187"/>
      <c r="G446" s="53"/>
      <c r="H446" s="53"/>
      <c r="I446" s="53"/>
    </row>
    <row r="447" spans="1:9" ht="31.5" hidden="1" x14ac:dyDescent="0.25">
      <c r="A447" s="161" t="s">
        <v>441</v>
      </c>
      <c r="B447" s="102" t="s">
        <v>442</v>
      </c>
      <c r="C447" s="161" t="s">
        <v>443</v>
      </c>
      <c r="D447" s="44" t="s">
        <v>7</v>
      </c>
      <c r="E447" s="44"/>
      <c r="F447" s="61">
        <v>1500</v>
      </c>
      <c r="G447" s="161" t="s">
        <v>675</v>
      </c>
      <c r="H447" s="53"/>
      <c r="I447" s="53"/>
    </row>
    <row r="448" spans="1:9" ht="31.5" hidden="1" x14ac:dyDescent="0.25">
      <c r="A448" s="161"/>
      <c r="B448" s="102" t="s">
        <v>444</v>
      </c>
      <c r="C448" s="161"/>
      <c r="D448" s="44" t="s">
        <v>7</v>
      </c>
      <c r="E448" s="44"/>
      <c r="F448" s="61">
        <v>1051</v>
      </c>
      <c r="G448" s="161"/>
      <c r="H448" s="53"/>
      <c r="I448" s="53"/>
    </row>
    <row r="449" spans="1:9" ht="44.25" hidden="1" customHeight="1" x14ac:dyDescent="0.25">
      <c r="A449" s="44"/>
      <c r="B449" s="102"/>
      <c r="C449" s="44"/>
      <c r="D449" s="44"/>
      <c r="E449" s="44"/>
      <c r="F449" s="61">
        <f>SUM(F447:F448)</f>
        <v>2551</v>
      </c>
      <c r="G449" s="44">
        <v>2551</v>
      </c>
      <c r="H449" s="53"/>
      <c r="I449" s="53"/>
    </row>
    <row r="450" spans="1:9" ht="15.75" hidden="1" x14ac:dyDescent="0.25">
      <c r="A450" s="103" t="s">
        <v>445</v>
      </c>
      <c r="B450" s="53"/>
      <c r="C450" s="53"/>
      <c r="D450" s="44"/>
      <c r="E450" s="44"/>
      <c r="F450" s="187">
        <f>SUM(F451)</f>
        <v>7</v>
      </c>
      <c r="G450" s="53"/>
      <c r="H450" s="53"/>
      <c r="I450" s="53"/>
    </row>
    <row r="451" spans="1:9" ht="78.75" hidden="1" x14ac:dyDescent="0.25">
      <c r="A451" s="53" t="s">
        <v>446</v>
      </c>
      <c r="B451" s="102" t="s">
        <v>447</v>
      </c>
      <c r="C451" s="53" t="s">
        <v>448</v>
      </c>
      <c r="D451" s="44" t="s">
        <v>7</v>
      </c>
      <c r="E451" s="44"/>
      <c r="F451" s="61">
        <v>7</v>
      </c>
      <c r="G451" s="53" t="s">
        <v>659</v>
      </c>
      <c r="H451" s="53"/>
      <c r="I451" s="53"/>
    </row>
    <row r="452" spans="1:9" ht="15.75" hidden="1" x14ac:dyDescent="0.25">
      <c r="A452" s="84" t="s">
        <v>449</v>
      </c>
      <c r="B452" s="53"/>
      <c r="C452" s="53"/>
      <c r="D452" s="44"/>
      <c r="E452" s="44"/>
      <c r="F452" s="187"/>
      <c r="G452" s="53"/>
      <c r="H452" s="53"/>
      <c r="I452" s="53"/>
    </row>
    <row r="453" spans="1:9" ht="31.5" hidden="1" x14ac:dyDescent="0.25">
      <c r="A453" s="53" t="s">
        <v>450</v>
      </c>
      <c r="B453" s="165" t="s">
        <v>451</v>
      </c>
      <c r="C453" s="161" t="s">
        <v>452</v>
      </c>
      <c r="D453" s="44" t="s">
        <v>7</v>
      </c>
      <c r="E453" s="44"/>
      <c r="F453" s="61">
        <v>20.888110000000001</v>
      </c>
      <c r="G453" s="53" t="s">
        <v>659</v>
      </c>
      <c r="H453" s="53"/>
      <c r="I453" s="53"/>
    </row>
    <row r="454" spans="1:9" ht="31.5" hidden="1" x14ac:dyDescent="0.25">
      <c r="A454" s="53" t="s">
        <v>453</v>
      </c>
      <c r="B454" s="165"/>
      <c r="C454" s="161"/>
      <c r="D454" s="44" t="s">
        <v>7</v>
      </c>
      <c r="E454" s="44"/>
      <c r="F454" s="61">
        <v>28.243162000000002</v>
      </c>
      <c r="G454" s="53" t="s">
        <v>659</v>
      </c>
      <c r="H454" s="53"/>
      <c r="I454" s="53"/>
    </row>
    <row r="455" spans="1:9" ht="63" hidden="1" x14ac:dyDescent="0.25">
      <c r="A455" s="53" t="s">
        <v>454</v>
      </c>
      <c r="B455" s="165"/>
      <c r="C455" s="161"/>
      <c r="D455" s="44" t="s">
        <v>7</v>
      </c>
      <c r="E455" s="44"/>
      <c r="F455" s="61">
        <v>25.65</v>
      </c>
      <c r="G455" s="53" t="s">
        <v>659</v>
      </c>
      <c r="H455" s="53"/>
      <c r="I455" s="53"/>
    </row>
    <row r="456" spans="1:9" ht="47.25" hidden="1" x14ac:dyDescent="0.25">
      <c r="A456" s="53" t="s">
        <v>455</v>
      </c>
      <c r="B456" s="165"/>
      <c r="C456" s="161"/>
      <c r="D456" s="44" t="s">
        <v>7</v>
      </c>
      <c r="E456" s="44"/>
      <c r="F456" s="61">
        <v>32.299999999999997</v>
      </c>
      <c r="G456" s="53" t="s">
        <v>659</v>
      </c>
      <c r="H456" s="53"/>
      <c r="I456" s="53"/>
    </row>
    <row r="457" spans="1:9" ht="31.5" hidden="1" x14ac:dyDescent="0.25">
      <c r="A457" s="53" t="s">
        <v>456</v>
      </c>
      <c r="B457" s="165"/>
      <c r="C457" s="161"/>
      <c r="D457" s="44" t="s">
        <v>7</v>
      </c>
      <c r="E457" s="44"/>
      <c r="F457" s="61">
        <v>30.4</v>
      </c>
      <c r="G457" s="53" t="s">
        <v>659</v>
      </c>
      <c r="H457" s="53"/>
      <c r="I457" s="53"/>
    </row>
    <row r="458" spans="1:9" ht="31.5" hidden="1" x14ac:dyDescent="0.25">
      <c r="A458" s="53" t="s">
        <v>457</v>
      </c>
      <c r="B458" s="165" t="s">
        <v>458</v>
      </c>
      <c r="C458" s="161" t="s">
        <v>460</v>
      </c>
      <c r="D458" s="44" t="s">
        <v>7</v>
      </c>
      <c r="E458" s="44"/>
      <c r="F458" s="61">
        <v>1.4850000000000001</v>
      </c>
      <c r="G458" s="53" t="s">
        <v>659</v>
      </c>
      <c r="H458" s="53"/>
      <c r="I458" s="53"/>
    </row>
    <row r="459" spans="1:9" ht="31.5" hidden="1" x14ac:dyDescent="0.25">
      <c r="A459" s="53" t="s">
        <v>459</v>
      </c>
      <c r="B459" s="165"/>
      <c r="C459" s="161"/>
      <c r="D459" s="44" t="s">
        <v>7</v>
      </c>
      <c r="E459" s="44"/>
      <c r="F459" s="61">
        <v>60</v>
      </c>
      <c r="G459" s="53" t="s">
        <v>659</v>
      </c>
      <c r="H459" s="53"/>
      <c r="I459" s="53"/>
    </row>
    <row r="460" spans="1:9" ht="31.5" hidden="1" x14ac:dyDescent="0.25">
      <c r="A460" s="53" t="s">
        <v>461</v>
      </c>
      <c r="B460" s="165"/>
      <c r="C460" s="161"/>
      <c r="D460" s="44" t="s">
        <v>7</v>
      </c>
      <c r="E460" s="44"/>
      <c r="F460" s="61">
        <v>5</v>
      </c>
      <c r="G460" s="53" t="s">
        <v>659</v>
      </c>
      <c r="H460" s="53"/>
      <c r="I460" s="53"/>
    </row>
    <row r="461" spans="1:9" ht="47.25" hidden="1" x14ac:dyDescent="0.25">
      <c r="A461" s="53" t="s">
        <v>462</v>
      </c>
      <c r="B461" s="165"/>
      <c r="C461" s="161"/>
      <c r="D461" s="44" t="s">
        <v>7</v>
      </c>
      <c r="E461" s="44"/>
      <c r="F461" s="61">
        <v>7.4</v>
      </c>
      <c r="G461" s="53" t="s">
        <v>659</v>
      </c>
      <c r="H461" s="53"/>
      <c r="I461" s="53"/>
    </row>
    <row r="462" spans="1:9" ht="110.25" hidden="1" x14ac:dyDescent="0.25">
      <c r="A462" s="53" t="s">
        <v>668</v>
      </c>
      <c r="B462" s="102" t="s">
        <v>463</v>
      </c>
      <c r="C462" s="53" t="s">
        <v>464</v>
      </c>
      <c r="D462" s="44" t="s">
        <v>7</v>
      </c>
      <c r="E462" s="44"/>
      <c r="F462" s="61">
        <v>1629.48701897</v>
      </c>
      <c r="G462" s="53" t="s">
        <v>676</v>
      </c>
      <c r="H462" s="53"/>
      <c r="I462" s="53"/>
    </row>
    <row r="463" spans="1:9" ht="63.75" hidden="1" customHeight="1" x14ac:dyDescent="0.25">
      <c r="A463" s="53"/>
      <c r="B463" s="102"/>
      <c r="C463" s="53"/>
      <c r="D463" s="44"/>
      <c r="E463" s="44"/>
      <c r="F463" s="61">
        <f>SUM(F453:F462)</f>
        <v>1840.85329097</v>
      </c>
      <c r="G463" s="53"/>
      <c r="H463" s="53">
        <v>1840.85329097</v>
      </c>
      <c r="I463" s="53"/>
    </row>
    <row r="464" spans="1:9" ht="15.75" hidden="1" x14ac:dyDescent="0.25">
      <c r="A464" s="84" t="s">
        <v>204</v>
      </c>
      <c r="B464" s="53"/>
      <c r="C464" s="53"/>
      <c r="D464" s="44"/>
      <c r="E464" s="44"/>
      <c r="F464" s="187">
        <f>SUM(F465)</f>
        <v>2023.771424</v>
      </c>
      <c r="G464" s="53"/>
      <c r="H464" s="53"/>
      <c r="I464" s="53"/>
    </row>
    <row r="465" spans="1:9" ht="63" hidden="1" x14ac:dyDescent="0.25">
      <c r="A465" s="53" t="s">
        <v>669</v>
      </c>
      <c r="B465" s="102" t="s">
        <v>465</v>
      </c>
      <c r="C465" s="53" t="s">
        <v>466</v>
      </c>
      <c r="D465" s="44" t="s">
        <v>7</v>
      </c>
      <c r="E465" s="44"/>
      <c r="F465" s="61">
        <v>2023.771424</v>
      </c>
      <c r="G465" s="53" t="s">
        <v>677</v>
      </c>
      <c r="H465" s="53"/>
      <c r="I465" s="53"/>
    </row>
    <row r="466" spans="1:9" ht="15.75" hidden="1" x14ac:dyDescent="0.25">
      <c r="A466" s="84" t="s">
        <v>467</v>
      </c>
      <c r="B466" s="84"/>
      <c r="C466" s="84"/>
      <c r="D466" s="71"/>
      <c r="E466" s="188"/>
      <c r="F466" s="188"/>
      <c r="G466" s="84"/>
      <c r="H466" s="84"/>
      <c r="I466" s="84"/>
    </row>
    <row r="467" spans="1:9" ht="31.5" hidden="1" x14ac:dyDescent="0.25">
      <c r="A467" s="53" t="s">
        <v>468</v>
      </c>
      <c r="B467" s="53" t="s">
        <v>469</v>
      </c>
      <c r="C467" s="161" t="s">
        <v>470</v>
      </c>
      <c r="D467" s="44" t="s">
        <v>34</v>
      </c>
      <c r="E467" s="61">
        <v>336</v>
      </c>
      <c r="F467" s="183">
        <v>112</v>
      </c>
      <c r="G467" s="53" t="s">
        <v>660</v>
      </c>
      <c r="H467" s="84"/>
      <c r="I467" s="84"/>
    </row>
    <row r="468" spans="1:9" ht="31.5" hidden="1" x14ac:dyDescent="0.25">
      <c r="A468" s="53" t="s">
        <v>471</v>
      </c>
      <c r="B468" s="53" t="s">
        <v>469</v>
      </c>
      <c r="C468" s="161"/>
      <c r="D468" s="44" t="s">
        <v>34</v>
      </c>
      <c r="E468" s="183">
        <v>274</v>
      </c>
      <c r="F468" s="183">
        <v>137</v>
      </c>
      <c r="G468" s="53" t="s">
        <v>660</v>
      </c>
      <c r="H468" s="84"/>
      <c r="I468" s="84"/>
    </row>
    <row r="469" spans="1:9" ht="110.25" hidden="1" x14ac:dyDescent="0.25">
      <c r="A469" s="53" t="s">
        <v>472</v>
      </c>
      <c r="B469" s="53" t="s">
        <v>469</v>
      </c>
      <c r="C469" s="161"/>
      <c r="D469" s="44" t="s">
        <v>34</v>
      </c>
      <c r="E469" s="61">
        <v>6</v>
      </c>
      <c r="F469" s="61">
        <v>6</v>
      </c>
      <c r="G469" s="53" t="s">
        <v>678</v>
      </c>
      <c r="H469" s="53"/>
      <c r="I469" s="53"/>
    </row>
    <row r="470" spans="1:9" ht="46.5" hidden="1" customHeight="1" x14ac:dyDescent="0.25">
      <c r="A470" s="53"/>
      <c r="B470" s="53"/>
      <c r="C470" s="44"/>
      <c r="D470" s="44"/>
      <c r="E470" s="61">
        <f>SUM(E467:E469)</f>
        <v>616</v>
      </c>
      <c r="F470" s="61">
        <f>SUM(F467:F469)</f>
        <v>255</v>
      </c>
      <c r="G470" s="53"/>
      <c r="H470" s="53">
        <v>616</v>
      </c>
      <c r="I470" s="53">
        <v>255</v>
      </c>
    </row>
    <row r="471" spans="1:9" ht="15.75" hidden="1" x14ac:dyDescent="0.25">
      <c r="A471" s="84" t="s">
        <v>473</v>
      </c>
      <c r="B471" s="66"/>
      <c r="C471" s="57"/>
      <c r="D471" s="44"/>
      <c r="E471" s="44"/>
      <c r="F471" s="189"/>
      <c r="G471" s="53"/>
      <c r="H471" s="57"/>
      <c r="I471" s="57"/>
    </row>
    <row r="472" spans="1:9" s="4" customFormat="1" ht="15.75" hidden="1" x14ac:dyDescent="0.25">
      <c r="A472" s="84" t="s">
        <v>474</v>
      </c>
      <c r="B472" s="102"/>
      <c r="C472" s="53"/>
      <c r="D472" s="44"/>
      <c r="E472" s="44"/>
      <c r="F472" s="189"/>
      <c r="G472" s="53"/>
      <c r="H472" s="53"/>
      <c r="I472" s="53"/>
    </row>
    <row r="473" spans="1:9" ht="31.5" hidden="1" x14ac:dyDescent="0.25">
      <c r="A473" s="53" t="s">
        <v>475</v>
      </c>
      <c r="B473" s="165" t="s">
        <v>476</v>
      </c>
      <c r="C473" s="161" t="s">
        <v>477</v>
      </c>
      <c r="D473" s="44" t="s">
        <v>7</v>
      </c>
      <c r="E473" s="44"/>
      <c r="F473" s="61">
        <v>250</v>
      </c>
      <c r="G473" s="53" t="s">
        <v>659</v>
      </c>
      <c r="H473" s="57"/>
      <c r="I473" s="57"/>
    </row>
    <row r="474" spans="1:9" ht="31.5" hidden="1" x14ac:dyDescent="0.25">
      <c r="A474" s="53" t="s">
        <v>478</v>
      </c>
      <c r="B474" s="165"/>
      <c r="C474" s="161"/>
      <c r="D474" s="44" t="s">
        <v>7</v>
      </c>
      <c r="E474" s="44"/>
      <c r="F474" s="61">
        <v>18</v>
      </c>
      <c r="G474" s="53" t="s">
        <v>659</v>
      </c>
      <c r="H474" s="57"/>
      <c r="I474" s="57"/>
    </row>
    <row r="475" spans="1:9" ht="31.5" hidden="1" x14ac:dyDescent="0.25">
      <c r="A475" s="53" t="s">
        <v>479</v>
      </c>
      <c r="B475" s="165"/>
      <c r="C475" s="161"/>
      <c r="D475" s="44" t="s">
        <v>7</v>
      </c>
      <c r="E475" s="44"/>
      <c r="F475" s="61">
        <v>350</v>
      </c>
      <c r="G475" s="53" t="s">
        <v>659</v>
      </c>
      <c r="H475" s="57"/>
      <c r="I475" s="57"/>
    </row>
    <row r="476" spans="1:9" ht="31.5" hidden="1" x14ac:dyDescent="0.25">
      <c r="A476" s="53" t="s">
        <v>480</v>
      </c>
      <c r="B476" s="165"/>
      <c r="C476" s="161"/>
      <c r="D476" s="44" t="s">
        <v>7</v>
      </c>
      <c r="E476" s="44"/>
      <c r="F476" s="61">
        <v>450</v>
      </c>
      <c r="G476" s="53" t="s">
        <v>659</v>
      </c>
      <c r="H476" s="57"/>
      <c r="I476" s="57"/>
    </row>
    <row r="477" spans="1:9" ht="15.75" hidden="1" x14ac:dyDescent="0.25">
      <c r="A477" s="53"/>
      <c r="B477" s="66"/>
      <c r="C477" s="44"/>
      <c r="D477" s="44"/>
      <c r="E477" s="190"/>
      <c r="F477" s="61">
        <f>SUM(F473:F476)</f>
        <v>1068</v>
      </c>
      <c r="G477" s="53">
        <v>1068</v>
      </c>
      <c r="H477" s="57"/>
      <c r="I477" s="57"/>
    </row>
    <row r="478" spans="1:9" ht="15.75" hidden="1" x14ac:dyDescent="0.25">
      <c r="A478" s="155" t="s">
        <v>501</v>
      </c>
      <c r="B478" s="155"/>
      <c r="C478" s="155"/>
      <c r="D478" s="155"/>
      <c r="E478" s="155"/>
      <c r="F478" s="155"/>
      <c r="G478" s="155"/>
      <c r="H478" s="155"/>
      <c r="I478" s="155"/>
    </row>
    <row r="479" spans="1:9" ht="15.75" hidden="1" x14ac:dyDescent="0.25">
      <c r="A479" s="84" t="s">
        <v>1</v>
      </c>
      <c r="B479" s="57"/>
      <c r="C479" s="57"/>
      <c r="D479" s="44"/>
      <c r="E479" s="44"/>
      <c r="F479" s="44"/>
      <c r="G479" s="53"/>
      <c r="H479" s="57"/>
      <c r="I479" s="57"/>
    </row>
    <row r="480" spans="1:9" ht="94.5" hidden="1" x14ac:dyDescent="0.25">
      <c r="A480" s="53" t="s">
        <v>482</v>
      </c>
      <c r="B480" s="53" t="s">
        <v>483</v>
      </c>
      <c r="C480" s="53" t="s">
        <v>484</v>
      </c>
      <c r="D480" s="44" t="s">
        <v>34</v>
      </c>
      <c r="E480" s="44">
        <v>500</v>
      </c>
      <c r="F480" s="44"/>
      <c r="G480" s="53" t="s">
        <v>679</v>
      </c>
      <c r="H480" s="53"/>
      <c r="I480" s="53"/>
    </row>
    <row r="481" spans="1:10" ht="110.25" hidden="1" x14ac:dyDescent="0.25">
      <c r="A481" s="53" t="s">
        <v>485</v>
      </c>
      <c r="B481" s="53" t="s">
        <v>486</v>
      </c>
      <c r="C481" s="53" t="s">
        <v>487</v>
      </c>
      <c r="D481" s="44" t="s">
        <v>34</v>
      </c>
      <c r="E481" s="44">
        <v>340</v>
      </c>
      <c r="F481" s="44"/>
      <c r="G481" s="53" t="s">
        <v>680</v>
      </c>
      <c r="H481" s="53"/>
      <c r="I481" s="53"/>
    </row>
    <row r="482" spans="1:10" ht="52.5" hidden="1" customHeight="1" x14ac:dyDescent="0.25">
      <c r="A482" s="53"/>
      <c r="B482" s="53"/>
      <c r="C482" s="53"/>
      <c r="D482" s="44"/>
      <c r="E482" s="44">
        <f>SUM(E480:E481)</f>
        <v>840</v>
      </c>
      <c r="F482" s="44"/>
      <c r="G482" s="53"/>
      <c r="H482" s="53"/>
      <c r="I482" s="53"/>
    </row>
    <row r="483" spans="1:10" ht="126" hidden="1" x14ac:dyDescent="0.25">
      <c r="A483" s="53" t="s">
        <v>488</v>
      </c>
      <c r="B483" s="53" t="s">
        <v>489</v>
      </c>
      <c r="C483" s="53" t="s">
        <v>490</v>
      </c>
      <c r="D483" s="44" t="s">
        <v>24</v>
      </c>
      <c r="E483" s="44">
        <v>2518</v>
      </c>
      <c r="F483" s="44"/>
      <c r="G483" s="53" t="s">
        <v>681</v>
      </c>
      <c r="H483" s="53"/>
      <c r="I483" s="53"/>
    </row>
    <row r="484" spans="1:10" ht="15.75" hidden="1" x14ac:dyDescent="0.25">
      <c r="A484" s="166" t="s">
        <v>491</v>
      </c>
      <c r="B484" s="166"/>
      <c r="C484" s="166"/>
      <c r="D484" s="166"/>
      <c r="E484" s="166"/>
      <c r="F484" s="166"/>
      <c r="G484" s="166"/>
      <c r="H484" s="166"/>
      <c r="I484" s="166"/>
    </row>
    <row r="485" spans="1:10" s="4" customFormat="1" ht="15.75" hidden="1" x14ac:dyDescent="0.25">
      <c r="A485" s="84" t="s">
        <v>502</v>
      </c>
      <c r="B485" s="102"/>
      <c r="C485" s="53"/>
      <c r="D485" s="44"/>
      <c r="E485" s="44"/>
      <c r="F485" s="189">
        <f>SUM(F486:F489)</f>
        <v>0</v>
      </c>
      <c r="G485" s="53"/>
      <c r="H485" s="53"/>
      <c r="I485" s="53"/>
    </row>
    <row r="486" spans="1:10" ht="78.75" hidden="1" x14ac:dyDescent="0.25">
      <c r="A486" s="53" t="s">
        <v>492</v>
      </c>
      <c r="B486" s="53" t="s">
        <v>493</v>
      </c>
      <c r="C486" s="53" t="s">
        <v>494</v>
      </c>
      <c r="D486" s="44" t="s">
        <v>495</v>
      </c>
      <c r="E486" s="44" t="s">
        <v>496</v>
      </c>
      <c r="F486" s="44"/>
      <c r="G486" s="53" t="s">
        <v>682</v>
      </c>
      <c r="H486" s="53"/>
      <c r="I486" s="53"/>
    </row>
    <row r="487" spans="1:10" ht="15.75" hidden="1" x14ac:dyDescent="0.25">
      <c r="A487" s="166" t="s">
        <v>497</v>
      </c>
      <c r="B487" s="166"/>
      <c r="C487" s="166"/>
      <c r="D487" s="166"/>
      <c r="E487" s="166"/>
      <c r="F487" s="166"/>
      <c r="G487" s="166"/>
      <c r="H487" s="166"/>
      <c r="I487" s="166"/>
    </row>
    <row r="488" spans="1:10" s="4" customFormat="1" ht="15.75" hidden="1" x14ac:dyDescent="0.25">
      <c r="A488" s="84" t="s">
        <v>474</v>
      </c>
      <c r="B488" s="102"/>
      <c r="C488" s="53"/>
      <c r="D488" s="44"/>
      <c r="E488" s="44"/>
      <c r="F488" s="189">
        <f>SUM(F489:F489)</f>
        <v>0</v>
      </c>
      <c r="G488" s="53"/>
      <c r="H488" s="53"/>
      <c r="I488" s="53"/>
    </row>
    <row r="489" spans="1:10" ht="94.5" hidden="1" x14ac:dyDescent="0.25">
      <c r="A489" s="53" t="s">
        <v>498</v>
      </c>
      <c r="B489" s="53" t="s">
        <v>499</v>
      </c>
      <c r="C489" s="53" t="s">
        <v>500</v>
      </c>
      <c r="D489" s="44" t="s">
        <v>34</v>
      </c>
      <c r="E489" s="44">
        <v>260</v>
      </c>
      <c r="F489" s="44"/>
      <c r="G489" s="53" t="s">
        <v>683</v>
      </c>
      <c r="H489" s="53"/>
      <c r="I489" s="53"/>
    </row>
    <row r="490" spans="1:10" ht="15.75" x14ac:dyDescent="0.25">
      <c r="A490" s="84" t="s">
        <v>1</v>
      </c>
      <c r="B490" s="57"/>
      <c r="C490" s="57"/>
      <c r="D490" s="44"/>
      <c r="E490" s="44"/>
      <c r="F490" s="44"/>
      <c r="G490" s="53"/>
      <c r="H490" s="57"/>
      <c r="I490" s="57"/>
    </row>
    <row r="491" spans="1:10" ht="94.5" customHeight="1" x14ac:dyDescent="0.25">
      <c r="A491" s="172" t="s">
        <v>504</v>
      </c>
      <c r="B491" s="172" t="s">
        <v>505</v>
      </c>
      <c r="C491" s="172" t="s">
        <v>506</v>
      </c>
      <c r="D491" s="44" t="s">
        <v>34</v>
      </c>
      <c r="E491" s="48">
        <v>3201.4268709999997</v>
      </c>
      <c r="F491" s="48">
        <v>3201.4268709999997</v>
      </c>
      <c r="G491" s="172" t="s">
        <v>684</v>
      </c>
      <c r="H491" s="54">
        <v>0</v>
      </c>
      <c r="I491" s="54">
        <v>0</v>
      </c>
      <c r="J491" s="12"/>
    </row>
    <row r="492" spans="1:10" ht="155.25" customHeight="1" x14ac:dyDescent="0.25">
      <c r="A492" s="172" t="s">
        <v>507</v>
      </c>
      <c r="B492" s="172" t="s">
        <v>508</v>
      </c>
      <c r="C492" s="172" t="s">
        <v>509</v>
      </c>
      <c r="D492" s="54" t="s">
        <v>34</v>
      </c>
      <c r="E492" s="48">
        <v>800</v>
      </c>
      <c r="F492" s="48">
        <v>0</v>
      </c>
      <c r="G492" s="172" t="s">
        <v>685</v>
      </c>
      <c r="H492" s="106">
        <v>0</v>
      </c>
      <c r="I492" s="106">
        <v>0</v>
      </c>
    </row>
    <row r="493" spans="1:10" ht="138" customHeight="1" x14ac:dyDescent="0.25">
      <c r="A493" s="172" t="s">
        <v>510</v>
      </c>
      <c r="B493" s="172" t="s">
        <v>511</v>
      </c>
      <c r="C493" s="172" t="s">
        <v>512</v>
      </c>
      <c r="D493" s="54" t="s">
        <v>34</v>
      </c>
      <c r="E493" s="48">
        <v>738</v>
      </c>
      <c r="F493" s="48">
        <v>0</v>
      </c>
      <c r="G493" s="172" t="s">
        <v>686</v>
      </c>
      <c r="H493" s="106">
        <v>0</v>
      </c>
      <c r="I493" s="106">
        <v>0</v>
      </c>
    </row>
    <row r="494" spans="1:10" ht="164.25" customHeight="1" x14ac:dyDescent="0.25">
      <c r="A494" s="172" t="s">
        <v>513</v>
      </c>
      <c r="B494" s="172" t="s">
        <v>514</v>
      </c>
      <c r="C494" s="172" t="s">
        <v>515</v>
      </c>
      <c r="D494" s="54" t="s">
        <v>34</v>
      </c>
      <c r="E494" s="48">
        <v>4259</v>
      </c>
      <c r="F494" s="48">
        <v>0</v>
      </c>
      <c r="G494" s="172" t="s">
        <v>687</v>
      </c>
      <c r="H494" s="106">
        <v>0</v>
      </c>
      <c r="I494" s="106">
        <v>0</v>
      </c>
    </row>
    <row r="495" spans="1:10" ht="192.75" customHeight="1" x14ac:dyDescent="0.25">
      <c r="A495" s="172" t="s">
        <v>516</v>
      </c>
      <c r="B495" s="172" t="s">
        <v>517</v>
      </c>
      <c r="C495" s="172" t="s">
        <v>518</v>
      </c>
      <c r="D495" s="54" t="s">
        <v>34</v>
      </c>
      <c r="E495" s="48">
        <v>6810</v>
      </c>
      <c r="F495" s="48">
        <v>3000</v>
      </c>
      <c r="G495" s="172" t="s">
        <v>698</v>
      </c>
      <c r="H495" s="106"/>
      <c r="I495" s="106"/>
    </row>
    <row r="496" spans="1:10" ht="243.75" customHeight="1" x14ac:dyDescent="0.25">
      <c r="A496" s="172" t="s">
        <v>519</v>
      </c>
      <c r="B496" s="172" t="s">
        <v>520</v>
      </c>
      <c r="C496" s="172" t="s">
        <v>689</v>
      </c>
      <c r="D496" s="54" t="s">
        <v>34</v>
      </c>
      <c r="E496" s="48">
        <v>17099.48</v>
      </c>
      <c r="F496" s="48">
        <v>17099.48</v>
      </c>
      <c r="G496" s="172" t="s">
        <v>699</v>
      </c>
      <c r="H496" s="106"/>
      <c r="I496" s="106"/>
    </row>
    <row r="497" spans="1:9" ht="97.5" x14ac:dyDescent="0.25">
      <c r="A497" s="172" t="s">
        <v>521</v>
      </c>
      <c r="B497" s="172" t="s">
        <v>522</v>
      </c>
      <c r="C497" s="172" t="s">
        <v>691</v>
      </c>
      <c r="D497" s="54" t="s">
        <v>34</v>
      </c>
      <c r="E497" s="48">
        <v>0</v>
      </c>
      <c r="F497" s="48">
        <v>0</v>
      </c>
      <c r="G497" s="172" t="s">
        <v>692</v>
      </c>
      <c r="H497" s="106"/>
      <c r="I497" s="106"/>
    </row>
    <row r="498" spans="1:9" ht="63" x14ac:dyDescent="0.25">
      <c r="A498" s="172" t="s">
        <v>523</v>
      </c>
      <c r="B498" s="172" t="s">
        <v>524</v>
      </c>
      <c r="C498" s="172" t="s">
        <v>525</v>
      </c>
      <c r="D498" s="54" t="s">
        <v>34</v>
      </c>
      <c r="E498" s="48">
        <v>0</v>
      </c>
      <c r="F498" s="48">
        <v>0</v>
      </c>
      <c r="G498" s="172" t="s">
        <v>693</v>
      </c>
      <c r="H498" s="106"/>
      <c r="I498" s="106"/>
    </row>
    <row r="499" spans="1:9" ht="15.75" x14ac:dyDescent="0.25">
      <c r="A499" s="174" t="s">
        <v>439</v>
      </c>
      <c r="B499" s="173"/>
      <c r="C499" s="173"/>
      <c r="D499" s="54"/>
      <c r="E499" s="54">
        <v>0</v>
      </c>
      <c r="F499" s="54">
        <v>0</v>
      </c>
      <c r="G499" s="173"/>
      <c r="H499" s="54"/>
      <c r="I499" s="54"/>
    </row>
    <row r="500" spans="1:9" ht="15.75" x14ac:dyDescent="0.25">
      <c r="A500" s="174" t="s">
        <v>526</v>
      </c>
      <c r="B500" s="175"/>
      <c r="C500" s="175"/>
      <c r="D500" s="90"/>
      <c r="E500" s="90">
        <v>0</v>
      </c>
      <c r="F500" s="90">
        <v>0</v>
      </c>
      <c r="G500" s="174"/>
      <c r="H500" s="54"/>
      <c r="I500" s="54"/>
    </row>
    <row r="501" spans="1:9" ht="165.75" customHeight="1" x14ac:dyDescent="0.25">
      <c r="A501" s="173" t="s">
        <v>527</v>
      </c>
      <c r="B501" s="176" t="s">
        <v>528</v>
      </c>
      <c r="C501" s="176" t="s">
        <v>529</v>
      </c>
      <c r="D501" s="54" t="s">
        <v>7</v>
      </c>
      <c r="E501" s="48">
        <v>0</v>
      </c>
      <c r="F501" s="48">
        <v>670.82781378999994</v>
      </c>
      <c r="G501" s="172" t="s">
        <v>530</v>
      </c>
      <c r="H501" s="54">
        <v>0</v>
      </c>
      <c r="I501" s="54">
        <v>0</v>
      </c>
    </row>
    <row r="502" spans="1:9" ht="55.5" customHeight="1" x14ac:dyDescent="0.25">
      <c r="A502" s="172" t="s">
        <v>531</v>
      </c>
      <c r="B502" s="176"/>
      <c r="C502" s="176"/>
      <c r="D502" s="54" t="s">
        <v>7</v>
      </c>
      <c r="E502" s="48">
        <v>0</v>
      </c>
      <c r="F502" s="48">
        <v>127.83951728</v>
      </c>
      <c r="G502" s="172" t="s">
        <v>659</v>
      </c>
      <c r="H502" s="54">
        <v>0</v>
      </c>
      <c r="I502" s="54">
        <v>0</v>
      </c>
    </row>
    <row r="503" spans="1:9" ht="34.5" customHeight="1" x14ac:dyDescent="0.25">
      <c r="A503" s="172" t="s">
        <v>532</v>
      </c>
      <c r="B503" s="176"/>
      <c r="C503" s="176"/>
      <c r="D503" s="54" t="s">
        <v>7</v>
      </c>
      <c r="E503" s="48">
        <v>0</v>
      </c>
      <c r="F503" s="48">
        <v>891.88362963999998</v>
      </c>
      <c r="G503" s="177" t="s">
        <v>533</v>
      </c>
      <c r="H503" s="54">
        <v>0</v>
      </c>
      <c r="I503" s="54">
        <v>0</v>
      </c>
    </row>
    <row r="504" spans="1:9" ht="51.75" customHeight="1" x14ac:dyDescent="0.25">
      <c r="A504" s="172" t="s">
        <v>534</v>
      </c>
      <c r="B504" s="176"/>
      <c r="C504" s="176"/>
      <c r="D504" s="54" t="s">
        <v>7</v>
      </c>
      <c r="E504" s="48">
        <v>0</v>
      </c>
      <c r="F504" s="48">
        <v>364.20700013999993</v>
      </c>
      <c r="G504" s="177"/>
      <c r="H504" s="54">
        <v>0</v>
      </c>
      <c r="I504" s="54">
        <v>0</v>
      </c>
    </row>
    <row r="505" spans="1:9" ht="48" customHeight="1" x14ac:dyDescent="0.25">
      <c r="A505" s="172" t="s">
        <v>535</v>
      </c>
      <c r="B505" s="176"/>
      <c r="C505" s="176"/>
      <c r="D505" s="54" t="s">
        <v>7</v>
      </c>
      <c r="E505" s="48">
        <v>0</v>
      </c>
      <c r="F505" s="48">
        <v>228.72833336000002</v>
      </c>
      <c r="G505" s="177"/>
      <c r="H505" s="54">
        <v>0</v>
      </c>
      <c r="I505" s="54">
        <v>0</v>
      </c>
    </row>
    <row r="506" spans="1:9" ht="48.75" customHeight="1" x14ac:dyDescent="0.25">
      <c r="A506" s="172" t="s">
        <v>536</v>
      </c>
      <c r="B506" s="176"/>
      <c r="C506" s="176"/>
      <c r="D506" s="54" t="s">
        <v>7</v>
      </c>
      <c r="E506" s="48">
        <v>0</v>
      </c>
      <c r="F506" s="48">
        <v>56.870808140000001</v>
      </c>
      <c r="G506" s="172" t="s">
        <v>659</v>
      </c>
      <c r="H506" s="54">
        <v>0</v>
      </c>
      <c r="I506" s="54">
        <v>0</v>
      </c>
    </row>
    <row r="507" spans="1:9" ht="166.5" customHeight="1" x14ac:dyDescent="0.25">
      <c r="A507" s="172" t="s">
        <v>537</v>
      </c>
      <c r="B507" s="176"/>
      <c r="C507" s="176"/>
      <c r="D507" s="54" t="s">
        <v>7</v>
      </c>
      <c r="E507" s="48">
        <v>0</v>
      </c>
      <c r="F507" s="48">
        <v>50</v>
      </c>
      <c r="G507" s="172" t="s">
        <v>530</v>
      </c>
      <c r="H507" s="54">
        <v>0</v>
      </c>
      <c r="I507" s="54">
        <v>0</v>
      </c>
    </row>
    <row r="508" spans="1:9" ht="39" customHeight="1" x14ac:dyDescent="0.25">
      <c r="A508" s="172" t="s">
        <v>538</v>
      </c>
      <c r="B508" s="177" t="s">
        <v>539</v>
      </c>
      <c r="C508" s="177" t="s">
        <v>540</v>
      </c>
      <c r="D508" s="54" t="s">
        <v>34</v>
      </c>
      <c r="E508" s="48">
        <v>1500</v>
      </c>
      <c r="F508" s="48">
        <v>180</v>
      </c>
      <c r="G508" s="177" t="s">
        <v>694</v>
      </c>
      <c r="H508" s="109">
        <v>0</v>
      </c>
      <c r="I508" s="109">
        <v>0</v>
      </c>
    </row>
    <row r="509" spans="1:9" ht="54" customHeight="1" x14ac:dyDescent="0.25">
      <c r="A509" s="172" t="s">
        <v>541</v>
      </c>
      <c r="B509" s="177"/>
      <c r="C509" s="177"/>
      <c r="D509" s="54" t="s">
        <v>34</v>
      </c>
      <c r="E509" s="48">
        <v>20000</v>
      </c>
      <c r="F509" s="48">
        <v>4000</v>
      </c>
      <c r="G509" s="177"/>
      <c r="H509" s="109">
        <v>0</v>
      </c>
      <c r="I509" s="109">
        <v>0</v>
      </c>
    </row>
    <row r="510" spans="1:9" ht="48" customHeight="1" x14ac:dyDescent="0.25">
      <c r="A510" s="172" t="s">
        <v>542</v>
      </c>
      <c r="B510" s="177"/>
      <c r="C510" s="177"/>
      <c r="D510" s="54" t="s">
        <v>34</v>
      </c>
      <c r="E510" s="48">
        <v>700</v>
      </c>
      <c r="F510" s="48">
        <v>200</v>
      </c>
      <c r="G510" s="177"/>
      <c r="H510" s="109">
        <v>0</v>
      </c>
      <c r="I510" s="109">
        <v>0</v>
      </c>
    </row>
    <row r="511" spans="1:9" ht="41.25" customHeight="1" x14ac:dyDescent="0.25">
      <c r="A511" s="172" t="s">
        <v>543</v>
      </c>
      <c r="B511" s="177"/>
      <c r="C511" s="177"/>
      <c r="D511" s="54" t="s">
        <v>34</v>
      </c>
      <c r="E511" s="48">
        <v>4000</v>
      </c>
      <c r="F511" s="48">
        <v>1000</v>
      </c>
      <c r="G511" s="177"/>
      <c r="H511" s="109">
        <v>0</v>
      </c>
      <c r="I511" s="109">
        <v>0</v>
      </c>
    </row>
    <row r="512" spans="1:9" ht="84.75" customHeight="1" x14ac:dyDescent="0.25">
      <c r="A512" s="172" t="s">
        <v>544</v>
      </c>
      <c r="B512" s="177"/>
      <c r="C512" s="177"/>
      <c r="D512" s="54" t="s">
        <v>34</v>
      </c>
      <c r="E512" s="48">
        <v>1230</v>
      </c>
      <c r="F512" s="48">
        <v>1230</v>
      </c>
      <c r="G512" s="177"/>
      <c r="H512" s="109">
        <v>0</v>
      </c>
      <c r="I512" s="109">
        <v>0</v>
      </c>
    </row>
    <row r="513" spans="1:9" ht="40.5" customHeight="1" x14ac:dyDescent="0.25">
      <c r="A513" s="172" t="s">
        <v>545</v>
      </c>
      <c r="B513" s="177"/>
      <c r="C513" s="177"/>
      <c r="D513" s="54" t="s">
        <v>34</v>
      </c>
      <c r="E513" s="48">
        <v>180</v>
      </c>
      <c r="F513" s="48">
        <v>180</v>
      </c>
      <c r="G513" s="177"/>
      <c r="H513" s="109">
        <v>0</v>
      </c>
      <c r="I513" s="109">
        <v>0</v>
      </c>
    </row>
    <row r="514" spans="1:9" ht="36" customHeight="1" x14ac:dyDescent="0.25">
      <c r="A514" s="172" t="s">
        <v>546</v>
      </c>
      <c r="B514" s="177"/>
      <c r="C514" s="177"/>
      <c r="D514" s="54" t="s">
        <v>24</v>
      </c>
      <c r="E514" s="48">
        <v>4400</v>
      </c>
      <c r="F514" s="48">
        <v>4400</v>
      </c>
      <c r="G514" s="177"/>
      <c r="H514" s="109">
        <v>0</v>
      </c>
      <c r="I514" s="109">
        <v>0</v>
      </c>
    </row>
    <row r="515" spans="1:9" ht="54" customHeight="1" x14ac:dyDescent="0.25">
      <c r="A515" s="172" t="s">
        <v>547</v>
      </c>
      <c r="B515" s="177"/>
      <c r="C515" s="177"/>
      <c r="D515" s="54" t="s">
        <v>24</v>
      </c>
      <c r="E515" s="48">
        <v>800</v>
      </c>
      <c r="F515" s="48">
        <v>800</v>
      </c>
      <c r="G515" s="177"/>
      <c r="H515" s="109">
        <v>0</v>
      </c>
      <c r="I515" s="109">
        <v>0</v>
      </c>
    </row>
    <row r="516" spans="1:9" ht="24.75" customHeight="1" x14ac:dyDescent="0.25">
      <c r="A516" s="174" t="s">
        <v>548</v>
      </c>
      <c r="B516" s="175"/>
      <c r="C516" s="175"/>
      <c r="D516" s="90"/>
      <c r="E516" s="90">
        <v>0</v>
      </c>
      <c r="F516" s="90">
        <v>0</v>
      </c>
      <c r="G516" s="174"/>
      <c r="H516" s="54"/>
      <c r="I516" s="54"/>
    </row>
    <row r="517" spans="1:9" ht="50.25" customHeight="1" x14ac:dyDescent="0.25">
      <c r="A517" s="172" t="s">
        <v>549</v>
      </c>
      <c r="B517" s="177" t="s">
        <v>550</v>
      </c>
      <c r="C517" s="177" t="s">
        <v>529</v>
      </c>
      <c r="D517" s="54" t="s">
        <v>7</v>
      </c>
      <c r="E517" s="48">
        <v>0</v>
      </c>
      <c r="F517" s="48">
        <v>115.08806181999999</v>
      </c>
      <c r="G517" s="172" t="s">
        <v>659</v>
      </c>
      <c r="H517" s="54">
        <v>0</v>
      </c>
      <c r="I517" s="54">
        <v>0</v>
      </c>
    </row>
    <row r="518" spans="1:9" ht="45" customHeight="1" x14ac:dyDescent="0.25">
      <c r="A518" s="172" t="s">
        <v>551</v>
      </c>
      <c r="B518" s="177"/>
      <c r="C518" s="177"/>
      <c r="D518" s="54" t="s">
        <v>7</v>
      </c>
      <c r="E518" s="48">
        <v>0</v>
      </c>
      <c r="F518" s="48">
        <v>324.11192712999997</v>
      </c>
      <c r="G518" s="172" t="s">
        <v>659</v>
      </c>
      <c r="H518" s="54">
        <v>0</v>
      </c>
      <c r="I518" s="54">
        <v>0</v>
      </c>
    </row>
    <row r="519" spans="1:9" ht="15.75" x14ac:dyDescent="0.25">
      <c r="A519" s="174" t="s">
        <v>552</v>
      </c>
      <c r="B519" s="175"/>
      <c r="C519" s="175"/>
      <c r="D519" s="90"/>
      <c r="E519" s="90">
        <v>0</v>
      </c>
      <c r="F519" s="90">
        <v>0</v>
      </c>
      <c r="G519" s="174"/>
      <c r="H519" s="54"/>
      <c r="I519" s="54"/>
    </row>
    <row r="520" spans="1:9" ht="51.75" customHeight="1" x14ac:dyDescent="0.25">
      <c r="A520" s="172" t="s">
        <v>553</v>
      </c>
      <c r="B520" s="177" t="s">
        <v>554</v>
      </c>
      <c r="C520" s="177" t="s">
        <v>529</v>
      </c>
      <c r="D520" s="54" t="s">
        <v>7</v>
      </c>
      <c r="E520" s="48">
        <v>0</v>
      </c>
      <c r="F520" s="48">
        <v>300</v>
      </c>
      <c r="G520" s="172" t="s">
        <v>659</v>
      </c>
      <c r="H520" s="54">
        <v>0</v>
      </c>
      <c r="I520" s="54">
        <v>0</v>
      </c>
    </row>
    <row r="521" spans="1:9" ht="40.5" customHeight="1" x14ac:dyDescent="0.25">
      <c r="A521" s="172" t="s">
        <v>555</v>
      </c>
      <c r="B521" s="177"/>
      <c r="C521" s="177"/>
      <c r="D521" s="54" t="s">
        <v>7</v>
      </c>
      <c r="E521" s="48">
        <v>0</v>
      </c>
      <c r="F521" s="48">
        <v>137.64361299000004</v>
      </c>
      <c r="G521" s="177" t="s">
        <v>533</v>
      </c>
      <c r="H521" s="54">
        <v>0</v>
      </c>
      <c r="I521" s="54">
        <v>0</v>
      </c>
    </row>
    <row r="522" spans="1:9" ht="36.75" customHeight="1" x14ac:dyDescent="0.25">
      <c r="A522" s="172" t="s">
        <v>556</v>
      </c>
      <c r="B522" s="177"/>
      <c r="C522" s="177"/>
      <c r="D522" s="54" t="s">
        <v>7</v>
      </c>
      <c r="E522" s="48">
        <v>0</v>
      </c>
      <c r="F522" s="48">
        <v>30.033000000000001</v>
      </c>
      <c r="G522" s="177"/>
      <c r="H522" s="54">
        <v>0</v>
      </c>
      <c r="I522" s="54">
        <v>0</v>
      </c>
    </row>
    <row r="523" spans="1:9" ht="38.25" customHeight="1" x14ac:dyDescent="0.25">
      <c r="A523" s="172" t="s">
        <v>557</v>
      </c>
      <c r="B523" s="177"/>
      <c r="C523" s="177"/>
      <c r="D523" s="54" t="s">
        <v>7</v>
      </c>
      <c r="E523" s="48">
        <v>0</v>
      </c>
      <c r="F523" s="48">
        <v>609.19309667999994</v>
      </c>
      <c r="G523" s="177"/>
      <c r="H523" s="54">
        <v>0</v>
      </c>
      <c r="I523" s="54">
        <v>0</v>
      </c>
    </row>
    <row r="524" spans="1:9" ht="36.75" customHeight="1" x14ac:dyDescent="0.25">
      <c r="A524" s="172" t="s">
        <v>558</v>
      </c>
      <c r="B524" s="177"/>
      <c r="C524" s="177"/>
      <c r="D524" s="54" t="s">
        <v>7</v>
      </c>
      <c r="E524" s="48">
        <v>0</v>
      </c>
      <c r="F524" s="48">
        <v>71.536241500000003</v>
      </c>
      <c r="G524" s="177"/>
      <c r="H524" s="54">
        <v>0</v>
      </c>
      <c r="I524" s="54">
        <v>0</v>
      </c>
    </row>
    <row r="525" spans="1:9" ht="81.75" customHeight="1" x14ac:dyDescent="0.25">
      <c r="A525" s="172" t="s">
        <v>559</v>
      </c>
      <c r="B525" s="177"/>
      <c r="C525" s="177"/>
      <c r="D525" s="54" t="s">
        <v>7</v>
      </c>
      <c r="E525" s="48">
        <v>0</v>
      </c>
      <c r="F525" s="48">
        <v>215.58048091999999</v>
      </c>
      <c r="G525" s="177"/>
      <c r="H525" s="54">
        <v>0</v>
      </c>
      <c r="I525" s="54">
        <v>0</v>
      </c>
    </row>
    <row r="526" spans="1:9" ht="73.5" customHeight="1" x14ac:dyDescent="0.25">
      <c r="A526" s="172" t="s">
        <v>560</v>
      </c>
      <c r="B526" s="177"/>
      <c r="C526" s="177"/>
      <c r="D526" s="54" t="s">
        <v>7</v>
      </c>
      <c r="E526" s="48">
        <v>0</v>
      </c>
      <c r="F526" s="48">
        <v>27.149849999999997</v>
      </c>
      <c r="G526" s="177"/>
      <c r="H526" s="54">
        <v>0</v>
      </c>
      <c r="I526" s="54">
        <v>0</v>
      </c>
    </row>
    <row r="527" spans="1:9" ht="83.25" customHeight="1" x14ac:dyDescent="0.25">
      <c r="A527" s="172" t="s">
        <v>561</v>
      </c>
      <c r="B527" s="177"/>
      <c r="C527" s="177"/>
      <c r="D527" s="54" t="s">
        <v>7</v>
      </c>
      <c r="E527" s="48">
        <v>0</v>
      </c>
      <c r="F527" s="48">
        <v>164.121825</v>
      </c>
      <c r="G527" s="177"/>
      <c r="H527" s="54">
        <v>0</v>
      </c>
      <c r="I527" s="54">
        <v>0</v>
      </c>
    </row>
    <row r="528" spans="1:9" ht="63.75" customHeight="1" x14ac:dyDescent="0.25">
      <c r="A528" s="172" t="s">
        <v>562</v>
      </c>
      <c r="B528" s="177"/>
      <c r="C528" s="177"/>
      <c r="D528" s="54" t="s">
        <v>7</v>
      </c>
      <c r="E528" s="48">
        <v>0</v>
      </c>
      <c r="F528" s="48">
        <v>105.44676274999999</v>
      </c>
      <c r="G528" s="177"/>
      <c r="H528" s="54">
        <v>0</v>
      </c>
      <c r="I528" s="54">
        <v>0</v>
      </c>
    </row>
    <row r="529" spans="1:11" ht="77.25" customHeight="1" x14ac:dyDescent="0.25">
      <c r="A529" s="172" t="s">
        <v>563</v>
      </c>
      <c r="B529" s="177"/>
      <c r="C529" s="177"/>
      <c r="D529" s="54" t="s">
        <v>7</v>
      </c>
      <c r="E529" s="48">
        <v>0</v>
      </c>
      <c r="F529" s="48">
        <v>59.860912200000008</v>
      </c>
      <c r="G529" s="177"/>
      <c r="H529" s="54">
        <v>0</v>
      </c>
      <c r="I529" s="54">
        <v>0</v>
      </c>
    </row>
    <row r="530" spans="1:11" ht="82.5" customHeight="1" x14ac:dyDescent="0.25">
      <c r="A530" s="172" t="s">
        <v>564</v>
      </c>
      <c r="B530" s="177"/>
      <c r="C530" s="177"/>
      <c r="D530" s="54" t="s">
        <v>7</v>
      </c>
      <c r="E530" s="48">
        <v>0</v>
      </c>
      <c r="F530" s="48">
        <v>25.385139500000001</v>
      </c>
      <c r="G530" s="177"/>
      <c r="H530" s="54">
        <v>0</v>
      </c>
      <c r="I530" s="54">
        <v>0</v>
      </c>
    </row>
    <row r="531" spans="1:11" ht="72" customHeight="1" x14ac:dyDescent="0.25">
      <c r="A531" s="172" t="s">
        <v>565</v>
      </c>
      <c r="B531" s="177"/>
      <c r="C531" s="177"/>
      <c r="D531" s="54" t="s">
        <v>7</v>
      </c>
      <c r="E531" s="48">
        <v>0</v>
      </c>
      <c r="F531" s="48">
        <v>86.976790599999987</v>
      </c>
      <c r="G531" s="177"/>
      <c r="H531" s="54">
        <v>0</v>
      </c>
      <c r="I531" s="54">
        <v>0</v>
      </c>
    </row>
    <row r="532" spans="1:11" ht="68.25" customHeight="1" x14ac:dyDescent="0.25">
      <c r="A532" s="172" t="s">
        <v>566</v>
      </c>
      <c r="B532" s="177"/>
      <c r="C532" s="177"/>
      <c r="D532" s="54" t="s">
        <v>7</v>
      </c>
      <c r="E532" s="48">
        <v>0</v>
      </c>
      <c r="F532" s="48">
        <v>23.372433000000001</v>
      </c>
      <c r="G532" s="177"/>
      <c r="H532" s="54">
        <v>0</v>
      </c>
      <c r="I532" s="54">
        <v>0</v>
      </c>
    </row>
    <row r="533" spans="1:11" ht="61.5" customHeight="1" x14ac:dyDescent="0.25">
      <c r="A533" s="172" t="s">
        <v>567</v>
      </c>
      <c r="B533" s="177"/>
      <c r="C533" s="177"/>
      <c r="D533" s="54" t="s">
        <v>7</v>
      </c>
      <c r="E533" s="48">
        <v>0</v>
      </c>
      <c r="F533" s="48">
        <v>265.69463199999996</v>
      </c>
      <c r="G533" s="177"/>
      <c r="H533" s="54">
        <v>0</v>
      </c>
      <c r="I533" s="54">
        <v>0</v>
      </c>
    </row>
    <row r="534" spans="1:11" ht="68.25" customHeight="1" x14ac:dyDescent="0.25">
      <c r="A534" s="172" t="s">
        <v>568</v>
      </c>
      <c r="B534" s="177" t="s">
        <v>554</v>
      </c>
      <c r="C534" s="177" t="s">
        <v>529</v>
      </c>
      <c r="D534" s="54" t="s">
        <v>7</v>
      </c>
      <c r="E534" s="48">
        <v>0</v>
      </c>
      <c r="F534" s="48">
        <v>433.78653600000001</v>
      </c>
      <c r="G534" s="177"/>
      <c r="H534" s="54">
        <v>0</v>
      </c>
      <c r="I534" s="54">
        <v>0</v>
      </c>
    </row>
    <row r="535" spans="1:11" ht="72" customHeight="1" x14ac:dyDescent="0.25">
      <c r="A535" s="172" t="s">
        <v>569</v>
      </c>
      <c r="B535" s="177"/>
      <c r="C535" s="177"/>
      <c r="D535" s="54" t="s">
        <v>7</v>
      </c>
      <c r="E535" s="48">
        <v>0</v>
      </c>
      <c r="F535" s="48">
        <v>78.478964900000008</v>
      </c>
      <c r="G535" s="177"/>
      <c r="H535" s="54">
        <v>0</v>
      </c>
      <c r="I535" s="54">
        <v>0</v>
      </c>
    </row>
    <row r="536" spans="1:11" ht="117" customHeight="1" x14ac:dyDescent="0.25">
      <c r="A536" s="172" t="s">
        <v>570</v>
      </c>
      <c r="B536" s="177"/>
      <c r="C536" s="177"/>
      <c r="D536" s="54" t="s">
        <v>7</v>
      </c>
      <c r="E536" s="48">
        <v>0</v>
      </c>
      <c r="F536" s="48">
        <v>357.36188494999999</v>
      </c>
      <c r="G536" s="177"/>
      <c r="H536" s="54">
        <v>0</v>
      </c>
      <c r="I536" s="54">
        <v>0</v>
      </c>
    </row>
    <row r="537" spans="1:11" ht="51.75" customHeight="1" x14ac:dyDescent="0.25">
      <c r="A537" s="172" t="s">
        <v>571</v>
      </c>
      <c r="B537" s="177"/>
      <c r="C537" s="177"/>
      <c r="D537" s="54" t="s">
        <v>7</v>
      </c>
      <c r="E537" s="48">
        <v>0</v>
      </c>
      <c r="F537" s="48">
        <v>144.38399999999999</v>
      </c>
      <c r="G537" s="172" t="s">
        <v>572</v>
      </c>
      <c r="H537" s="54">
        <v>0</v>
      </c>
      <c r="I537" s="111">
        <v>181.83500000000001</v>
      </c>
    </row>
    <row r="538" spans="1:11" ht="48.75" customHeight="1" x14ac:dyDescent="0.25">
      <c r="A538" s="172" t="s">
        <v>573</v>
      </c>
      <c r="B538" s="177"/>
      <c r="C538" s="177"/>
      <c r="D538" s="54" t="s">
        <v>7</v>
      </c>
      <c r="E538" s="48">
        <v>0</v>
      </c>
      <c r="F538" s="48">
        <v>80</v>
      </c>
      <c r="G538" s="172" t="s">
        <v>572</v>
      </c>
      <c r="H538" s="54">
        <v>0</v>
      </c>
      <c r="I538" s="111">
        <v>320</v>
      </c>
    </row>
    <row r="539" spans="1:11" ht="60" customHeight="1" x14ac:dyDescent="0.25">
      <c r="A539" s="172" t="s">
        <v>574</v>
      </c>
      <c r="B539" s="177"/>
      <c r="C539" s="177"/>
      <c r="D539" s="54" t="s">
        <v>7</v>
      </c>
      <c r="E539" s="48">
        <v>0</v>
      </c>
      <c r="F539" s="48">
        <v>430</v>
      </c>
      <c r="G539" s="172" t="s">
        <v>572</v>
      </c>
      <c r="H539" s="54">
        <v>0</v>
      </c>
      <c r="I539" s="111">
        <v>470</v>
      </c>
      <c r="K539" s="14">
        <f>SUM(I537,I538,I539)</f>
        <v>971.83500000000004</v>
      </c>
    </row>
    <row r="540" spans="1:11" ht="126" x14ac:dyDescent="0.25">
      <c r="A540" s="172" t="s">
        <v>575</v>
      </c>
      <c r="B540" s="177"/>
      <c r="C540" s="177"/>
      <c r="D540" s="54" t="s">
        <v>7</v>
      </c>
      <c r="E540" s="48">
        <v>0</v>
      </c>
      <c r="F540" s="48">
        <v>22.745660000000001</v>
      </c>
      <c r="G540" s="172" t="s">
        <v>530</v>
      </c>
      <c r="H540" s="54">
        <v>0</v>
      </c>
      <c r="I540" s="54">
        <v>0</v>
      </c>
    </row>
    <row r="541" spans="1:11" ht="15.75" x14ac:dyDescent="0.25">
      <c r="A541" s="174" t="s">
        <v>213</v>
      </c>
      <c r="B541" s="175"/>
      <c r="C541" s="175"/>
      <c r="D541" s="54"/>
      <c r="E541" s="90">
        <v>0</v>
      </c>
      <c r="F541" s="90">
        <v>0</v>
      </c>
      <c r="G541" s="173"/>
      <c r="H541" s="54">
        <v>0</v>
      </c>
      <c r="I541" s="54">
        <v>0</v>
      </c>
    </row>
    <row r="542" spans="1:11" ht="69" customHeight="1" x14ac:dyDescent="0.25">
      <c r="A542" s="172" t="s">
        <v>576</v>
      </c>
      <c r="B542" s="177" t="s">
        <v>577</v>
      </c>
      <c r="C542" s="177" t="s">
        <v>578</v>
      </c>
      <c r="D542" s="54" t="s">
        <v>34</v>
      </c>
      <c r="E542" s="48">
        <v>600</v>
      </c>
      <c r="F542" s="48">
        <v>200</v>
      </c>
      <c r="G542" s="177" t="s">
        <v>579</v>
      </c>
      <c r="H542" s="54"/>
      <c r="I542" s="54"/>
    </row>
    <row r="543" spans="1:11" ht="60" customHeight="1" x14ac:dyDescent="0.25">
      <c r="A543" s="172" t="s">
        <v>580</v>
      </c>
      <c r="B543" s="177"/>
      <c r="C543" s="177"/>
      <c r="D543" s="54" t="s">
        <v>34</v>
      </c>
      <c r="E543" s="48">
        <v>300</v>
      </c>
      <c r="F543" s="48">
        <v>100</v>
      </c>
      <c r="G543" s="177"/>
      <c r="H543" s="54"/>
      <c r="I543" s="54"/>
    </row>
    <row r="544" spans="1:11" ht="52.5" customHeight="1" x14ac:dyDescent="0.25">
      <c r="A544" s="172" t="s">
        <v>581</v>
      </c>
      <c r="B544" s="177"/>
      <c r="C544" s="177"/>
      <c r="D544" s="54" t="s">
        <v>34</v>
      </c>
      <c r="E544" s="48">
        <v>70</v>
      </c>
      <c r="F544" s="48">
        <v>40</v>
      </c>
      <c r="G544" s="177"/>
      <c r="H544" s="54"/>
      <c r="I544" s="54"/>
    </row>
    <row r="545" spans="1:9" ht="38.25" customHeight="1" x14ac:dyDescent="0.25">
      <c r="A545" s="172" t="s">
        <v>582</v>
      </c>
      <c r="B545" s="177"/>
      <c r="C545" s="177"/>
      <c r="D545" s="54" t="s">
        <v>34</v>
      </c>
      <c r="E545" s="48">
        <v>1700</v>
      </c>
      <c r="F545" s="48">
        <v>400</v>
      </c>
      <c r="G545" s="177"/>
      <c r="H545" s="54"/>
      <c r="I545" s="54"/>
    </row>
    <row r="546" spans="1:9" ht="114" customHeight="1" x14ac:dyDescent="0.25">
      <c r="A546" s="172" t="s">
        <v>583</v>
      </c>
      <c r="B546" s="177"/>
      <c r="C546" s="177"/>
      <c r="D546" s="54" t="s">
        <v>34</v>
      </c>
      <c r="E546" s="48">
        <v>8000</v>
      </c>
      <c r="F546" s="48">
        <v>1500</v>
      </c>
      <c r="G546" s="177"/>
      <c r="H546" s="54"/>
      <c r="I546" s="54"/>
    </row>
    <row r="547" spans="1:9" ht="48.75" customHeight="1" x14ac:dyDescent="0.25">
      <c r="A547" s="172" t="s">
        <v>584</v>
      </c>
      <c r="B547" s="177"/>
      <c r="C547" s="177"/>
      <c r="D547" s="54" t="s">
        <v>34</v>
      </c>
      <c r="E547" s="48">
        <v>2000</v>
      </c>
      <c r="F547" s="48">
        <v>700</v>
      </c>
      <c r="G547" s="177"/>
      <c r="H547" s="54"/>
      <c r="I547" s="54"/>
    </row>
    <row r="548" spans="1:9" ht="50.25" x14ac:dyDescent="0.25">
      <c r="A548" s="172" t="s">
        <v>695</v>
      </c>
      <c r="B548" s="177"/>
      <c r="C548" s="177"/>
      <c r="D548" s="54" t="s">
        <v>34</v>
      </c>
      <c r="E548" s="48">
        <v>8000</v>
      </c>
      <c r="F548" s="48">
        <v>1200</v>
      </c>
      <c r="G548" s="177"/>
      <c r="H548" s="54"/>
      <c r="I548" s="54"/>
    </row>
    <row r="549" spans="1:9" ht="15.75" x14ac:dyDescent="0.25">
      <c r="A549" s="174" t="s">
        <v>247</v>
      </c>
      <c r="B549" s="175"/>
      <c r="C549" s="175"/>
      <c r="D549" s="54"/>
      <c r="E549" s="90">
        <v>0</v>
      </c>
      <c r="F549" s="90">
        <v>0</v>
      </c>
      <c r="G549" s="173"/>
      <c r="H549" s="70"/>
      <c r="I549" s="70"/>
    </row>
    <row r="550" spans="1:9" ht="175.5" customHeight="1" x14ac:dyDescent="0.25">
      <c r="A550" s="172" t="s">
        <v>585</v>
      </c>
      <c r="B550" s="172" t="s">
        <v>586</v>
      </c>
      <c r="C550" s="172" t="s">
        <v>587</v>
      </c>
      <c r="D550" s="54" t="s">
        <v>34</v>
      </c>
      <c r="E550" s="48">
        <v>1500</v>
      </c>
      <c r="F550" s="48">
        <v>800</v>
      </c>
      <c r="G550" s="172" t="s">
        <v>700</v>
      </c>
      <c r="H550" s="70"/>
      <c r="I550" s="70"/>
    </row>
    <row r="551" spans="1:9" ht="15.75" x14ac:dyDescent="0.25">
      <c r="A551" s="174" t="s">
        <v>588</v>
      </c>
      <c r="B551" s="175"/>
      <c r="C551" s="175"/>
      <c r="D551" s="71"/>
      <c r="E551" s="90">
        <v>0</v>
      </c>
      <c r="F551" s="90">
        <v>0</v>
      </c>
      <c r="G551" s="174"/>
      <c r="H551" s="54"/>
      <c r="I551" s="54"/>
    </row>
    <row r="552" spans="1:9" ht="54" customHeight="1" x14ac:dyDescent="0.25">
      <c r="A552" s="172" t="s">
        <v>589</v>
      </c>
      <c r="B552" s="177" t="s">
        <v>590</v>
      </c>
      <c r="C552" s="177" t="s">
        <v>529</v>
      </c>
      <c r="D552" s="54" t="s">
        <v>7</v>
      </c>
      <c r="E552" s="48">
        <v>0</v>
      </c>
      <c r="F552" s="48">
        <v>90</v>
      </c>
      <c r="G552" s="172" t="s">
        <v>659</v>
      </c>
      <c r="H552" s="54">
        <v>0</v>
      </c>
      <c r="I552" s="54">
        <v>0</v>
      </c>
    </row>
    <row r="553" spans="1:9" ht="57.75" customHeight="1" x14ac:dyDescent="0.25">
      <c r="A553" s="172" t="s">
        <v>591</v>
      </c>
      <c r="B553" s="177"/>
      <c r="C553" s="177"/>
      <c r="D553" s="54" t="s">
        <v>7</v>
      </c>
      <c r="E553" s="48">
        <v>0</v>
      </c>
      <c r="F553" s="48">
        <v>82</v>
      </c>
      <c r="G553" s="172" t="s">
        <v>659</v>
      </c>
      <c r="H553" s="54">
        <v>0</v>
      </c>
      <c r="I553" s="54">
        <v>0</v>
      </c>
    </row>
    <row r="554" spans="1:9" ht="55.5" customHeight="1" x14ac:dyDescent="0.25">
      <c r="A554" s="172" t="s">
        <v>592</v>
      </c>
      <c r="B554" s="177"/>
      <c r="C554" s="177"/>
      <c r="D554" s="54" t="s">
        <v>7</v>
      </c>
      <c r="E554" s="48">
        <v>0</v>
      </c>
      <c r="F554" s="48">
        <v>500</v>
      </c>
      <c r="G554" s="172" t="s">
        <v>659</v>
      </c>
      <c r="H554" s="54">
        <v>0</v>
      </c>
      <c r="I554" s="54">
        <v>0</v>
      </c>
    </row>
    <row r="555" spans="1:9" ht="54" customHeight="1" x14ac:dyDescent="0.25">
      <c r="A555" s="172" t="s">
        <v>593</v>
      </c>
      <c r="B555" s="177"/>
      <c r="C555" s="177"/>
      <c r="D555" s="54" t="s">
        <v>7</v>
      </c>
      <c r="E555" s="48">
        <v>0</v>
      </c>
      <c r="F555" s="48">
        <v>195</v>
      </c>
      <c r="G555" s="172" t="s">
        <v>659</v>
      </c>
      <c r="H555" s="54">
        <v>0</v>
      </c>
      <c r="I555" s="54">
        <v>0</v>
      </c>
    </row>
    <row r="556" spans="1:9" ht="51.75" customHeight="1" x14ac:dyDescent="0.25">
      <c r="A556" s="172" t="s">
        <v>594</v>
      </c>
      <c r="B556" s="177"/>
      <c r="C556" s="177"/>
      <c r="D556" s="54" t="s">
        <v>7</v>
      </c>
      <c r="E556" s="48">
        <v>0</v>
      </c>
      <c r="F556" s="48">
        <v>354</v>
      </c>
      <c r="G556" s="172" t="s">
        <v>659</v>
      </c>
      <c r="H556" s="54">
        <v>0</v>
      </c>
      <c r="I556" s="54">
        <v>0</v>
      </c>
    </row>
    <row r="557" spans="1:9" ht="51.75" customHeight="1" x14ac:dyDescent="0.25">
      <c r="A557" s="172" t="s">
        <v>595</v>
      </c>
      <c r="B557" s="177"/>
      <c r="C557" s="177"/>
      <c r="D557" s="54" t="s">
        <v>7</v>
      </c>
      <c r="E557" s="48">
        <v>0</v>
      </c>
      <c r="F557" s="48">
        <v>16</v>
      </c>
      <c r="G557" s="172" t="s">
        <v>659</v>
      </c>
      <c r="H557" s="54">
        <v>0</v>
      </c>
      <c r="I557" s="54">
        <v>0</v>
      </c>
    </row>
    <row r="558" spans="1:9" ht="54" customHeight="1" x14ac:dyDescent="0.25">
      <c r="A558" s="172" t="s">
        <v>596</v>
      </c>
      <c r="B558" s="177"/>
      <c r="C558" s="177"/>
      <c r="D558" s="54" t="s">
        <v>7</v>
      </c>
      <c r="E558" s="48">
        <v>0</v>
      </c>
      <c r="F558" s="48">
        <v>5</v>
      </c>
      <c r="G558" s="172" t="s">
        <v>659</v>
      </c>
      <c r="H558" s="54">
        <v>0</v>
      </c>
      <c r="I558" s="54">
        <v>0</v>
      </c>
    </row>
    <row r="559" spans="1:9" ht="51.75" customHeight="1" x14ac:dyDescent="0.25">
      <c r="A559" s="172" t="s">
        <v>597</v>
      </c>
      <c r="B559" s="177"/>
      <c r="C559" s="177"/>
      <c r="D559" s="54" t="s">
        <v>7</v>
      </c>
      <c r="E559" s="48">
        <v>0</v>
      </c>
      <c r="F559" s="48">
        <v>250</v>
      </c>
      <c r="G559" s="172" t="s">
        <v>659</v>
      </c>
      <c r="H559" s="54">
        <v>0</v>
      </c>
      <c r="I559" s="54">
        <v>0</v>
      </c>
    </row>
    <row r="560" spans="1:9" ht="60.75" customHeight="1" x14ac:dyDescent="0.25">
      <c r="A560" s="172" t="s">
        <v>598</v>
      </c>
      <c r="B560" s="177"/>
      <c r="C560" s="177"/>
      <c r="D560" s="54" t="s">
        <v>7</v>
      </c>
      <c r="E560" s="48">
        <v>0</v>
      </c>
      <c r="F560" s="48">
        <v>1500</v>
      </c>
      <c r="G560" s="172" t="s">
        <v>659</v>
      </c>
      <c r="H560" s="54">
        <v>0</v>
      </c>
      <c r="I560" s="54">
        <v>0</v>
      </c>
    </row>
    <row r="561" spans="1:9" ht="44.25" customHeight="1" x14ac:dyDescent="0.25">
      <c r="A561" s="173" t="s">
        <v>599</v>
      </c>
      <c r="B561" s="177"/>
      <c r="C561" s="177"/>
      <c r="D561" s="54" t="s">
        <v>7</v>
      </c>
      <c r="E561" s="48">
        <v>0</v>
      </c>
      <c r="F561" s="48">
        <v>912.64619999999991</v>
      </c>
      <c r="G561" s="177" t="s">
        <v>530</v>
      </c>
      <c r="H561" s="54">
        <v>0</v>
      </c>
      <c r="I561" s="54">
        <v>0</v>
      </c>
    </row>
    <row r="562" spans="1:9" ht="50.25" customHeight="1" x14ac:dyDescent="0.25">
      <c r="A562" s="172" t="s">
        <v>600</v>
      </c>
      <c r="B562" s="177"/>
      <c r="C562" s="177"/>
      <c r="D562" s="54" t="s">
        <v>7</v>
      </c>
      <c r="E562" s="48">
        <v>0</v>
      </c>
      <c r="F562" s="48">
        <v>700</v>
      </c>
      <c r="G562" s="177"/>
      <c r="H562" s="54">
        <v>0</v>
      </c>
      <c r="I562" s="54">
        <v>0</v>
      </c>
    </row>
    <row r="563" spans="1:9" ht="38.25" customHeight="1" x14ac:dyDescent="0.25">
      <c r="A563" s="172" t="s">
        <v>601</v>
      </c>
      <c r="B563" s="177"/>
      <c r="C563" s="177"/>
      <c r="D563" s="54" t="s">
        <v>7</v>
      </c>
      <c r="E563" s="48">
        <v>0</v>
      </c>
      <c r="F563" s="48">
        <v>252.38635821</v>
      </c>
      <c r="G563" s="177"/>
      <c r="H563" s="54">
        <v>0</v>
      </c>
      <c r="I563" s="54">
        <v>0</v>
      </c>
    </row>
    <row r="564" spans="1:9" ht="71.25" customHeight="1" x14ac:dyDescent="0.25">
      <c r="A564" s="172" t="s">
        <v>602</v>
      </c>
      <c r="B564" s="177"/>
      <c r="C564" s="177"/>
      <c r="D564" s="54" t="s">
        <v>7</v>
      </c>
      <c r="E564" s="48">
        <v>0</v>
      </c>
      <c r="F564" s="48">
        <v>1251</v>
      </c>
      <c r="G564" s="177"/>
      <c r="H564" s="54">
        <v>0</v>
      </c>
      <c r="I564" s="54">
        <v>0</v>
      </c>
    </row>
    <row r="565" spans="1:9" ht="36.75" customHeight="1" x14ac:dyDescent="0.25">
      <c r="A565" s="172" t="s">
        <v>575</v>
      </c>
      <c r="B565" s="177"/>
      <c r="C565" s="177"/>
      <c r="D565" s="54" t="s">
        <v>7</v>
      </c>
      <c r="E565" s="48">
        <v>0</v>
      </c>
      <c r="F565" s="48">
        <v>7.1532169999999997</v>
      </c>
      <c r="G565" s="177"/>
      <c r="H565" s="54">
        <v>0</v>
      </c>
      <c r="I565" s="54">
        <v>0</v>
      </c>
    </row>
    <row r="566" spans="1:9" ht="51.75" customHeight="1" x14ac:dyDescent="0.25">
      <c r="A566" s="172" t="s">
        <v>603</v>
      </c>
      <c r="B566" s="177"/>
      <c r="C566" s="177"/>
      <c r="D566" s="54" t="s">
        <v>7</v>
      </c>
      <c r="E566" s="48">
        <v>0</v>
      </c>
      <c r="F566" s="48">
        <v>9.3000000000000007</v>
      </c>
      <c r="G566" s="172" t="s">
        <v>659</v>
      </c>
      <c r="H566" s="54">
        <v>0</v>
      </c>
      <c r="I566" s="54">
        <v>0</v>
      </c>
    </row>
    <row r="567" spans="1:9" ht="15.75" x14ac:dyDescent="0.25">
      <c r="A567" s="174" t="s">
        <v>604</v>
      </c>
      <c r="B567" s="175"/>
      <c r="C567" s="175"/>
      <c r="D567" s="90"/>
      <c r="E567" s="90">
        <v>0</v>
      </c>
      <c r="F567" s="90">
        <v>0</v>
      </c>
      <c r="G567" s="174"/>
      <c r="H567" s="54"/>
      <c r="I567" s="54"/>
    </row>
    <row r="568" spans="1:9" ht="55.5" customHeight="1" x14ac:dyDescent="0.25">
      <c r="A568" s="172" t="s">
        <v>605</v>
      </c>
      <c r="B568" s="172" t="s">
        <v>606</v>
      </c>
      <c r="C568" s="177" t="s">
        <v>529</v>
      </c>
      <c r="D568" s="54" t="s">
        <v>7</v>
      </c>
      <c r="E568" s="48">
        <v>0</v>
      </c>
      <c r="F568" s="48">
        <v>4.9000000000000004</v>
      </c>
      <c r="G568" s="177" t="s">
        <v>530</v>
      </c>
      <c r="H568" s="54">
        <v>0</v>
      </c>
      <c r="I568" s="54">
        <v>0</v>
      </c>
    </row>
    <row r="569" spans="1:9" ht="54" customHeight="1" x14ac:dyDescent="0.25">
      <c r="A569" s="173" t="s">
        <v>599</v>
      </c>
      <c r="B569" s="172" t="s">
        <v>607</v>
      </c>
      <c r="C569" s="177"/>
      <c r="D569" s="54" t="s">
        <v>7</v>
      </c>
      <c r="E569" s="48">
        <v>0</v>
      </c>
      <c r="F569" s="48">
        <v>330.04499464999992</v>
      </c>
      <c r="G569" s="177"/>
      <c r="H569" s="54">
        <v>0</v>
      </c>
      <c r="I569" s="54">
        <v>0</v>
      </c>
    </row>
    <row r="570" spans="1:9" ht="48.75" customHeight="1" x14ac:dyDescent="0.25">
      <c r="A570" s="172" t="s">
        <v>608</v>
      </c>
      <c r="B570" s="172" t="s">
        <v>609</v>
      </c>
      <c r="C570" s="177"/>
      <c r="D570" s="54" t="s">
        <v>7</v>
      </c>
      <c r="E570" s="48">
        <v>0</v>
      </c>
      <c r="F570" s="48">
        <v>2.6608400000000003</v>
      </c>
      <c r="G570" s="177"/>
      <c r="H570" s="54">
        <v>0</v>
      </c>
      <c r="I570" s="54">
        <v>0</v>
      </c>
    </row>
    <row r="571" spans="1:9" ht="50.25" customHeight="1" x14ac:dyDescent="0.25">
      <c r="A571" s="172" t="s">
        <v>610</v>
      </c>
      <c r="B571" s="172" t="s">
        <v>611</v>
      </c>
      <c r="C571" s="177"/>
      <c r="D571" s="54" t="s">
        <v>7</v>
      </c>
      <c r="E571" s="48">
        <v>0</v>
      </c>
      <c r="F571" s="48">
        <v>17.923500000000001</v>
      </c>
      <c r="G571" s="177"/>
      <c r="H571" s="54">
        <v>0</v>
      </c>
      <c r="I571" s="54">
        <v>0</v>
      </c>
    </row>
    <row r="572" spans="1:9" ht="21.75" customHeight="1" x14ac:dyDescent="0.25">
      <c r="A572" s="174" t="s">
        <v>612</v>
      </c>
      <c r="B572" s="175"/>
      <c r="C572" s="175"/>
      <c r="D572" s="90" t="s">
        <v>7</v>
      </c>
      <c r="E572" s="90">
        <v>0</v>
      </c>
      <c r="F572" s="90">
        <v>0</v>
      </c>
      <c r="G572" s="174"/>
      <c r="H572" s="54"/>
      <c r="I572" s="54"/>
    </row>
    <row r="573" spans="1:9" ht="171.75" customHeight="1" x14ac:dyDescent="0.25">
      <c r="A573" s="172" t="s">
        <v>613</v>
      </c>
      <c r="B573" s="172" t="s">
        <v>614</v>
      </c>
      <c r="C573" s="172" t="s">
        <v>529</v>
      </c>
      <c r="D573" s="54" t="s">
        <v>7</v>
      </c>
      <c r="E573" s="48">
        <v>0</v>
      </c>
      <c r="F573" s="48">
        <v>478.99130400000001</v>
      </c>
      <c r="G573" s="172" t="s">
        <v>530</v>
      </c>
      <c r="H573" s="54">
        <v>0</v>
      </c>
      <c r="I573" s="54">
        <v>0</v>
      </c>
    </row>
    <row r="574" spans="1:9" ht="15.75" x14ac:dyDescent="0.25">
      <c r="A574" s="174" t="s">
        <v>13</v>
      </c>
      <c r="B574" s="173"/>
      <c r="C574" s="173"/>
      <c r="D574" s="54"/>
      <c r="E574" s="54">
        <v>0</v>
      </c>
      <c r="F574" s="54">
        <v>0</v>
      </c>
      <c r="G574" s="173"/>
      <c r="H574" s="54"/>
      <c r="I574" s="54"/>
    </row>
    <row r="575" spans="1:9" ht="15.75" x14ac:dyDescent="0.25">
      <c r="A575" s="174" t="s">
        <v>615</v>
      </c>
      <c r="B575" s="175"/>
      <c r="C575" s="175"/>
      <c r="D575" s="90"/>
      <c r="E575" s="90">
        <v>0</v>
      </c>
      <c r="F575" s="90">
        <v>0</v>
      </c>
      <c r="G575" s="173"/>
      <c r="H575" s="54"/>
      <c r="I575" s="54"/>
    </row>
    <row r="576" spans="1:9" ht="56.25" customHeight="1" x14ac:dyDescent="0.25">
      <c r="A576" s="172" t="s">
        <v>616</v>
      </c>
      <c r="B576" s="177" t="s">
        <v>617</v>
      </c>
      <c r="C576" s="177" t="s">
        <v>618</v>
      </c>
      <c r="D576" s="54" t="s">
        <v>24</v>
      </c>
      <c r="E576" s="48">
        <v>300</v>
      </c>
      <c r="F576" s="48">
        <v>81</v>
      </c>
      <c r="G576" s="172" t="s">
        <v>663</v>
      </c>
      <c r="H576" s="54">
        <v>0</v>
      </c>
      <c r="I576" s="54">
        <v>0</v>
      </c>
    </row>
    <row r="577" spans="1:9" ht="38.25" customHeight="1" x14ac:dyDescent="0.25">
      <c r="A577" s="172" t="s">
        <v>619</v>
      </c>
      <c r="B577" s="177"/>
      <c r="C577" s="177"/>
      <c r="D577" s="54" t="s">
        <v>24</v>
      </c>
      <c r="E577" s="48">
        <v>200</v>
      </c>
      <c r="F577" s="48">
        <v>0</v>
      </c>
      <c r="G577" s="172" t="s">
        <v>663</v>
      </c>
      <c r="H577" s="54">
        <v>0</v>
      </c>
      <c r="I577" s="54">
        <v>0</v>
      </c>
    </row>
    <row r="578" spans="1:9" ht="33" customHeight="1" x14ac:dyDescent="0.25">
      <c r="A578" s="172" t="s">
        <v>620</v>
      </c>
      <c r="B578" s="177"/>
      <c r="C578" s="177"/>
      <c r="D578" s="54" t="s">
        <v>24</v>
      </c>
      <c r="E578" s="48">
        <v>3000</v>
      </c>
      <c r="F578" s="48">
        <v>0</v>
      </c>
      <c r="G578" s="172" t="s">
        <v>663</v>
      </c>
      <c r="H578" s="54">
        <v>0</v>
      </c>
      <c r="I578" s="54">
        <v>0</v>
      </c>
    </row>
    <row r="579" spans="1:9" ht="47.25" x14ac:dyDescent="0.25">
      <c r="A579" s="172" t="s">
        <v>621</v>
      </c>
      <c r="B579" s="177"/>
      <c r="C579" s="177"/>
      <c r="D579" s="54" t="s">
        <v>7</v>
      </c>
      <c r="E579" s="48">
        <v>0</v>
      </c>
      <c r="F579" s="48">
        <v>374.85356999999999</v>
      </c>
      <c r="G579" s="172" t="s">
        <v>659</v>
      </c>
      <c r="H579" s="54">
        <v>0</v>
      </c>
      <c r="I579" s="54">
        <v>0</v>
      </c>
    </row>
    <row r="580" spans="1:9" ht="84.75" customHeight="1" x14ac:dyDescent="0.25">
      <c r="A580" s="172" t="s">
        <v>622</v>
      </c>
      <c r="B580" s="177"/>
      <c r="C580" s="177"/>
      <c r="D580" s="54" t="s">
        <v>7</v>
      </c>
      <c r="E580" s="48">
        <v>0</v>
      </c>
      <c r="F580" s="48">
        <v>23.6852245</v>
      </c>
      <c r="G580" s="172" t="s">
        <v>659</v>
      </c>
      <c r="H580" s="54">
        <v>0</v>
      </c>
      <c r="I580" s="54">
        <v>0</v>
      </c>
    </row>
    <row r="581" spans="1:9" ht="45" customHeight="1" x14ac:dyDescent="0.25">
      <c r="A581" s="172" t="s">
        <v>623</v>
      </c>
      <c r="B581" s="177"/>
      <c r="C581" s="177"/>
      <c r="D581" s="54" t="s">
        <v>7</v>
      </c>
      <c r="E581" s="48">
        <v>0</v>
      </c>
      <c r="F581" s="48">
        <v>960</v>
      </c>
      <c r="G581" s="172" t="s">
        <v>659</v>
      </c>
      <c r="H581" s="54">
        <v>0</v>
      </c>
      <c r="I581" s="54">
        <v>0</v>
      </c>
    </row>
    <row r="582" spans="1:9" ht="99" customHeight="1" x14ac:dyDescent="0.25">
      <c r="A582" s="172" t="s">
        <v>624</v>
      </c>
      <c r="B582" s="177"/>
      <c r="C582" s="177"/>
      <c r="D582" s="54" t="s">
        <v>7</v>
      </c>
      <c r="E582" s="48">
        <v>0</v>
      </c>
      <c r="F582" s="48">
        <v>308.57506225000003</v>
      </c>
      <c r="G582" s="172" t="s">
        <v>659</v>
      </c>
      <c r="H582" s="54">
        <v>0</v>
      </c>
      <c r="I582" s="54">
        <v>0</v>
      </c>
    </row>
    <row r="583" spans="1:9" ht="46.5" customHeight="1" x14ac:dyDescent="0.25">
      <c r="A583" s="172" t="s">
        <v>625</v>
      </c>
      <c r="B583" s="177"/>
      <c r="C583" s="177"/>
      <c r="D583" s="54" t="s">
        <v>7</v>
      </c>
      <c r="E583" s="48">
        <v>0</v>
      </c>
      <c r="F583" s="48">
        <v>873.13937978999991</v>
      </c>
      <c r="G583" s="172" t="s">
        <v>659</v>
      </c>
      <c r="H583" s="54">
        <v>0</v>
      </c>
      <c r="I583" s="54">
        <v>0</v>
      </c>
    </row>
    <row r="584" spans="1:9" ht="44.25" customHeight="1" x14ac:dyDescent="0.25">
      <c r="A584" s="172" t="s">
        <v>626</v>
      </c>
      <c r="B584" s="177"/>
      <c r="C584" s="177"/>
      <c r="D584" s="54" t="s">
        <v>7</v>
      </c>
      <c r="E584" s="48">
        <v>0</v>
      </c>
      <c r="F584" s="48">
        <v>448.18505162999998</v>
      </c>
      <c r="G584" s="172" t="s">
        <v>659</v>
      </c>
      <c r="H584" s="54">
        <v>0</v>
      </c>
      <c r="I584" s="54">
        <v>0</v>
      </c>
    </row>
    <row r="585" spans="1:9" ht="41.25" customHeight="1" x14ac:dyDescent="0.25">
      <c r="A585" s="172" t="s">
        <v>627</v>
      </c>
      <c r="B585" s="177"/>
      <c r="C585" s="177"/>
      <c r="D585" s="54" t="s">
        <v>7</v>
      </c>
      <c r="E585" s="48">
        <v>0</v>
      </c>
      <c r="F585" s="48">
        <v>59.583240500000002</v>
      </c>
      <c r="G585" s="172" t="s">
        <v>659</v>
      </c>
      <c r="H585" s="54">
        <v>0</v>
      </c>
      <c r="I585" s="54">
        <v>0</v>
      </c>
    </row>
    <row r="586" spans="1:9" ht="31.5" x14ac:dyDescent="0.25">
      <c r="A586" s="172" t="s">
        <v>628</v>
      </c>
      <c r="B586" s="177"/>
      <c r="C586" s="177"/>
      <c r="D586" s="54" t="s">
        <v>7</v>
      </c>
      <c r="E586" s="48">
        <v>0</v>
      </c>
      <c r="F586" s="48">
        <v>254.99728468000001</v>
      </c>
      <c r="G586" s="172" t="s">
        <v>659</v>
      </c>
      <c r="H586" s="54">
        <v>0</v>
      </c>
      <c r="I586" s="54">
        <v>0</v>
      </c>
    </row>
    <row r="587" spans="1:9" ht="82.5" customHeight="1" x14ac:dyDescent="0.25">
      <c r="A587" s="172" t="s">
        <v>629</v>
      </c>
      <c r="B587" s="177"/>
      <c r="C587" s="177"/>
      <c r="D587" s="54" t="s">
        <v>7</v>
      </c>
      <c r="E587" s="48">
        <v>0</v>
      </c>
      <c r="F587" s="48">
        <v>192.25866099999999</v>
      </c>
      <c r="G587" s="172" t="s">
        <v>659</v>
      </c>
      <c r="H587" s="54">
        <v>0</v>
      </c>
      <c r="I587" s="54">
        <v>0</v>
      </c>
    </row>
    <row r="588" spans="1:9" ht="82.5" customHeight="1" x14ac:dyDescent="0.25">
      <c r="A588" s="172" t="s">
        <v>630</v>
      </c>
      <c r="B588" s="177"/>
      <c r="C588" s="177"/>
      <c r="D588" s="54" t="s">
        <v>7</v>
      </c>
      <c r="E588" s="48">
        <v>0</v>
      </c>
      <c r="F588" s="48">
        <v>274.4137025</v>
      </c>
      <c r="G588" s="172" t="s">
        <v>659</v>
      </c>
      <c r="H588" s="54">
        <v>0</v>
      </c>
      <c r="I588" s="54">
        <v>0</v>
      </c>
    </row>
    <row r="589" spans="1:9" ht="106.5" customHeight="1" x14ac:dyDescent="0.25">
      <c r="A589" s="172" t="s">
        <v>631</v>
      </c>
      <c r="B589" s="177" t="s">
        <v>617</v>
      </c>
      <c r="C589" s="177" t="s">
        <v>618</v>
      </c>
      <c r="D589" s="54" t="s">
        <v>7</v>
      </c>
      <c r="E589" s="48">
        <v>0</v>
      </c>
      <c r="F589" s="48">
        <v>483.99486923000001</v>
      </c>
      <c r="G589" s="172" t="s">
        <v>659</v>
      </c>
      <c r="H589" s="54">
        <v>0</v>
      </c>
      <c r="I589" s="54">
        <v>0</v>
      </c>
    </row>
    <row r="590" spans="1:9" ht="79.5" customHeight="1" x14ac:dyDescent="0.25">
      <c r="A590" s="172" t="s">
        <v>632</v>
      </c>
      <c r="B590" s="177"/>
      <c r="C590" s="177"/>
      <c r="D590" s="54" t="s">
        <v>7</v>
      </c>
      <c r="E590" s="48">
        <v>0</v>
      </c>
      <c r="F590" s="48">
        <v>374.89234318000001</v>
      </c>
      <c r="G590" s="177" t="s">
        <v>530</v>
      </c>
      <c r="H590" s="54">
        <v>0</v>
      </c>
      <c r="I590" s="54">
        <v>0</v>
      </c>
    </row>
    <row r="591" spans="1:9" ht="40.5" customHeight="1" x14ac:dyDescent="0.25">
      <c r="A591" s="172" t="s">
        <v>633</v>
      </c>
      <c r="B591" s="177"/>
      <c r="C591" s="177"/>
      <c r="D591" s="90" t="s">
        <v>7</v>
      </c>
      <c r="E591" s="48">
        <v>0</v>
      </c>
      <c r="F591" s="48">
        <v>858.5721575</v>
      </c>
      <c r="G591" s="177"/>
      <c r="H591" s="54">
        <v>0</v>
      </c>
      <c r="I591" s="54">
        <v>0</v>
      </c>
    </row>
    <row r="592" spans="1:9" ht="67.5" customHeight="1" x14ac:dyDescent="0.25">
      <c r="A592" s="172" t="s">
        <v>634</v>
      </c>
      <c r="B592" s="177"/>
      <c r="C592" s="177"/>
      <c r="D592" s="90" t="s">
        <v>7</v>
      </c>
      <c r="E592" s="48">
        <v>0</v>
      </c>
      <c r="F592" s="48">
        <v>171.33141024999998</v>
      </c>
      <c r="G592" s="177"/>
      <c r="H592" s="54">
        <v>0</v>
      </c>
      <c r="I592" s="54">
        <v>0</v>
      </c>
    </row>
    <row r="593" spans="1:9" ht="65.25" customHeight="1" x14ac:dyDescent="0.25">
      <c r="A593" s="172" t="s">
        <v>635</v>
      </c>
      <c r="B593" s="177"/>
      <c r="C593" s="177"/>
      <c r="D593" s="54" t="s">
        <v>7</v>
      </c>
      <c r="E593" s="48">
        <v>0</v>
      </c>
      <c r="F593" s="48">
        <v>387.37217067999995</v>
      </c>
      <c r="G593" s="172" t="s">
        <v>659</v>
      </c>
      <c r="H593" s="54">
        <v>0</v>
      </c>
      <c r="I593" s="54">
        <v>0</v>
      </c>
    </row>
    <row r="594" spans="1:9" ht="55.5" customHeight="1" x14ac:dyDescent="0.25">
      <c r="A594" s="172" t="s">
        <v>636</v>
      </c>
      <c r="B594" s="177"/>
      <c r="C594" s="177"/>
      <c r="D594" s="54" t="s">
        <v>7</v>
      </c>
      <c r="E594" s="48">
        <v>0</v>
      </c>
      <c r="F594" s="48">
        <v>108.8470435</v>
      </c>
      <c r="G594" s="177" t="s">
        <v>530</v>
      </c>
      <c r="H594" s="54">
        <v>0</v>
      </c>
      <c r="I594" s="54">
        <v>0</v>
      </c>
    </row>
    <row r="595" spans="1:9" ht="45" customHeight="1" x14ac:dyDescent="0.25">
      <c r="A595" s="172" t="s">
        <v>637</v>
      </c>
      <c r="B595" s="177"/>
      <c r="C595" s="177"/>
      <c r="D595" s="54" t="s">
        <v>7</v>
      </c>
      <c r="E595" s="48">
        <v>0</v>
      </c>
      <c r="F595" s="48">
        <v>712.26857975000007</v>
      </c>
      <c r="G595" s="177"/>
      <c r="H595" s="54">
        <v>0</v>
      </c>
      <c r="I595" s="54">
        <v>0</v>
      </c>
    </row>
    <row r="596" spans="1:9" ht="51.75" customHeight="1" x14ac:dyDescent="0.25">
      <c r="A596" s="172" t="s">
        <v>638</v>
      </c>
      <c r="B596" s="177"/>
      <c r="C596" s="177"/>
      <c r="D596" s="54" t="s">
        <v>7</v>
      </c>
      <c r="E596" s="48">
        <v>0</v>
      </c>
      <c r="F596" s="48">
        <v>337.47827295999997</v>
      </c>
      <c r="G596" s="177"/>
      <c r="H596" s="54">
        <v>0</v>
      </c>
      <c r="I596" s="54">
        <v>0</v>
      </c>
    </row>
    <row r="597" spans="1:9" ht="54.75" customHeight="1" x14ac:dyDescent="0.25">
      <c r="A597" s="172" t="s">
        <v>639</v>
      </c>
      <c r="B597" s="177"/>
      <c r="C597" s="177"/>
      <c r="D597" s="54" t="s">
        <v>7</v>
      </c>
      <c r="E597" s="48">
        <v>0</v>
      </c>
      <c r="F597" s="48">
        <v>160.4725115</v>
      </c>
      <c r="G597" s="177"/>
      <c r="H597" s="54">
        <v>0</v>
      </c>
      <c r="I597" s="54">
        <v>0</v>
      </c>
    </row>
    <row r="598" spans="1:9" ht="48.75" customHeight="1" x14ac:dyDescent="0.25">
      <c r="A598" s="172" t="s">
        <v>640</v>
      </c>
      <c r="B598" s="177"/>
      <c r="C598" s="177"/>
      <c r="D598" s="54" t="s">
        <v>7</v>
      </c>
      <c r="E598" s="48">
        <v>0</v>
      </c>
      <c r="F598" s="48">
        <v>154.20963075</v>
      </c>
      <c r="G598" s="177"/>
      <c r="H598" s="54">
        <v>0</v>
      </c>
      <c r="I598" s="54">
        <v>0</v>
      </c>
    </row>
    <row r="599" spans="1:9" ht="55.5" customHeight="1" x14ac:dyDescent="0.25">
      <c r="A599" s="172" t="s">
        <v>641</v>
      </c>
      <c r="B599" s="177"/>
      <c r="C599" s="177"/>
      <c r="D599" s="54" t="s">
        <v>7</v>
      </c>
      <c r="E599" s="48">
        <v>0</v>
      </c>
      <c r="F599" s="48">
        <v>204.822205</v>
      </c>
      <c r="G599" s="177"/>
      <c r="H599" s="54">
        <v>0</v>
      </c>
      <c r="I599" s="54">
        <v>0</v>
      </c>
    </row>
    <row r="600" spans="1:9" ht="48" customHeight="1" x14ac:dyDescent="0.25">
      <c r="A600" s="172" t="s">
        <v>642</v>
      </c>
      <c r="B600" s="177"/>
      <c r="C600" s="177"/>
      <c r="D600" s="54" t="s">
        <v>7</v>
      </c>
      <c r="E600" s="48">
        <v>0</v>
      </c>
      <c r="F600" s="48">
        <v>71.819713000000007</v>
      </c>
      <c r="G600" s="177"/>
      <c r="H600" s="54">
        <v>0</v>
      </c>
      <c r="I600" s="54">
        <v>0</v>
      </c>
    </row>
    <row r="601" spans="1:9" ht="66" customHeight="1" x14ac:dyDescent="0.25">
      <c r="A601" s="172" t="s">
        <v>643</v>
      </c>
      <c r="B601" s="177"/>
      <c r="C601" s="177"/>
      <c r="D601" s="54" t="s">
        <v>7</v>
      </c>
      <c r="E601" s="48">
        <v>0</v>
      </c>
      <c r="F601" s="48">
        <v>113.56707732</v>
      </c>
      <c r="G601" s="177"/>
      <c r="H601" s="54">
        <v>0</v>
      </c>
      <c r="I601" s="54">
        <v>0</v>
      </c>
    </row>
    <row r="602" spans="1:9" ht="87" customHeight="1" x14ac:dyDescent="0.25">
      <c r="A602" s="172" t="s">
        <v>644</v>
      </c>
      <c r="B602" s="177"/>
      <c r="C602" s="177"/>
      <c r="D602" s="54" t="s">
        <v>7</v>
      </c>
      <c r="E602" s="48">
        <v>0</v>
      </c>
      <c r="F602" s="48">
        <v>4.7233479999999997</v>
      </c>
      <c r="G602" s="172" t="s">
        <v>659</v>
      </c>
      <c r="H602" s="54">
        <v>0</v>
      </c>
      <c r="I602" s="54">
        <v>0</v>
      </c>
    </row>
    <row r="603" spans="1:9" ht="82.5" customHeight="1" x14ac:dyDescent="0.25">
      <c r="A603" s="172" t="s">
        <v>645</v>
      </c>
      <c r="B603" s="177" t="s">
        <v>617</v>
      </c>
      <c r="C603" s="177" t="s">
        <v>618</v>
      </c>
      <c r="D603" s="54" t="s">
        <v>7</v>
      </c>
      <c r="E603" s="48">
        <v>0</v>
      </c>
      <c r="F603" s="48">
        <v>508.7529055</v>
      </c>
      <c r="G603" s="172" t="s">
        <v>659</v>
      </c>
      <c r="H603" s="54">
        <v>0</v>
      </c>
      <c r="I603" s="54">
        <v>0</v>
      </c>
    </row>
    <row r="604" spans="1:9" ht="115.5" customHeight="1" x14ac:dyDescent="0.25">
      <c r="A604" s="172" t="s">
        <v>646</v>
      </c>
      <c r="B604" s="177"/>
      <c r="C604" s="177"/>
      <c r="D604" s="54" t="s">
        <v>7</v>
      </c>
      <c r="E604" s="48">
        <v>0</v>
      </c>
      <c r="F604" s="48">
        <v>405.86569874999998</v>
      </c>
      <c r="G604" s="172" t="s">
        <v>659</v>
      </c>
      <c r="H604" s="54">
        <v>0</v>
      </c>
      <c r="I604" s="54">
        <v>0</v>
      </c>
    </row>
  </sheetData>
  <mergeCells count="178">
    <mergeCell ref="B603:B604"/>
    <mergeCell ref="C603:C604"/>
    <mergeCell ref="A4:I4"/>
    <mergeCell ref="C568:C571"/>
    <mergeCell ref="G568:G571"/>
    <mergeCell ref="B576:B588"/>
    <mergeCell ref="C576:C588"/>
    <mergeCell ref="B589:B602"/>
    <mergeCell ref="C589:C602"/>
    <mergeCell ref="G590:G592"/>
    <mergeCell ref="G594:G601"/>
    <mergeCell ref="B542:B548"/>
    <mergeCell ref="C542:C548"/>
    <mergeCell ref="G542:G548"/>
    <mergeCell ref="B552:B566"/>
    <mergeCell ref="C552:C566"/>
    <mergeCell ref="G561:G565"/>
    <mergeCell ref="B517:B518"/>
    <mergeCell ref="C517:C518"/>
    <mergeCell ref="B520:B533"/>
    <mergeCell ref="C520:C533"/>
    <mergeCell ref="G521:G536"/>
    <mergeCell ref="B534:B540"/>
    <mergeCell ref="C534:C540"/>
    <mergeCell ref="B501:B507"/>
    <mergeCell ref="C501:C507"/>
    <mergeCell ref="G503:G505"/>
    <mergeCell ref="B508:B515"/>
    <mergeCell ref="C508:C515"/>
    <mergeCell ref="G508:G515"/>
    <mergeCell ref="C467:C469"/>
    <mergeCell ref="B473:B476"/>
    <mergeCell ref="C473:C476"/>
    <mergeCell ref="A478:I478"/>
    <mergeCell ref="A484:I484"/>
    <mergeCell ref="A487:I487"/>
    <mergeCell ref="A447:A448"/>
    <mergeCell ref="C447:C448"/>
    <mergeCell ref="G447:G448"/>
    <mergeCell ref="B453:B457"/>
    <mergeCell ref="C453:C457"/>
    <mergeCell ref="B458:B461"/>
    <mergeCell ref="C458:C461"/>
    <mergeCell ref="B432:B436"/>
    <mergeCell ref="C432:C436"/>
    <mergeCell ref="A438:I438"/>
    <mergeCell ref="B440:B443"/>
    <mergeCell ref="C440:C443"/>
    <mergeCell ref="G440:G443"/>
    <mergeCell ref="B392:B402"/>
    <mergeCell ref="C392:C402"/>
    <mergeCell ref="B403:B411"/>
    <mergeCell ref="C403:C411"/>
    <mergeCell ref="B417:B431"/>
    <mergeCell ref="C417:C431"/>
    <mergeCell ref="B353:B355"/>
    <mergeCell ref="C353:C355"/>
    <mergeCell ref="B366:B377"/>
    <mergeCell ref="C366:C377"/>
    <mergeCell ref="B380:B391"/>
    <mergeCell ref="C380:C391"/>
    <mergeCell ref="B324:B325"/>
    <mergeCell ref="C324:C325"/>
    <mergeCell ref="B328:B337"/>
    <mergeCell ref="C328:C337"/>
    <mergeCell ref="B341:B352"/>
    <mergeCell ref="C341:C352"/>
    <mergeCell ref="B300:B306"/>
    <mergeCell ref="C300:C306"/>
    <mergeCell ref="B307:B313"/>
    <mergeCell ref="C307:C313"/>
    <mergeCell ref="B316:B323"/>
    <mergeCell ref="C316:C323"/>
    <mergeCell ref="B279:B286"/>
    <mergeCell ref="C279:C286"/>
    <mergeCell ref="B289:B291"/>
    <mergeCell ref="C289:C291"/>
    <mergeCell ref="B294:B297"/>
    <mergeCell ref="C294:C297"/>
    <mergeCell ref="B251:B255"/>
    <mergeCell ref="C251:C253"/>
    <mergeCell ref="B258:B261"/>
    <mergeCell ref="C258:C261"/>
    <mergeCell ref="B264:B276"/>
    <mergeCell ref="C264:C276"/>
    <mergeCell ref="B205:B208"/>
    <mergeCell ref="C205:C208"/>
    <mergeCell ref="B229:B232"/>
    <mergeCell ref="C229:C232"/>
    <mergeCell ref="B238:B239"/>
    <mergeCell ref="C238:C239"/>
    <mergeCell ref="B185:B190"/>
    <mergeCell ref="C185:C190"/>
    <mergeCell ref="B195:B196"/>
    <mergeCell ref="C195:C196"/>
    <mergeCell ref="B201:B202"/>
    <mergeCell ref="C201:C202"/>
    <mergeCell ref="B166:B169"/>
    <mergeCell ref="C166:C169"/>
    <mergeCell ref="B174:B176"/>
    <mergeCell ref="C174:C176"/>
    <mergeCell ref="B179:B182"/>
    <mergeCell ref="C179:C182"/>
    <mergeCell ref="B149:B152"/>
    <mergeCell ref="C149:C152"/>
    <mergeCell ref="B155:B158"/>
    <mergeCell ref="C155:C158"/>
    <mergeCell ref="B161:B163"/>
    <mergeCell ref="C161:C163"/>
    <mergeCell ref="A120:I120"/>
    <mergeCell ref="B122:B124"/>
    <mergeCell ref="C122:C124"/>
    <mergeCell ref="B125:B136"/>
    <mergeCell ref="C125:C136"/>
    <mergeCell ref="B143:B146"/>
    <mergeCell ref="C143:C146"/>
    <mergeCell ref="H107:H108"/>
    <mergeCell ref="I107:I108"/>
    <mergeCell ref="A112:B112"/>
    <mergeCell ref="B114:B118"/>
    <mergeCell ref="C114:C118"/>
    <mergeCell ref="G114:G118"/>
    <mergeCell ref="G103:G104"/>
    <mergeCell ref="H103:H104"/>
    <mergeCell ref="I103:I104"/>
    <mergeCell ref="A107:A108"/>
    <mergeCell ref="B107:B108"/>
    <mergeCell ref="C107:C108"/>
    <mergeCell ref="D107:D108"/>
    <mergeCell ref="E107:E108"/>
    <mergeCell ref="F107:F108"/>
    <mergeCell ref="G107:G108"/>
    <mergeCell ref="A103:A104"/>
    <mergeCell ref="B103:B104"/>
    <mergeCell ref="C103:C104"/>
    <mergeCell ref="D103:D104"/>
    <mergeCell ref="E103:E104"/>
    <mergeCell ref="F103:F104"/>
    <mergeCell ref="A90:I90"/>
    <mergeCell ref="B92:I92"/>
    <mergeCell ref="B94:I94"/>
    <mergeCell ref="B97:I97"/>
    <mergeCell ref="A98:I98"/>
    <mergeCell ref="B100:I100"/>
    <mergeCell ref="A77:I77"/>
    <mergeCell ref="B79:I79"/>
    <mergeCell ref="B81:I81"/>
    <mergeCell ref="B84:B86"/>
    <mergeCell ref="C84:C86"/>
    <mergeCell ref="D84:D86"/>
    <mergeCell ref="B61:B62"/>
    <mergeCell ref="C61:C62"/>
    <mergeCell ref="D61:D62"/>
    <mergeCell ref="G61:G62"/>
    <mergeCell ref="B71:B74"/>
    <mergeCell ref="C71:C74"/>
    <mergeCell ref="D71:D74"/>
    <mergeCell ref="B26:B36"/>
    <mergeCell ref="C26:C36"/>
    <mergeCell ref="C37:C41"/>
    <mergeCell ref="B45:B50"/>
    <mergeCell ref="C45:C50"/>
    <mergeCell ref="A55:I55"/>
    <mergeCell ref="A8:I8"/>
    <mergeCell ref="B10:B11"/>
    <mergeCell ref="C10:C11"/>
    <mergeCell ref="B13:B17"/>
    <mergeCell ref="C13:C17"/>
    <mergeCell ref="B18:B23"/>
    <mergeCell ref="C18:C23"/>
    <mergeCell ref="A2:I2"/>
    <mergeCell ref="A6:A7"/>
    <mergeCell ref="B6:B7"/>
    <mergeCell ref="C6:C7"/>
    <mergeCell ref="D6:D7"/>
    <mergeCell ref="E6:F6"/>
    <mergeCell ref="G6:G7"/>
    <mergeCell ref="H6:I6"/>
  </mergeCells>
  <printOptions horizontalCentered="1"/>
  <pageMargins left="0.70866141732283472" right="0.70866141732283472" top="0.42" bottom="0.54" header="0.31496062992125984" footer="0.31496062992125984"/>
  <pageSetup paperSize="9" scale="68" orientation="landscape" r:id="rId1"/>
  <headerFooter>
    <oddFooter>Page &amp;P de &amp;N</oddFooter>
  </headerFooter>
  <colBreaks count="1" manualBreakCount="1">
    <brk id="7" max="60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5"/>
  <sheetViews>
    <sheetView view="pageBreakPreview" zoomScale="60" zoomScaleNormal="100" workbookViewId="0">
      <selection activeCell="A443" sqref="A443"/>
    </sheetView>
  </sheetViews>
  <sheetFormatPr baseColWidth="10" defaultRowHeight="15" x14ac:dyDescent="0.25"/>
  <cols>
    <col min="1" max="1" width="57.140625" style="4" customWidth="1"/>
    <col min="2" max="2" width="25.28515625" style="3" customWidth="1"/>
    <col min="3" max="3" width="27.85546875" style="3" customWidth="1"/>
    <col min="4" max="4" width="11.85546875" style="5" customWidth="1"/>
    <col min="5" max="5" width="13.42578125" style="6" bestFit="1" customWidth="1"/>
    <col min="6" max="6" width="15.28515625" style="6" customWidth="1"/>
    <col min="7" max="7" width="44.85546875" style="7" hidden="1" customWidth="1"/>
    <col min="8" max="8" width="10.85546875" style="3" hidden="1" customWidth="1"/>
    <col min="9" max="9" width="11.140625" style="3" hidden="1" customWidth="1"/>
    <col min="10" max="16384" width="11.42578125" style="3"/>
  </cols>
  <sheetData>
    <row r="1" spans="1:9" ht="15.75" x14ac:dyDescent="0.25">
      <c r="A1" s="126"/>
      <c r="B1" s="127"/>
      <c r="C1" s="127"/>
      <c r="D1" s="128"/>
      <c r="E1" s="129"/>
      <c r="F1" s="129"/>
      <c r="G1" s="126"/>
      <c r="H1" s="127"/>
      <c r="I1" s="127"/>
    </row>
    <row r="2" spans="1:9" s="2" customFormat="1" ht="18.75" x14ac:dyDescent="0.25">
      <c r="A2" s="170" t="s">
        <v>10</v>
      </c>
      <c r="B2" s="170"/>
      <c r="C2" s="170"/>
      <c r="D2" s="170"/>
      <c r="E2" s="170"/>
      <c r="F2" s="170"/>
      <c r="G2" s="170"/>
      <c r="H2" s="170"/>
      <c r="I2" s="170"/>
    </row>
    <row r="3" spans="1:9" s="2" customFormat="1" ht="18.75" x14ac:dyDescent="0.25">
      <c r="A3" s="116"/>
      <c r="B3" s="116"/>
      <c r="C3" s="116"/>
      <c r="D3" s="116"/>
      <c r="E3" s="116"/>
      <c r="F3" s="116"/>
      <c r="G3" s="116"/>
      <c r="H3" s="116"/>
      <c r="I3" s="116"/>
    </row>
    <row r="4" spans="1:9" s="2" customFormat="1" ht="18.75" x14ac:dyDescent="0.25">
      <c r="A4" s="130" t="s">
        <v>481</v>
      </c>
      <c r="B4" s="130"/>
      <c r="C4" s="130"/>
      <c r="D4" s="130"/>
      <c r="E4" s="130"/>
      <c r="F4" s="130"/>
      <c r="G4" s="130"/>
      <c r="H4" s="130"/>
      <c r="I4" s="130"/>
    </row>
    <row r="5" spans="1:9" s="2" customFormat="1" ht="15.75" x14ac:dyDescent="0.25">
      <c r="A5" s="45"/>
      <c r="B5" s="45"/>
      <c r="C5" s="45"/>
      <c r="D5" s="45"/>
      <c r="E5" s="45"/>
      <c r="F5" s="45"/>
      <c r="G5" s="45"/>
      <c r="H5" s="45"/>
      <c r="I5" s="45"/>
    </row>
    <row r="6" spans="1:9" s="2" customFormat="1" ht="15.75" x14ac:dyDescent="0.25">
      <c r="A6" s="136" t="s">
        <v>0</v>
      </c>
      <c r="B6" s="136" t="s">
        <v>3</v>
      </c>
      <c r="C6" s="136" t="s">
        <v>4</v>
      </c>
      <c r="D6" s="136" t="s">
        <v>14</v>
      </c>
      <c r="E6" s="136" t="s">
        <v>5</v>
      </c>
      <c r="F6" s="136"/>
      <c r="G6" s="136" t="s">
        <v>8</v>
      </c>
      <c r="H6" s="136" t="s">
        <v>9</v>
      </c>
      <c r="I6" s="136"/>
    </row>
    <row r="7" spans="1:9" s="2" customFormat="1" ht="15.75" x14ac:dyDescent="0.25">
      <c r="A7" s="136"/>
      <c r="B7" s="136"/>
      <c r="C7" s="136"/>
      <c r="D7" s="136"/>
      <c r="E7" s="71" t="s">
        <v>6</v>
      </c>
      <c r="F7" s="71" t="s">
        <v>7</v>
      </c>
      <c r="G7" s="136"/>
      <c r="H7" s="71" t="s">
        <v>6</v>
      </c>
      <c r="I7" s="71" t="s">
        <v>7</v>
      </c>
    </row>
    <row r="8" spans="1:9" ht="15.75" hidden="1" x14ac:dyDescent="0.25">
      <c r="A8" s="155" t="s">
        <v>121</v>
      </c>
      <c r="B8" s="155"/>
      <c r="C8" s="155"/>
      <c r="D8" s="155"/>
      <c r="E8" s="155"/>
      <c r="F8" s="155"/>
      <c r="G8" s="155"/>
      <c r="H8" s="155"/>
      <c r="I8" s="155"/>
    </row>
    <row r="9" spans="1:9" ht="15.75" hidden="1" x14ac:dyDescent="0.25">
      <c r="A9" s="72" t="s">
        <v>1</v>
      </c>
      <c r="B9" s="56"/>
      <c r="C9" s="56"/>
      <c r="D9" s="54"/>
      <c r="E9" s="65"/>
      <c r="F9" s="65"/>
      <c r="G9" s="73"/>
      <c r="H9" s="56"/>
      <c r="I9" s="56"/>
    </row>
    <row r="10" spans="1:9" ht="47.25" hidden="1" x14ac:dyDescent="0.25">
      <c r="A10" s="53" t="s">
        <v>67</v>
      </c>
      <c r="B10" s="134" t="s">
        <v>68</v>
      </c>
      <c r="C10" s="134" t="s">
        <v>69</v>
      </c>
      <c r="D10" s="48" t="s">
        <v>34</v>
      </c>
      <c r="E10" s="50">
        <v>100</v>
      </c>
      <c r="F10" s="50">
        <v>40</v>
      </c>
      <c r="G10" s="51" t="s">
        <v>648</v>
      </c>
      <c r="H10" s="48"/>
      <c r="I10" s="48"/>
    </row>
    <row r="11" spans="1:9" ht="47.25" hidden="1" x14ac:dyDescent="0.25">
      <c r="A11" s="53" t="s">
        <v>71</v>
      </c>
      <c r="B11" s="134"/>
      <c r="C11" s="134"/>
      <c r="D11" s="48" t="s">
        <v>34</v>
      </c>
      <c r="E11" s="50">
        <v>14</v>
      </c>
      <c r="F11" s="50">
        <v>14</v>
      </c>
      <c r="G11" s="51" t="s">
        <v>648</v>
      </c>
      <c r="H11" s="48"/>
      <c r="I11" s="48"/>
    </row>
    <row r="12" spans="1:9" ht="15.75" hidden="1" x14ac:dyDescent="0.25">
      <c r="A12" s="53"/>
      <c r="B12" s="74"/>
      <c r="C12" s="74"/>
      <c r="D12" s="48"/>
      <c r="E12" s="50">
        <f>SUM(E10,E11)</f>
        <v>114</v>
      </c>
      <c r="F12" s="50">
        <f>SUM(F10,F11)</f>
        <v>54</v>
      </c>
      <c r="G12" s="51"/>
      <c r="H12" s="48"/>
      <c r="I12" s="48"/>
    </row>
    <row r="13" spans="1:9" ht="63" hidden="1" x14ac:dyDescent="0.25">
      <c r="A13" s="53" t="s">
        <v>72</v>
      </c>
      <c r="B13" s="134" t="s">
        <v>73</v>
      </c>
      <c r="C13" s="134" t="s">
        <v>74</v>
      </c>
      <c r="D13" s="48" t="s">
        <v>7</v>
      </c>
      <c r="E13" s="50"/>
      <c r="F13" s="50">
        <v>60.247695469999996</v>
      </c>
      <c r="G13" s="51" t="s">
        <v>75</v>
      </c>
      <c r="H13" s="48"/>
      <c r="I13" s="48"/>
    </row>
    <row r="14" spans="1:9" ht="63" hidden="1" x14ac:dyDescent="0.25">
      <c r="A14" s="53" t="s">
        <v>76</v>
      </c>
      <c r="B14" s="134"/>
      <c r="C14" s="134"/>
      <c r="D14" s="48" t="s">
        <v>7</v>
      </c>
      <c r="E14" s="50"/>
      <c r="F14" s="50">
        <v>197.86454018999999</v>
      </c>
      <c r="G14" s="51" t="s">
        <v>75</v>
      </c>
      <c r="H14" s="48"/>
      <c r="I14" s="48"/>
    </row>
    <row r="15" spans="1:9" ht="63" hidden="1" x14ac:dyDescent="0.25">
      <c r="A15" s="53" t="s">
        <v>77</v>
      </c>
      <c r="B15" s="134"/>
      <c r="C15" s="134"/>
      <c r="D15" s="48" t="s">
        <v>7</v>
      </c>
      <c r="E15" s="50"/>
      <c r="F15" s="50">
        <v>221.76578649999999</v>
      </c>
      <c r="G15" s="51" t="s">
        <v>75</v>
      </c>
      <c r="H15" s="48"/>
      <c r="I15" s="48"/>
    </row>
    <row r="16" spans="1:9" ht="110.25" hidden="1" x14ac:dyDescent="0.25">
      <c r="A16" s="53" t="s">
        <v>78</v>
      </c>
      <c r="B16" s="134"/>
      <c r="C16" s="134"/>
      <c r="D16" s="48" t="s">
        <v>7</v>
      </c>
      <c r="E16" s="50"/>
      <c r="F16" s="50">
        <v>476.75409576999999</v>
      </c>
      <c r="G16" s="51" t="s">
        <v>75</v>
      </c>
      <c r="H16" s="48"/>
      <c r="I16" s="48"/>
    </row>
    <row r="17" spans="1:9" ht="63" hidden="1" x14ac:dyDescent="0.25">
      <c r="A17" s="53" t="s">
        <v>79</v>
      </c>
      <c r="B17" s="134"/>
      <c r="C17" s="134"/>
      <c r="D17" s="48" t="s">
        <v>7</v>
      </c>
      <c r="E17" s="50"/>
      <c r="F17" s="50">
        <v>125.34322423</v>
      </c>
      <c r="G17" s="51" t="s">
        <v>75</v>
      </c>
      <c r="H17" s="48"/>
      <c r="I17" s="48"/>
    </row>
    <row r="18" spans="1:9" ht="47.25" hidden="1" x14ac:dyDescent="0.25">
      <c r="A18" s="53" t="s">
        <v>80</v>
      </c>
      <c r="B18" s="134" t="s">
        <v>68</v>
      </c>
      <c r="C18" s="134" t="s">
        <v>74</v>
      </c>
      <c r="D18" s="48" t="s">
        <v>7</v>
      </c>
      <c r="E18" s="50"/>
      <c r="F18" s="50">
        <v>5</v>
      </c>
      <c r="G18" s="51" t="s">
        <v>648</v>
      </c>
      <c r="H18" s="48"/>
      <c r="I18" s="48"/>
    </row>
    <row r="19" spans="1:9" ht="47.25" hidden="1" x14ac:dyDescent="0.25">
      <c r="A19" s="53" t="s">
        <v>81</v>
      </c>
      <c r="B19" s="134"/>
      <c r="C19" s="134"/>
      <c r="D19" s="48" t="s">
        <v>7</v>
      </c>
      <c r="E19" s="50"/>
      <c r="F19" s="50">
        <v>30</v>
      </c>
      <c r="G19" s="51" t="s">
        <v>648</v>
      </c>
      <c r="H19" s="48"/>
      <c r="I19" s="48"/>
    </row>
    <row r="20" spans="1:9" ht="47.25" hidden="1" x14ac:dyDescent="0.25">
      <c r="A20" s="53" t="s">
        <v>82</v>
      </c>
      <c r="B20" s="134"/>
      <c r="C20" s="134"/>
      <c r="D20" s="48" t="s">
        <v>7</v>
      </c>
      <c r="E20" s="50"/>
      <c r="F20" s="50">
        <v>200</v>
      </c>
      <c r="G20" s="51" t="s">
        <v>648</v>
      </c>
      <c r="H20" s="48"/>
      <c r="I20" s="48"/>
    </row>
    <row r="21" spans="1:9" ht="47.25" hidden="1" x14ac:dyDescent="0.25">
      <c r="A21" s="53" t="s">
        <v>83</v>
      </c>
      <c r="B21" s="134"/>
      <c r="C21" s="134"/>
      <c r="D21" s="48" t="s">
        <v>7</v>
      </c>
      <c r="E21" s="50"/>
      <c r="F21" s="50">
        <v>300</v>
      </c>
      <c r="G21" s="51" t="s">
        <v>648</v>
      </c>
      <c r="H21" s="48"/>
      <c r="I21" s="48"/>
    </row>
    <row r="22" spans="1:9" ht="47.25" hidden="1" x14ac:dyDescent="0.25">
      <c r="A22" s="53" t="s">
        <v>84</v>
      </c>
      <c r="B22" s="134"/>
      <c r="C22" s="134"/>
      <c r="D22" s="48" t="s">
        <v>7</v>
      </c>
      <c r="E22" s="50"/>
      <c r="F22" s="50">
        <v>30</v>
      </c>
      <c r="G22" s="51" t="s">
        <v>648</v>
      </c>
      <c r="H22" s="48"/>
      <c r="I22" s="48"/>
    </row>
    <row r="23" spans="1:9" ht="47.25" hidden="1" x14ac:dyDescent="0.25">
      <c r="A23" s="53" t="s">
        <v>85</v>
      </c>
      <c r="B23" s="134"/>
      <c r="C23" s="134"/>
      <c r="D23" s="48" t="s">
        <v>7</v>
      </c>
      <c r="E23" s="50"/>
      <c r="F23" s="50">
        <v>150</v>
      </c>
      <c r="G23" s="51" t="s">
        <v>648</v>
      </c>
      <c r="H23" s="48"/>
      <c r="I23" s="48"/>
    </row>
    <row r="24" spans="1:9" ht="15.75" hidden="1" x14ac:dyDescent="0.25">
      <c r="A24" s="53"/>
      <c r="B24" s="74"/>
      <c r="C24" s="74"/>
      <c r="D24" s="48"/>
      <c r="E24" s="50"/>
      <c r="F24" s="50">
        <f>SUM(F13:F23)</f>
        <v>1796.9753421600001</v>
      </c>
      <c r="G24" s="51"/>
      <c r="H24" s="48"/>
      <c r="I24" s="48"/>
    </row>
    <row r="25" spans="1:9" ht="47.25" hidden="1" x14ac:dyDescent="0.25">
      <c r="A25" s="53" t="s">
        <v>86</v>
      </c>
      <c r="B25" s="47" t="s">
        <v>87</v>
      </c>
      <c r="C25" s="47" t="s">
        <v>88</v>
      </c>
      <c r="D25" s="48" t="s">
        <v>34</v>
      </c>
      <c r="E25" s="50">
        <v>1823.6</v>
      </c>
      <c r="F25" s="50"/>
      <c r="G25" s="51" t="s">
        <v>649</v>
      </c>
      <c r="H25" s="48"/>
      <c r="I25" s="48"/>
    </row>
    <row r="26" spans="1:9" ht="47.25" hidden="1" x14ac:dyDescent="0.25">
      <c r="A26" s="53" t="s">
        <v>89</v>
      </c>
      <c r="B26" s="134" t="s">
        <v>68</v>
      </c>
      <c r="C26" s="134" t="s">
        <v>90</v>
      </c>
      <c r="D26" s="48" t="s">
        <v>24</v>
      </c>
      <c r="E26" s="50">
        <v>470</v>
      </c>
      <c r="F26" s="50">
        <v>470</v>
      </c>
      <c r="G26" s="51" t="s">
        <v>648</v>
      </c>
      <c r="H26" s="48"/>
      <c r="I26" s="48"/>
    </row>
    <row r="27" spans="1:9" ht="47.25" hidden="1" x14ac:dyDescent="0.25">
      <c r="A27" s="53" t="s">
        <v>91</v>
      </c>
      <c r="B27" s="134"/>
      <c r="C27" s="134" t="s">
        <v>90</v>
      </c>
      <c r="D27" s="48" t="s">
        <v>24</v>
      </c>
      <c r="E27" s="50">
        <v>52.756999999999998</v>
      </c>
      <c r="F27" s="50">
        <v>52.756999999999998</v>
      </c>
      <c r="G27" s="51" t="s">
        <v>648</v>
      </c>
      <c r="H27" s="48"/>
      <c r="I27" s="48"/>
    </row>
    <row r="28" spans="1:9" ht="47.25" hidden="1" x14ac:dyDescent="0.25">
      <c r="A28" s="53" t="s">
        <v>92</v>
      </c>
      <c r="B28" s="134"/>
      <c r="C28" s="134" t="s">
        <v>90</v>
      </c>
      <c r="D28" s="48" t="s">
        <v>24</v>
      </c>
      <c r="E28" s="50">
        <v>31.64</v>
      </c>
      <c r="F28" s="50">
        <v>31.64</v>
      </c>
      <c r="G28" s="51" t="s">
        <v>70</v>
      </c>
      <c r="H28" s="48"/>
      <c r="I28" s="48"/>
    </row>
    <row r="29" spans="1:9" ht="47.25" hidden="1" x14ac:dyDescent="0.25">
      <c r="A29" s="53" t="s">
        <v>93</v>
      </c>
      <c r="B29" s="134"/>
      <c r="C29" s="134" t="s">
        <v>90</v>
      </c>
      <c r="D29" s="48" t="s">
        <v>24</v>
      </c>
      <c r="E29" s="50">
        <v>164.68600000000001</v>
      </c>
      <c r="F29" s="50">
        <v>164.68600000000001</v>
      </c>
      <c r="G29" s="51" t="s">
        <v>648</v>
      </c>
      <c r="H29" s="48"/>
      <c r="I29" s="48"/>
    </row>
    <row r="30" spans="1:9" ht="47.25" hidden="1" x14ac:dyDescent="0.25">
      <c r="A30" s="53" t="s">
        <v>94</v>
      </c>
      <c r="B30" s="134"/>
      <c r="C30" s="134" t="s">
        <v>90</v>
      </c>
      <c r="D30" s="48" t="s">
        <v>24</v>
      </c>
      <c r="E30" s="50">
        <v>123.959</v>
      </c>
      <c r="F30" s="50">
        <v>123.959</v>
      </c>
      <c r="G30" s="51" t="s">
        <v>648</v>
      </c>
      <c r="H30" s="48"/>
      <c r="I30" s="48"/>
    </row>
    <row r="31" spans="1:9" ht="47.25" hidden="1" x14ac:dyDescent="0.25">
      <c r="A31" s="53" t="s">
        <v>95</v>
      </c>
      <c r="B31" s="134"/>
      <c r="C31" s="134" t="s">
        <v>90</v>
      </c>
      <c r="D31" s="48" t="s">
        <v>24</v>
      </c>
      <c r="E31" s="50">
        <v>136.40899999999999</v>
      </c>
      <c r="F31" s="50">
        <v>136.40899999999999</v>
      </c>
      <c r="G31" s="51" t="s">
        <v>648</v>
      </c>
      <c r="H31" s="48"/>
      <c r="I31" s="48"/>
    </row>
    <row r="32" spans="1:9" ht="47.25" hidden="1" x14ac:dyDescent="0.25">
      <c r="A32" s="53" t="s">
        <v>96</v>
      </c>
      <c r="B32" s="134"/>
      <c r="C32" s="134" t="s">
        <v>90</v>
      </c>
      <c r="D32" s="48" t="s">
        <v>24</v>
      </c>
      <c r="E32" s="50">
        <v>205.066</v>
      </c>
      <c r="F32" s="50">
        <v>205.066</v>
      </c>
      <c r="G32" s="51" t="s">
        <v>648</v>
      </c>
      <c r="H32" s="48"/>
      <c r="I32" s="48"/>
    </row>
    <row r="33" spans="1:9" ht="47.25" hidden="1" x14ac:dyDescent="0.25">
      <c r="A33" s="53" t="s">
        <v>97</v>
      </c>
      <c r="B33" s="134"/>
      <c r="C33" s="134" t="s">
        <v>90</v>
      </c>
      <c r="D33" s="48" t="s">
        <v>24</v>
      </c>
      <c r="E33" s="50">
        <v>124.97</v>
      </c>
      <c r="F33" s="50">
        <v>124.97</v>
      </c>
      <c r="G33" s="51" t="s">
        <v>648</v>
      </c>
      <c r="H33" s="48"/>
      <c r="I33" s="48"/>
    </row>
    <row r="34" spans="1:9" ht="63" hidden="1" x14ac:dyDescent="0.25">
      <c r="A34" s="53" t="s">
        <v>98</v>
      </c>
      <c r="B34" s="134"/>
      <c r="C34" s="134" t="s">
        <v>90</v>
      </c>
      <c r="D34" s="48" t="s">
        <v>24</v>
      </c>
      <c r="E34" s="50">
        <v>203.642</v>
      </c>
      <c r="F34" s="50">
        <v>203.642</v>
      </c>
      <c r="G34" s="51" t="s">
        <v>648</v>
      </c>
      <c r="H34" s="48"/>
      <c r="I34" s="48"/>
    </row>
    <row r="35" spans="1:9" ht="63" hidden="1" x14ac:dyDescent="0.25">
      <c r="A35" s="53" t="s">
        <v>99</v>
      </c>
      <c r="B35" s="134"/>
      <c r="C35" s="134" t="s">
        <v>90</v>
      </c>
      <c r="D35" s="48" t="s">
        <v>24</v>
      </c>
      <c r="E35" s="50">
        <v>158</v>
      </c>
      <c r="F35" s="50">
        <v>158</v>
      </c>
      <c r="G35" s="51" t="s">
        <v>648</v>
      </c>
      <c r="H35" s="48"/>
      <c r="I35" s="48"/>
    </row>
    <row r="36" spans="1:9" ht="63" hidden="1" x14ac:dyDescent="0.25">
      <c r="A36" s="53" t="s">
        <v>100</v>
      </c>
      <c r="B36" s="134"/>
      <c r="C36" s="134" t="s">
        <v>90</v>
      </c>
      <c r="D36" s="48" t="s">
        <v>24</v>
      </c>
      <c r="E36" s="50">
        <v>15</v>
      </c>
      <c r="F36" s="50">
        <v>15</v>
      </c>
      <c r="G36" s="51" t="s">
        <v>648</v>
      </c>
      <c r="H36" s="48"/>
      <c r="I36" s="48"/>
    </row>
    <row r="37" spans="1:9" ht="63" hidden="1" x14ac:dyDescent="0.25">
      <c r="A37" s="53" t="s">
        <v>101</v>
      </c>
      <c r="B37" s="47" t="s">
        <v>102</v>
      </c>
      <c r="C37" s="134" t="s">
        <v>90</v>
      </c>
      <c r="D37" s="48" t="s">
        <v>24</v>
      </c>
      <c r="E37" s="50">
        <v>40.609000000000002</v>
      </c>
      <c r="F37" s="50"/>
      <c r="G37" s="51" t="s">
        <v>650</v>
      </c>
      <c r="H37" s="48"/>
      <c r="I37" s="48"/>
    </row>
    <row r="38" spans="1:9" ht="63" hidden="1" x14ac:dyDescent="0.25">
      <c r="A38" s="53" t="s">
        <v>103</v>
      </c>
      <c r="B38" s="47" t="s">
        <v>104</v>
      </c>
      <c r="C38" s="134"/>
      <c r="D38" s="48" t="s">
        <v>24</v>
      </c>
      <c r="E38" s="50">
        <v>467.64800000000002</v>
      </c>
      <c r="F38" s="50"/>
      <c r="G38" s="51" t="s">
        <v>651</v>
      </c>
      <c r="H38" s="48"/>
      <c r="I38" s="48"/>
    </row>
    <row r="39" spans="1:9" ht="63" hidden="1" x14ac:dyDescent="0.25">
      <c r="A39" s="53" t="s">
        <v>105</v>
      </c>
      <c r="B39" s="47" t="s">
        <v>106</v>
      </c>
      <c r="C39" s="134"/>
      <c r="D39" s="48" t="s">
        <v>24</v>
      </c>
      <c r="E39" s="50">
        <v>24.152000000000001</v>
      </c>
      <c r="F39" s="50"/>
      <c r="G39" s="51" t="s">
        <v>651</v>
      </c>
      <c r="H39" s="48"/>
      <c r="I39" s="48"/>
    </row>
    <row r="40" spans="1:9" ht="63" hidden="1" x14ac:dyDescent="0.25">
      <c r="A40" s="53" t="s">
        <v>107</v>
      </c>
      <c r="B40" s="47" t="s">
        <v>108</v>
      </c>
      <c r="C40" s="134"/>
      <c r="D40" s="48" t="s">
        <v>24</v>
      </c>
      <c r="E40" s="50">
        <v>9.98</v>
      </c>
      <c r="F40" s="50"/>
      <c r="G40" s="51" t="s">
        <v>651</v>
      </c>
      <c r="H40" s="48"/>
      <c r="I40" s="48"/>
    </row>
    <row r="41" spans="1:9" ht="94.5" hidden="1" x14ac:dyDescent="0.25">
      <c r="A41" s="53" t="s">
        <v>109</v>
      </c>
      <c r="B41" s="47" t="s">
        <v>110</v>
      </c>
      <c r="C41" s="134"/>
      <c r="D41" s="48" t="s">
        <v>24</v>
      </c>
      <c r="E41" s="50">
        <v>179.7</v>
      </c>
      <c r="F41" s="50"/>
      <c r="G41" s="51" t="s">
        <v>652</v>
      </c>
      <c r="H41" s="48"/>
      <c r="I41" s="48"/>
    </row>
    <row r="42" spans="1:9" ht="15.75" hidden="1" x14ac:dyDescent="0.25">
      <c r="A42" s="53"/>
      <c r="B42" s="47"/>
      <c r="C42" s="74"/>
      <c r="D42" s="48"/>
      <c r="E42" s="50">
        <f>SUM(E26:E41)</f>
        <v>2408.2179999999998</v>
      </c>
      <c r="F42" s="50">
        <f>SUM(F26:F41)</f>
        <v>1686.1289999999999</v>
      </c>
      <c r="G42" s="51"/>
      <c r="H42" s="48"/>
      <c r="I42" s="48"/>
    </row>
    <row r="43" spans="1:9" ht="15.75" hidden="1" x14ac:dyDescent="0.25">
      <c r="A43" s="72" t="s">
        <v>13</v>
      </c>
      <c r="B43" s="75"/>
      <c r="C43" s="76"/>
      <c r="D43" s="48"/>
      <c r="E43" s="77"/>
      <c r="F43" s="78"/>
      <c r="G43" s="79"/>
      <c r="H43" s="48"/>
      <c r="I43" s="48"/>
    </row>
    <row r="44" spans="1:9" ht="15.75" hidden="1" x14ac:dyDescent="0.25">
      <c r="A44" s="72" t="s">
        <v>15</v>
      </c>
      <c r="B44" s="76"/>
      <c r="C44" s="76"/>
      <c r="D44" s="48"/>
      <c r="E44" s="77"/>
      <c r="F44" s="78"/>
      <c r="G44" s="79"/>
      <c r="H44" s="48"/>
      <c r="I44" s="48"/>
    </row>
    <row r="45" spans="1:9" ht="31.5" hidden="1" x14ac:dyDescent="0.25">
      <c r="A45" s="46" t="s">
        <v>111</v>
      </c>
      <c r="B45" s="134" t="s">
        <v>112</v>
      </c>
      <c r="C45" s="134" t="s">
        <v>74</v>
      </c>
      <c r="D45" s="48" t="s">
        <v>7</v>
      </c>
      <c r="E45" s="49"/>
      <c r="F45" s="50">
        <v>450</v>
      </c>
      <c r="G45" s="51" t="s">
        <v>659</v>
      </c>
      <c r="H45" s="48"/>
      <c r="I45" s="48"/>
    </row>
    <row r="46" spans="1:9" ht="31.5" hidden="1" x14ac:dyDescent="0.25">
      <c r="A46" s="46" t="s">
        <v>113</v>
      </c>
      <c r="B46" s="134"/>
      <c r="C46" s="134"/>
      <c r="D46" s="48" t="s">
        <v>7</v>
      </c>
      <c r="E46" s="49"/>
      <c r="F46" s="50">
        <v>3150</v>
      </c>
      <c r="G46" s="51" t="s">
        <v>659</v>
      </c>
      <c r="H46" s="48"/>
      <c r="I46" s="48"/>
    </row>
    <row r="47" spans="1:9" ht="31.5" hidden="1" x14ac:dyDescent="0.25">
      <c r="A47" s="46" t="s">
        <v>114</v>
      </c>
      <c r="B47" s="134"/>
      <c r="C47" s="134"/>
      <c r="D47" s="48" t="s">
        <v>7</v>
      </c>
      <c r="E47" s="49"/>
      <c r="F47" s="50">
        <v>250</v>
      </c>
      <c r="G47" s="51" t="s">
        <v>659</v>
      </c>
      <c r="H47" s="54"/>
      <c r="I47" s="54"/>
    </row>
    <row r="48" spans="1:9" ht="31.5" hidden="1" x14ac:dyDescent="0.25">
      <c r="A48" s="46" t="s">
        <v>115</v>
      </c>
      <c r="B48" s="134"/>
      <c r="C48" s="134"/>
      <c r="D48" s="48" t="s">
        <v>7</v>
      </c>
      <c r="E48" s="49"/>
      <c r="F48" s="50">
        <v>25</v>
      </c>
      <c r="G48" s="51" t="s">
        <v>659</v>
      </c>
      <c r="H48" s="54"/>
      <c r="I48" s="54"/>
    </row>
    <row r="49" spans="1:9" ht="47.25" hidden="1" x14ac:dyDescent="0.25">
      <c r="A49" s="46" t="s">
        <v>116</v>
      </c>
      <c r="B49" s="134"/>
      <c r="C49" s="134"/>
      <c r="D49" s="48" t="s">
        <v>7</v>
      </c>
      <c r="E49" s="49"/>
      <c r="F49" s="50">
        <v>9.1258870000000005</v>
      </c>
      <c r="G49" s="51" t="s">
        <v>659</v>
      </c>
      <c r="H49" s="54"/>
      <c r="I49" s="54"/>
    </row>
    <row r="50" spans="1:9" ht="31.5" hidden="1" x14ac:dyDescent="0.25">
      <c r="A50" s="46" t="s">
        <v>117</v>
      </c>
      <c r="B50" s="134"/>
      <c r="C50" s="134"/>
      <c r="D50" s="48" t="s">
        <v>7</v>
      </c>
      <c r="E50" s="49"/>
      <c r="F50" s="50">
        <v>27.1</v>
      </c>
      <c r="G50" s="51" t="s">
        <v>659</v>
      </c>
      <c r="H50" s="54"/>
      <c r="I50" s="54"/>
    </row>
    <row r="51" spans="1:9" ht="15.75" hidden="1" x14ac:dyDescent="0.25">
      <c r="A51" s="46"/>
      <c r="B51" s="74"/>
      <c r="C51" s="74"/>
      <c r="D51" s="48"/>
      <c r="E51" s="49"/>
      <c r="F51" s="50">
        <f>SUM(F45,F46,F47,F48,F49,F50)</f>
        <v>3911.2258870000001</v>
      </c>
      <c r="G51" s="51"/>
      <c r="H51" s="54"/>
      <c r="I51" s="54"/>
    </row>
    <row r="52" spans="1:9" ht="15.75" hidden="1" x14ac:dyDescent="0.25">
      <c r="A52" s="72" t="s">
        <v>647</v>
      </c>
      <c r="B52" s="76"/>
      <c r="C52" s="76"/>
      <c r="D52" s="48"/>
      <c r="E52" s="77"/>
      <c r="F52" s="78"/>
      <c r="G52" s="80"/>
      <c r="H52" s="81"/>
      <c r="I52" s="81"/>
    </row>
    <row r="53" spans="1:9" ht="31.5" hidden="1" x14ac:dyDescent="0.25">
      <c r="A53" s="46" t="s">
        <v>118</v>
      </c>
      <c r="B53" s="47" t="s">
        <v>119</v>
      </c>
      <c r="C53" s="47" t="s">
        <v>120</v>
      </c>
      <c r="D53" s="48" t="s">
        <v>7</v>
      </c>
      <c r="E53" s="49"/>
      <c r="F53" s="50">
        <v>1100</v>
      </c>
      <c r="G53" s="51" t="s">
        <v>659</v>
      </c>
      <c r="H53" s="52"/>
      <c r="I53" s="52"/>
    </row>
    <row r="54" spans="1:9" ht="15.75" hidden="1" x14ac:dyDescent="0.25">
      <c r="A54" s="46"/>
      <c r="B54" s="47"/>
      <c r="C54" s="47"/>
      <c r="D54" s="48"/>
      <c r="E54" s="49">
        <f>SUM(E10,E11,E25,E26,E27,E28,E29,E30,E31,E32,E33,E34,E35,E36,E37,E38,E39,E40,E41)</f>
        <v>4345.8179999999984</v>
      </c>
      <c r="F54" s="50">
        <f>SUM(F10,F11,F13,F14,F15,F16,F17,F18,F19,F20,F21,F22,F23,F26,F27,F28,F29,F30,F31,F32,F33,F34,F35,F36,F37,F45,F46,F47,F48,F49,F50,F53)</f>
        <v>8548.3302291599994</v>
      </c>
      <c r="G54" s="51"/>
      <c r="H54" s="52"/>
      <c r="I54" s="52"/>
    </row>
    <row r="55" spans="1:9" ht="15.75" hidden="1" x14ac:dyDescent="0.25">
      <c r="A55" s="155" t="s">
        <v>122</v>
      </c>
      <c r="B55" s="155"/>
      <c r="C55" s="155"/>
      <c r="D55" s="155"/>
      <c r="E55" s="155"/>
      <c r="F55" s="155"/>
      <c r="G55" s="155"/>
      <c r="H55" s="155"/>
      <c r="I55" s="155"/>
    </row>
    <row r="56" spans="1:9" ht="15.75" hidden="1" x14ac:dyDescent="0.25">
      <c r="A56" s="72" t="s">
        <v>1</v>
      </c>
      <c r="B56" s="56"/>
      <c r="C56" s="56"/>
      <c r="D56" s="54"/>
      <c r="E56" s="65"/>
      <c r="F56" s="65"/>
      <c r="G56" s="73"/>
      <c r="H56" s="56"/>
      <c r="I56" s="56"/>
    </row>
    <row r="57" spans="1:9" ht="15.75" hidden="1" x14ac:dyDescent="0.25">
      <c r="A57" s="73" t="s">
        <v>11</v>
      </c>
      <c r="B57" s="56"/>
      <c r="C57" s="56"/>
      <c r="D57" s="54"/>
      <c r="E57" s="65"/>
      <c r="F57" s="65"/>
      <c r="G57" s="73"/>
      <c r="H57" s="56"/>
      <c r="I57" s="56"/>
    </row>
    <row r="58" spans="1:9" ht="15.75" hidden="1" x14ac:dyDescent="0.25">
      <c r="A58" s="73" t="s">
        <v>42</v>
      </c>
      <c r="B58" s="56"/>
      <c r="C58" s="56"/>
      <c r="D58" s="54"/>
      <c r="E58" s="65"/>
      <c r="F58" s="65"/>
      <c r="G58" s="73"/>
      <c r="H58" s="56"/>
      <c r="I58" s="56"/>
    </row>
    <row r="59" spans="1:9" ht="15.75" hidden="1" x14ac:dyDescent="0.25">
      <c r="A59" s="72" t="s">
        <v>12</v>
      </c>
      <c r="B59" s="56"/>
      <c r="C59" s="56"/>
      <c r="D59" s="54"/>
      <c r="E59" s="65"/>
      <c r="F59" s="65"/>
      <c r="G59" s="73"/>
      <c r="H59" s="56"/>
      <c r="I59" s="56"/>
    </row>
    <row r="60" spans="1:9" ht="15.75" hidden="1" x14ac:dyDescent="0.25">
      <c r="A60" s="72" t="s">
        <v>29</v>
      </c>
      <c r="B60" s="56"/>
      <c r="C60" s="56"/>
      <c r="D60" s="54"/>
      <c r="E60" s="65"/>
      <c r="F60" s="65"/>
      <c r="G60" s="73"/>
      <c r="H60" s="56"/>
      <c r="I60" s="56"/>
    </row>
    <row r="61" spans="1:9" ht="31.5" hidden="1" x14ac:dyDescent="0.25">
      <c r="A61" s="53" t="s">
        <v>30</v>
      </c>
      <c r="B61" s="161" t="s">
        <v>32</v>
      </c>
      <c r="C61" s="162" t="s">
        <v>33</v>
      </c>
      <c r="D61" s="162" t="s">
        <v>34</v>
      </c>
      <c r="E61" s="82">
        <v>500</v>
      </c>
      <c r="F61" s="82">
        <v>250</v>
      </c>
      <c r="G61" s="163" t="s">
        <v>661</v>
      </c>
      <c r="H61" s="56">
        <v>0</v>
      </c>
      <c r="I61" s="56">
        <v>0</v>
      </c>
    </row>
    <row r="62" spans="1:9" ht="15.75" hidden="1" x14ac:dyDescent="0.25">
      <c r="A62" s="53" t="s">
        <v>31</v>
      </c>
      <c r="B62" s="161"/>
      <c r="C62" s="162"/>
      <c r="D62" s="162"/>
      <c r="E62" s="82">
        <v>130</v>
      </c>
      <c r="F62" s="82">
        <v>130</v>
      </c>
      <c r="G62" s="163"/>
      <c r="H62" s="56">
        <v>0</v>
      </c>
      <c r="I62" s="56">
        <v>0</v>
      </c>
    </row>
    <row r="63" spans="1:9" ht="15.75" hidden="1" x14ac:dyDescent="0.25">
      <c r="A63" s="53"/>
      <c r="B63" s="44"/>
      <c r="C63" s="54"/>
      <c r="D63" s="54"/>
      <c r="E63" s="82">
        <f>SUM(E61,E62)</f>
        <v>630</v>
      </c>
      <c r="F63" s="82">
        <f>SUM(F61,F62)</f>
        <v>380</v>
      </c>
      <c r="G63" s="53"/>
      <c r="H63" s="56"/>
      <c r="I63" s="56"/>
    </row>
    <row r="64" spans="1:9" ht="15.75" hidden="1" x14ac:dyDescent="0.25">
      <c r="A64" s="72" t="s">
        <v>21</v>
      </c>
      <c r="B64" s="56"/>
      <c r="C64" s="56"/>
      <c r="D64" s="54"/>
      <c r="E64" s="65"/>
      <c r="F64" s="65"/>
      <c r="G64" s="73"/>
      <c r="H64" s="56"/>
      <c r="I64" s="56"/>
    </row>
    <row r="65" spans="1:9" ht="47.25" hidden="1" x14ac:dyDescent="0.25">
      <c r="A65" s="53" t="s">
        <v>22</v>
      </c>
      <c r="B65" s="57" t="s">
        <v>25</v>
      </c>
      <c r="C65" s="56" t="s">
        <v>23</v>
      </c>
      <c r="D65" s="54" t="s">
        <v>24</v>
      </c>
      <c r="E65" s="83">
        <v>38.799999999999997</v>
      </c>
      <c r="F65" s="55">
        <v>0</v>
      </c>
      <c r="G65" s="53" t="s">
        <v>123</v>
      </c>
      <c r="H65" s="56">
        <v>0</v>
      </c>
      <c r="I65" s="56">
        <v>0</v>
      </c>
    </row>
    <row r="66" spans="1:9" ht="15.75" hidden="1" x14ac:dyDescent="0.25">
      <c r="A66" s="72" t="s">
        <v>26</v>
      </c>
      <c r="B66" s="56"/>
      <c r="C66" s="56"/>
      <c r="D66" s="54"/>
      <c r="E66" s="55"/>
      <c r="F66" s="55"/>
      <c r="G66" s="73"/>
      <c r="H66" s="56"/>
      <c r="I66" s="56"/>
    </row>
    <row r="67" spans="1:9" ht="31.5" hidden="1" x14ac:dyDescent="0.25">
      <c r="A67" s="53" t="s">
        <v>28</v>
      </c>
      <c r="B67" s="57" t="s">
        <v>27</v>
      </c>
      <c r="C67" s="56" t="s">
        <v>23</v>
      </c>
      <c r="D67" s="54" t="s">
        <v>24</v>
      </c>
      <c r="E67" s="82">
        <v>5</v>
      </c>
      <c r="F67" s="55">
        <v>0</v>
      </c>
      <c r="G67" s="53" t="s">
        <v>662</v>
      </c>
      <c r="H67" s="56">
        <v>0</v>
      </c>
      <c r="I67" s="56">
        <v>0</v>
      </c>
    </row>
    <row r="68" spans="1:9" ht="15.75" hidden="1" x14ac:dyDescent="0.25">
      <c r="A68" s="53"/>
      <c r="B68" s="57"/>
      <c r="C68" s="56"/>
      <c r="D68" s="54"/>
      <c r="E68" s="82">
        <f>SUM(E65,E67)</f>
        <v>43.8</v>
      </c>
      <c r="F68" s="55"/>
      <c r="G68" s="53"/>
      <c r="H68" s="56"/>
      <c r="I68" s="56"/>
    </row>
    <row r="69" spans="1:9" ht="15.75" hidden="1" x14ac:dyDescent="0.25">
      <c r="A69" s="72" t="s">
        <v>13</v>
      </c>
      <c r="B69" s="56"/>
      <c r="C69" s="56"/>
      <c r="D69" s="54"/>
      <c r="E69" s="55"/>
      <c r="F69" s="55"/>
      <c r="G69" s="73"/>
      <c r="H69" s="56"/>
      <c r="I69" s="56"/>
    </row>
    <row r="70" spans="1:9" ht="15.75" hidden="1" x14ac:dyDescent="0.25">
      <c r="A70" s="72" t="s">
        <v>15</v>
      </c>
      <c r="B70" s="56"/>
      <c r="C70" s="56"/>
      <c r="D70" s="54"/>
      <c r="E70" s="55"/>
      <c r="F70" s="55"/>
      <c r="G70" s="84"/>
      <c r="H70" s="56"/>
      <c r="I70" s="56"/>
    </row>
    <row r="71" spans="1:9" ht="47.25" hidden="1" x14ac:dyDescent="0.25">
      <c r="A71" s="53" t="s">
        <v>16</v>
      </c>
      <c r="B71" s="161" t="s">
        <v>20</v>
      </c>
      <c r="C71" s="161" t="s">
        <v>35</v>
      </c>
      <c r="D71" s="162" t="s">
        <v>7</v>
      </c>
      <c r="E71" s="55"/>
      <c r="F71" s="55">
        <v>413.76499999999999</v>
      </c>
      <c r="G71" s="51" t="s">
        <v>659</v>
      </c>
      <c r="H71" s="56"/>
      <c r="I71" s="56"/>
    </row>
    <row r="72" spans="1:9" ht="31.5" hidden="1" x14ac:dyDescent="0.25">
      <c r="A72" s="53" t="s">
        <v>17</v>
      </c>
      <c r="B72" s="161"/>
      <c r="C72" s="161"/>
      <c r="D72" s="162"/>
      <c r="E72" s="55"/>
      <c r="F72" s="55">
        <v>246.92</v>
      </c>
      <c r="G72" s="51" t="s">
        <v>659</v>
      </c>
      <c r="H72" s="56"/>
      <c r="I72" s="56"/>
    </row>
    <row r="73" spans="1:9" ht="31.5" hidden="1" x14ac:dyDescent="0.25">
      <c r="A73" s="53" t="s">
        <v>18</v>
      </c>
      <c r="B73" s="161"/>
      <c r="C73" s="161"/>
      <c r="D73" s="162"/>
      <c r="E73" s="55"/>
      <c r="F73" s="55">
        <v>146.27699999999999</v>
      </c>
      <c r="G73" s="51" t="s">
        <v>659</v>
      </c>
      <c r="H73" s="56"/>
      <c r="I73" s="56"/>
    </row>
    <row r="74" spans="1:9" ht="31.5" hidden="1" x14ac:dyDescent="0.25">
      <c r="A74" s="53" t="s">
        <v>19</v>
      </c>
      <c r="B74" s="161"/>
      <c r="C74" s="161"/>
      <c r="D74" s="162"/>
      <c r="E74" s="55"/>
      <c r="F74" s="55">
        <v>424.822</v>
      </c>
      <c r="G74" s="51" t="s">
        <v>659</v>
      </c>
      <c r="H74" s="56"/>
      <c r="I74" s="56"/>
    </row>
    <row r="75" spans="1:9" ht="15.75" hidden="1" x14ac:dyDescent="0.25">
      <c r="A75" s="53"/>
      <c r="B75" s="44"/>
      <c r="C75" s="44"/>
      <c r="D75" s="54"/>
      <c r="E75" s="55"/>
      <c r="F75" s="55">
        <f>SUM(F71,F72,F73,F74)</f>
        <v>1231.7840000000001</v>
      </c>
      <c r="G75" s="51">
        <v>1231.7840000000001</v>
      </c>
      <c r="H75" s="56"/>
      <c r="I75" s="56"/>
    </row>
    <row r="76" spans="1:9" ht="15.75" hidden="1" x14ac:dyDescent="0.25">
      <c r="A76" s="53"/>
      <c r="B76" s="44"/>
      <c r="C76" s="44"/>
      <c r="D76" s="54"/>
      <c r="E76" s="55">
        <f>SUM(E61,E62,E65,E67)</f>
        <v>673.8</v>
      </c>
      <c r="F76" s="55">
        <f>SUM(F61,F62,F71,F72,F73,F74)</f>
        <v>1611.7840000000001</v>
      </c>
      <c r="G76" s="51"/>
      <c r="H76" s="56"/>
      <c r="I76" s="56"/>
    </row>
    <row r="77" spans="1:9" ht="15.75" hidden="1" x14ac:dyDescent="0.25">
      <c r="A77" s="155" t="s">
        <v>37</v>
      </c>
      <c r="B77" s="155"/>
      <c r="C77" s="155"/>
      <c r="D77" s="155"/>
      <c r="E77" s="155"/>
      <c r="F77" s="155"/>
      <c r="G77" s="155"/>
      <c r="H77" s="155"/>
      <c r="I77" s="155"/>
    </row>
    <row r="78" spans="1:9" ht="15.75" hidden="1" x14ac:dyDescent="0.25">
      <c r="A78" s="72" t="s">
        <v>1</v>
      </c>
      <c r="B78" s="56"/>
      <c r="C78" s="56"/>
      <c r="D78" s="54"/>
      <c r="E78" s="65"/>
      <c r="F78" s="65"/>
      <c r="G78" s="73"/>
      <c r="H78" s="56"/>
      <c r="I78" s="56"/>
    </row>
    <row r="79" spans="1:9" ht="15.75" hidden="1" x14ac:dyDescent="0.25">
      <c r="A79" s="73" t="s">
        <v>11</v>
      </c>
      <c r="B79" s="162" t="s">
        <v>36</v>
      </c>
      <c r="C79" s="162"/>
      <c r="D79" s="162"/>
      <c r="E79" s="162"/>
      <c r="F79" s="162"/>
      <c r="G79" s="162"/>
      <c r="H79" s="162"/>
      <c r="I79" s="162"/>
    </row>
    <row r="80" spans="1:9" ht="15.75" hidden="1" x14ac:dyDescent="0.25">
      <c r="A80" s="72" t="s">
        <v>12</v>
      </c>
      <c r="B80" s="56"/>
      <c r="C80" s="56"/>
      <c r="D80" s="54"/>
      <c r="E80" s="65"/>
      <c r="F80" s="65"/>
      <c r="G80" s="73"/>
      <c r="H80" s="56"/>
      <c r="I80" s="56"/>
    </row>
    <row r="81" spans="1:9" ht="15.75" hidden="1" x14ac:dyDescent="0.25">
      <c r="A81" s="73" t="s">
        <v>2</v>
      </c>
      <c r="B81" s="162" t="s">
        <v>36</v>
      </c>
      <c r="C81" s="162"/>
      <c r="D81" s="162"/>
      <c r="E81" s="162"/>
      <c r="F81" s="162"/>
      <c r="G81" s="162"/>
      <c r="H81" s="162"/>
      <c r="I81" s="162"/>
    </row>
    <row r="82" spans="1:9" ht="15.75" hidden="1" x14ac:dyDescent="0.25">
      <c r="A82" s="72" t="s">
        <v>13</v>
      </c>
      <c r="B82" s="56"/>
      <c r="C82" s="56"/>
      <c r="D82" s="54"/>
      <c r="E82" s="65"/>
      <c r="F82" s="65"/>
      <c r="G82" s="73"/>
      <c r="H82" s="56"/>
      <c r="I82" s="56"/>
    </row>
    <row r="83" spans="1:9" ht="15.75" hidden="1" x14ac:dyDescent="0.25">
      <c r="A83" s="72" t="s">
        <v>39</v>
      </c>
      <c r="B83" s="53"/>
      <c r="C83" s="44"/>
      <c r="D83" s="54"/>
      <c r="E83" s="85"/>
      <c r="F83" s="85"/>
      <c r="G83" s="53"/>
      <c r="H83" s="54"/>
      <c r="I83" s="54"/>
    </row>
    <row r="84" spans="1:9" ht="31.5" hidden="1" x14ac:dyDescent="0.25">
      <c r="A84" s="86" t="s">
        <v>653</v>
      </c>
      <c r="B84" s="161" t="s">
        <v>40</v>
      </c>
      <c r="C84" s="161" t="s">
        <v>41</v>
      </c>
      <c r="D84" s="162" t="s">
        <v>24</v>
      </c>
      <c r="E84" s="54">
        <v>0.7</v>
      </c>
      <c r="F84" s="54">
        <v>0.7</v>
      </c>
      <c r="G84" s="44" t="s">
        <v>663</v>
      </c>
      <c r="H84" s="54"/>
      <c r="I84" s="54"/>
    </row>
    <row r="85" spans="1:9" ht="31.5" hidden="1" x14ac:dyDescent="0.25">
      <c r="A85" s="86" t="s">
        <v>654</v>
      </c>
      <c r="B85" s="161"/>
      <c r="C85" s="161"/>
      <c r="D85" s="162"/>
      <c r="E85" s="54">
        <v>0.8</v>
      </c>
      <c r="F85" s="54">
        <v>0.8</v>
      </c>
      <c r="G85" s="51" t="s">
        <v>659</v>
      </c>
      <c r="H85" s="54"/>
      <c r="I85" s="54"/>
    </row>
    <row r="86" spans="1:9" ht="31.5" hidden="1" x14ac:dyDescent="0.25">
      <c r="A86" s="86" t="s">
        <v>655</v>
      </c>
      <c r="B86" s="161"/>
      <c r="C86" s="161"/>
      <c r="D86" s="162"/>
      <c r="E86" s="54">
        <v>1.6</v>
      </c>
      <c r="F86" s="54">
        <v>1.6</v>
      </c>
      <c r="G86" s="44" t="s">
        <v>659</v>
      </c>
      <c r="H86" s="54"/>
      <c r="I86" s="54"/>
    </row>
    <row r="87" spans="1:9" ht="15.75" hidden="1" x14ac:dyDescent="0.25">
      <c r="A87" s="86"/>
      <c r="B87" s="44"/>
      <c r="C87" s="44"/>
      <c r="D87" s="54"/>
      <c r="E87" s="54">
        <f>SUM(E84:E86)</f>
        <v>3.1</v>
      </c>
      <c r="F87" s="54">
        <f>SUM(F84:F86)</f>
        <v>3.1</v>
      </c>
      <c r="G87" s="44"/>
      <c r="H87" s="54"/>
      <c r="I87" s="54"/>
    </row>
    <row r="88" spans="1:9" ht="47.25" hidden="1" x14ac:dyDescent="0.25">
      <c r="A88" s="57" t="s">
        <v>656</v>
      </c>
      <c r="B88" s="44" t="s">
        <v>657</v>
      </c>
      <c r="C88" s="44" t="s">
        <v>658</v>
      </c>
      <c r="D88" s="54" t="s">
        <v>7</v>
      </c>
      <c r="E88" s="58">
        <v>0</v>
      </c>
      <c r="F88" s="54">
        <v>15</v>
      </c>
      <c r="G88" s="44" t="s">
        <v>659</v>
      </c>
      <c r="H88" s="54"/>
      <c r="I88" s="54"/>
    </row>
    <row r="89" spans="1:9" ht="15.75" hidden="1" x14ac:dyDescent="0.25">
      <c r="A89" s="57"/>
      <c r="B89" s="44"/>
      <c r="C89" s="44"/>
      <c r="D89" s="54"/>
      <c r="E89" s="58">
        <f>SUM(E84,E85,E86)</f>
        <v>3.1</v>
      </c>
      <c r="F89" s="54">
        <f>SUM(F84,F85,F86,F88)</f>
        <v>18.100000000000001</v>
      </c>
      <c r="G89" s="44"/>
      <c r="H89" s="54"/>
      <c r="I89" s="54"/>
    </row>
    <row r="90" spans="1:9" ht="15.75" hidden="1" x14ac:dyDescent="0.25">
      <c r="A90" s="155" t="s">
        <v>38</v>
      </c>
      <c r="B90" s="155"/>
      <c r="C90" s="155"/>
      <c r="D90" s="155"/>
      <c r="E90" s="155"/>
      <c r="F90" s="155"/>
      <c r="G90" s="155"/>
      <c r="H90" s="155"/>
      <c r="I90" s="155"/>
    </row>
    <row r="91" spans="1:9" ht="15.75" hidden="1" x14ac:dyDescent="0.25">
      <c r="A91" s="72" t="s">
        <v>1</v>
      </c>
      <c r="B91" s="56"/>
      <c r="C91" s="56"/>
      <c r="D91" s="54"/>
      <c r="E91" s="65"/>
      <c r="F91" s="65"/>
      <c r="G91" s="73"/>
      <c r="H91" s="56"/>
      <c r="I91" s="56"/>
    </row>
    <row r="92" spans="1:9" ht="15.75" hidden="1" x14ac:dyDescent="0.25">
      <c r="A92" s="73" t="s">
        <v>11</v>
      </c>
      <c r="B92" s="162" t="s">
        <v>36</v>
      </c>
      <c r="C92" s="162"/>
      <c r="D92" s="162"/>
      <c r="E92" s="162"/>
      <c r="F92" s="162"/>
      <c r="G92" s="162"/>
      <c r="H92" s="162"/>
      <c r="I92" s="162"/>
    </row>
    <row r="93" spans="1:9" ht="15.75" hidden="1" x14ac:dyDescent="0.25">
      <c r="A93" s="72" t="s">
        <v>12</v>
      </c>
      <c r="B93" s="56"/>
      <c r="C93" s="56"/>
      <c r="D93" s="54"/>
      <c r="E93" s="65"/>
      <c r="F93" s="65"/>
      <c r="G93" s="73"/>
      <c r="H93" s="56"/>
      <c r="I93" s="56"/>
    </row>
    <row r="94" spans="1:9" ht="15.75" hidden="1" x14ac:dyDescent="0.25">
      <c r="A94" s="73" t="s">
        <v>2</v>
      </c>
      <c r="B94" s="162" t="s">
        <v>36</v>
      </c>
      <c r="C94" s="162"/>
      <c r="D94" s="162"/>
      <c r="E94" s="162"/>
      <c r="F94" s="162"/>
      <c r="G94" s="162"/>
      <c r="H94" s="162"/>
      <c r="I94" s="162"/>
    </row>
    <row r="95" spans="1:9" ht="15.75" hidden="1" x14ac:dyDescent="0.25">
      <c r="A95" s="72" t="s">
        <v>13</v>
      </c>
      <c r="B95" s="56"/>
      <c r="C95" s="56"/>
      <c r="D95" s="54"/>
      <c r="E95" s="65"/>
      <c r="F95" s="65"/>
      <c r="G95" s="73"/>
      <c r="H95" s="56"/>
      <c r="I95" s="56"/>
    </row>
    <row r="96" spans="1:9" ht="15.75" hidden="1" x14ac:dyDescent="0.25">
      <c r="A96" s="72" t="s">
        <v>2</v>
      </c>
      <c r="B96" s="53"/>
      <c r="C96" s="44"/>
      <c r="D96" s="54"/>
      <c r="E96" s="85"/>
      <c r="F96" s="85"/>
      <c r="G96" s="53"/>
      <c r="H96" s="54"/>
      <c r="I96" s="54"/>
    </row>
    <row r="97" spans="1:9" ht="15.75" hidden="1" x14ac:dyDescent="0.25">
      <c r="A97" s="73"/>
      <c r="B97" s="162" t="s">
        <v>36</v>
      </c>
      <c r="C97" s="162"/>
      <c r="D97" s="162"/>
      <c r="E97" s="162"/>
      <c r="F97" s="162"/>
      <c r="G97" s="162"/>
      <c r="H97" s="162"/>
      <c r="I97" s="162"/>
    </row>
    <row r="98" spans="1:9" ht="15.75" hidden="1" x14ac:dyDescent="0.25">
      <c r="A98" s="155" t="s">
        <v>124</v>
      </c>
      <c r="B98" s="155"/>
      <c r="C98" s="155"/>
      <c r="D98" s="155"/>
      <c r="E98" s="155"/>
      <c r="F98" s="155"/>
      <c r="G98" s="155"/>
      <c r="H98" s="155"/>
      <c r="I98" s="155"/>
    </row>
    <row r="99" spans="1:9" ht="15.75" hidden="1" x14ac:dyDescent="0.25">
      <c r="A99" s="84" t="s">
        <v>1</v>
      </c>
      <c r="B99" s="57"/>
      <c r="C99" s="57"/>
      <c r="D99" s="44"/>
      <c r="E99" s="68"/>
      <c r="F99" s="68"/>
      <c r="G99" s="53"/>
      <c r="H99" s="57"/>
      <c r="I99" s="57"/>
    </row>
    <row r="100" spans="1:9" ht="15.75" hidden="1" x14ac:dyDescent="0.25">
      <c r="A100" s="53" t="s">
        <v>11</v>
      </c>
      <c r="B100" s="161" t="s">
        <v>36</v>
      </c>
      <c r="C100" s="161"/>
      <c r="D100" s="161"/>
      <c r="E100" s="161"/>
      <c r="F100" s="161"/>
      <c r="G100" s="161"/>
      <c r="H100" s="161"/>
      <c r="I100" s="161"/>
    </row>
    <row r="101" spans="1:9" ht="15.75" hidden="1" x14ac:dyDescent="0.25">
      <c r="A101" s="84" t="s">
        <v>12</v>
      </c>
      <c r="B101" s="57"/>
      <c r="C101" s="57"/>
      <c r="D101" s="44"/>
      <c r="E101" s="68"/>
      <c r="F101" s="68"/>
      <c r="G101" s="53"/>
      <c r="H101" s="57"/>
      <c r="I101" s="57"/>
    </row>
    <row r="102" spans="1:9" ht="15.75" hidden="1" x14ac:dyDescent="0.25">
      <c r="A102" s="84" t="s">
        <v>125</v>
      </c>
      <c r="B102" s="53"/>
      <c r="C102" s="44"/>
      <c r="D102" s="44"/>
      <c r="E102" s="87"/>
      <c r="F102" s="87"/>
      <c r="G102" s="53"/>
      <c r="H102" s="44"/>
      <c r="I102" s="44"/>
    </row>
    <row r="103" spans="1:9" hidden="1" x14ac:dyDescent="0.25">
      <c r="A103" s="161" t="s">
        <v>44</v>
      </c>
      <c r="B103" s="161" t="s">
        <v>43</v>
      </c>
      <c r="C103" s="163" t="s">
        <v>45</v>
      </c>
      <c r="D103" s="161" t="s">
        <v>7</v>
      </c>
      <c r="E103" s="164"/>
      <c r="F103" s="164">
        <v>400</v>
      </c>
      <c r="G103" s="163" t="s">
        <v>671</v>
      </c>
      <c r="H103" s="161">
        <v>0</v>
      </c>
      <c r="I103" s="161">
        <v>0</v>
      </c>
    </row>
    <row r="104" spans="1:9" hidden="1" x14ac:dyDescent="0.25">
      <c r="A104" s="161"/>
      <c r="B104" s="161"/>
      <c r="C104" s="163"/>
      <c r="D104" s="161"/>
      <c r="E104" s="164"/>
      <c r="F104" s="164"/>
      <c r="G104" s="163"/>
      <c r="H104" s="161"/>
      <c r="I104" s="161"/>
    </row>
    <row r="105" spans="1:9" ht="15.75" hidden="1" x14ac:dyDescent="0.25">
      <c r="A105" s="44"/>
      <c r="B105" s="44"/>
      <c r="C105" s="53"/>
      <c r="D105" s="44"/>
      <c r="E105" s="68"/>
      <c r="F105" s="88">
        <f>SUM(F103,F110,F114,F115,F116,F117,F118)</f>
        <v>3157.56</v>
      </c>
      <c r="G105" s="53"/>
      <c r="H105" s="44"/>
      <c r="I105" s="44"/>
    </row>
    <row r="106" spans="1:9" ht="15.75" hidden="1" x14ac:dyDescent="0.25">
      <c r="A106" s="84" t="s">
        <v>26</v>
      </c>
      <c r="B106" s="44"/>
      <c r="C106" s="57"/>
      <c r="D106" s="44"/>
      <c r="E106" s="87"/>
      <c r="F106" s="87"/>
      <c r="G106" s="53"/>
      <c r="H106" s="44"/>
      <c r="I106" s="44"/>
    </row>
    <row r="107" spans="1:9" hidden="1" x14ac:dyDescent="0.25">
      <c r="A107" s="161" t="s">
        <v>46</v>
      </c>
      <c r="B107" s="161" t="s">
        <v>47</v>
      </c>
      <c r="C107" s="161" t="s">
        <v>48</v>
      </c>
      <c r="D107" s="161"/>
      <c r="E107" s="161">
        <v>70</v>
      </c>
      <c r="F107" s="161">
        <v>70</v>
      </c>
      <c r="G107" s="163" t="s">
        <v>672</v>
      </c>
      <c r="H107" s="161"/>
      <c r="I107" s="161"/>
    </row>
    <row r="108" spans="1:9" hidden="1" x14ac:dyDescent="0.25">
      <c r="A108" s="161"/>
      <c r="B108" s="161"/>
      <c r="C108" s="161"/>
      <c r="D108" s="161"/>
      <c r="E108" s="161"/>
      <c r="F108" s="161"/>
      <c r="G108" s="163"/>
      <c r="H108" s="161"/>
      <c r="I108" s="161"/>
    </row>
    <row r="109" spans="1:9" ht="15.75" hidden="1" x14ac:dyDescent="0.25">
      <c r="A109" s="84" t="s">
        <v>49</v>
      </c>
      <c r="B109" s="44"/>
      <c r="C109" s="57"/>
      <c r="D109" s="44"/>
      <c r="E109" s="87"/>
      <c r="F109" s="87"/>
      <c r="G109" s="53"/>
      <c r="H109" s="57"/>
      <c r="I109" s="57"/>
    </row>
    <row r="110" spans="1:9" ht="110.25" hidden="1" x14ac:dyDescent="0.25">
      <c r="A110" s="53" t="s">
        <v>50</v>
      </c>
      <c r="B110" s="44" t="s">
        <v>51</v>
      </c>
      <c r="C110" s="44" t="s">
        <v>52</v>
      </c>
      <c r="D110" s="44" t="s">
        <v>7</v>
      </c>
      <c r="E110" s="68">
        <v>357.56</v>
      </c>
      <c r="F110" s="68">
        <v>357.56</v>
      </c>
      <c r="G110" s="53" t="s">
        <v>53</v>
      </c>
      <c r="H110" s="44">
        <v>0</v>
      </c>
      <c r="I110" s="44">
        <v>0</v>
      </c>
    </row>
    <row r="111" spans="1:9" ht="204.75" hidden="1" x14ac:dyDescent="0.25">
      <c r="A111" s="53" t="s">
        <v>54</v>
      </c>
      <c r="B111" s="44" t="s">
        <v>55</v>
      </c>
      <c r="C111" s="44" t="s">
        <v>56</v>
      </c>
      <c r="D111" s="44" t="s">
        <v>24</v>
      </c>
      <c r="E111" s="68"/>
      <c r="F111" s="68">
        <v>5</v>
      </c>
      <c r="G111" s="53" t="s">
        <v>57</v>
      </c>
      <c r="H111" s="44"/>
      <c r="I111" s="44"/>
    </row>
    <row r="112" spans="1:9" ht="15.75" hidden="1" x14ac:dyDescent="0.25">
      <c r="A112" s="159" t="s">
        <v>13</v>
      </c>
      <c r="B112" s="159"/>
      <c r="C112" s="57"/>
      <c r="D112" s="44"/>
      <c r="E112" s="68"/>
      <c r="F112" s="68"/>
      <c r="G112" s="53"/>
      <c r="H112" s="44"/>
      <c r="I112" s="44"/>
    </row>
    <row r="113" spans="1:9" ht="15.75" hidden="1" x14ac:dyDescent="0.25">
      <c r="A113" s="84" t="s">
        <v>58</v>
      </c>
      <c r="B113" s="44"/>
      <c r="C113" s="57"/>
      <c r="D113" s="44"/>
      <c r="E113" s="68"/>
      <c r="F113" s="88"/>
      <c r="G113" s="53"/>
      <c r="H113" s="57"/>
      <c r="I113" s="89"/>
    </row>
    <row r="114" spans="1:9" ht="31.5" hidden="1" x14ac:dyDescent="0.25">
      <c r="A114" s="53" t="s">
        <v>59</v>
      </c>
      <c r="B114" s="161" t="s">
        <v>60</v>
      </c>
      <c r="C114" s="161" t="s">
        <v>61</v>
      </c>
      <c r="D114" s="44" t="s">
        <v>7</v>
      </c>
      <c r="E114" s="59">
        <v>0</v>
      </c>
      <c r="F114" s="60">
        <v>450</v>
      </c>
      <c r="G114" s="163" t="s">
        <v>62</v>
      </c>
      <c r="H114" s="61">
        <v>0</v>
      </c>
      <c r="I114" s="62">
        <v>412.5</v>
      </c>
    </row>
    <row r="115" spans="1:9" ht="31.5" hidden="1" x14ac:dyDescent="0.25">
      <c r="A115" s="53" t="s">
        <v>63</v>
      </c>
      <c r="B115" s="161"/>
      <c r="C115" s="161"/>
      <c r="D115" s="44" t="s">
        <v>7</v>
      </c>
      <c r="E115" s="59">
        <v>0</v>
      </c>
      <c r="F115" s="60">
        <v>650</v>
      </c>
      <c r="G115" s="163"/>
      <c r="H115" s="61">
        <v>0</v>
      </c>
      <c r="I115" s="62">
        <v>385</v>
      </c>
    </row>
    <row r="116" spans="1:9" ht="31.5" hidden="1" x14ac:dyDescent="0.25">
      <c r="A116" s="53" t="s">
        <v>64</v>
      </c>
      <c r="B116" s="161"/>
      <c r="C116" s="161"/>
      <c r="D116" s="44" t="s">
        <v>7</v>
      </c>
      <c r="E116" s="59">
        <v>0</v>
      </c>
      <c r="F116" s="60">
        <v>350</v>
      </c>
      <c r="G116" s="163"/>
      <c r="H116" s="61">
        <v>0</v>
      </c>
      <c r="I116" s="62">
        <v>182.5</v>
      </c>
    </row>
    <row r="117" spans="1:9" ht="31.5" hidden="1" x14ac:dyDescent="0.25">
      <c r="A117" s="53" t="s">
        <v>65</v>
      </c>
      <c r="B117" s="161"/>
      <c r="C117" s="161"/>
      <c r="D117" s="44" t="s">
        <v>7</v>
      </c>
      <c r="E117" s="59">
        <v>0</v>
      </c>
      <c r="F117" s="60">
        <v>500</v>
      </c>
      <c r="G117" s="163"/>
      <c r="H117" s="61">
        <v>0</v>
      </c>
      <c r="I117" s="62">
        <v>412.5</v>
      </c>
    </row>
    <row r="118" spans="1:9" ht="31.5" hidden="1" x14ac:dyDescent="0.25">
      <c r="A118" s="53" t="s">
        <v>66</v>
      </c>
      <c r="B118" s="161"/>
      <c r="C118" s="161"/>
      <c r="D118" s="44" t="s">
        <v>7</v>
      </c>
      <c r="E118" s="59">
        <v>0</v>
      </c>
      <c r="F118" s="60">
        <v>450</v>
      </c>
      <c r="G118" s="163"/>
      <c r="H118" s="61">
        <v>0</v>
      </c>
      <c r="I118" s="62">
        <v>288.75</v>
      </c>
    </row>
    <row r="119" spans="1:9" ht="15.75" hidden="1" x14ac:dyDescent="0.25">
      <c r="A119" s="53"/>
      <c r="B119" s="44"/>
      <c r="C119" s="44"/>
      <c r="D119" s="44"/>
      <c r="E119" s="59">
        <f>SUM(E107,E110)</f>
        <v>427.56</v>
      </c>
      <c r="F119" s="60">
        <f>SUM(F114:F118)</f>
        <v>2400</v>
      </c>
      <c r="G119" s="53">
        <v>2400</v>
      </c>
      <c r="H119" s="61"/>
      <c r="I119" s="62">
        <f>SUM(I114:I118,I114,I115,I116,I117,I118)</f>
        <v>3362.5</v>
      </c>
    </row>
    <row r="120" spans="1:9" ht="15.75" hidden="1" x14ac:dyDescent="0.25">
      <c r="A120" s="155" t="s">
        <v>126</v>
      </c>
      <c r="B120" s="155"/>
      <c r="C120" s="155"/>
      <c r="D120" s="155"/>
      <c r="E120" s="155"/>
      <c r="F120" s="155"/>
      <c r="G120" s="155"/>
      <c r="H120" s="155"/>
      <c r="I120" s="155"/>
    </row>
    <row r="121" spans="1:9" ht="15.75" hidden="1" x14ac:dyDescent="0.25">
      <c r="A121" s="84" t="s">
        <v>1</v>
      </c>
      <c r="B121" s="57"/>
      <c r="C121" s="57"/>
      <c r="D121" s="44"/>
      <c r="E121" s="68"/>
      <c r="F121" s="68"/>
      <c r="G121" s="53"/>
      <c r="H121" s="57"/>
      <c r="I121" s="57"/>
    </row>
    <row r="122" spans="1:9" ht="47.25" hidden="1" x14ac:dyDescent="0.25">
      <c r="A122" s="53" t="s">
        <v>127</v>
      </c>
      <c r="B122" s="161" t="s">
        <v>128</v>
      </c>
      <c r="C122" s="161" t="s">
        <v>129</v>
      </c>
      <c r="D122" s="54" t="s">
        <v>34</v>
      </c>
      <c r="E122" s="49">
        <v>1500</v>
      </c>
      <c r="F122" s="65"/>
      <c r="G122" s="53" t="s">
        <v>130</v>
      </c>
      <c r="H122" s="49">
        <v>1500</v>
      </c>
      <c r="I122" s="65"/>
    </row>
    <row r="123" spans="1:9" ht="47.25" hidden="1" x14ac:dyDescent="0.25">
      <c r="A123" s="53" t="s">
        <v>131</v>
      </c>
      <c r="B123" s="161"/>
      <c r="C123" s="161"/>
      <c r="D123" s="54" t="s">
        <v>34</v>
      </c>
      <c r="E123" s="49">
        <v>50</v>
      </c>
      <c r="F123" s="65"/>
      <c r="G123" s="53" t="s">
        <v>130</v>
      </c>
      <c r="H123" s="49">
        <v>50</v>
      </c>
      <c r="I123" s="65"/>
    </row>
    <row r="124" spans="1:9" ht="31.5" hidden="1" x14ac:dyDescent="0.25">
      <c r="A124" s="53" t="s">
        <v>132</v>
      </c>
      <c r="B124" s="161"/>
      <c r="C124" s="161"/>
      <c r="D124" s="54" t="s">
        <v>34</v>
      </c>
      <c r="E124" s="49">
        <v>60</v>
      </c>
      <c r="F124" s="65"/>
      <c r="G124" s="53" t="s">
        <v>130</v>
      </c>
      <c r="H124" s="49">
        <v>60</v>
      </c>
      <c r="I124" s="65"/>
    </row>
    <row r="125" spans="1:9" ht="47.25" hidden="1" x14ac:dyDescent="0.25">
      <c r="A125" s="53" t="s">
        <v>133</v>
      </c>
      <c r="B125" s="161" t="s">
        <v>134</v>
      </c>
      <c r="C125" s="161" t="s">
        <v>135</v>
      </c>
      <c r="D125" s="54" t="s">
        <v>34</v>
      </c>
      <c r="E125" s="49">
        <v>6000</v>
      </c>
      <c r="F125" s="65"/>
      <c r="G125" s="53" t="s">
        <v>136</v>
      </c>
      <c r="H125" s="49">
        <v>0</v>
      </c>
      <c r="I125" s="65">
        <v>0</v>
      </c>
    </row>
    <row r="126" spans="1:9" ht="47.25" hidden="1" x14ac:dyDescent="0.25">
      <c r="A126" s="53" t="s">
        <v>137</v>
      </c>
      <c r="B126" s="161"/>
      <c r="C126" s="161"/>
      <c r="D126" s="54" t="s">
        <v>34</v>
      </c>
      <c r="E126" s="49">
        <v>18000</v>
      </c>
      <c r="F126" s="65"/>
      <c r="G126" s="53" t="s">
        <v>138</v>
      </c>
      <c r="H126" s="49">
        <v>0</v>
      </c>
      <c r="I126" s="65">
        <v>0</v>
      </c>
    </row>
    <row r="127" spans="1:9" ht="47.25" hidden="1" x14ac:dyDescent="0.25">
      <c r="A127" s="53" t="s">
        <v>139</v>
      </c>
      <c r="B127" s="161"/>
      <c r="C127" s="161"/>
      <c r="D127" s="54" t="s">
        <v>34</v>
      </c>
      <c r="E127" s="49">
        <v>150000</v>
      </c>
      <c r="F127" s="65"/>
      <c r="G127" s="53" t="s">
        <v>138</v>
      </c>
      <c r="H127" s="49">
        <v>0</v>
      </c>
      <c r="I127" s="65">
        <v>0</v>
      </c>
    </row>
    <row r="128" spans="1:9" ht="47.25" hidden="1" x14ac:dyDescent="0.25">
      <c r="A128" s="53" t="s">
        <v>140</v>
      </c>
      <c r="B128" s="161"/>
      <c r="C128" s="161"/>
      <c r="D128" s="54" t="s">
        <v>34</v>
      </c>
      <c r="E128" s="49">
        <v>30000</v>
      </c>
      <c r="F128" s="65"/>
      <c r="G128" s="53" t="s">
        <v>138</v>
      </c>
      <c r="H128" s="49">
        <v>0</v>
      </c>
      <c r="I128" s="65">
        <v>0</v>
      </c>
    </row>
    <row r="129" spans="1:9" ht="47.25" hidden="1" x14ac:dyDescent="0.25">
      <c r="A129" s="53" t="s">
        <v>141</v>
      </c>
      <c r="B129" s="161"/>
      <c r="C129" s="161"/>
      <c r="D129" s="54" t="s">
        <v>34</v>
      </c>
      <c r="E129" s="49">
        <v>4000</v>
      </c>
      <c r="F129" s="65"/>
      <c r="G129" s="53" t="s">
        <v>138</v>
      </c>
      <c r="H129" s="49">
        <v>0</v>
      </c>
      <c r="I129" s="65">
        <v>0</v>
      </c>
    </row>
    <row r="130" spans="1:9" ht="47.25" hidden="1" x14ac:dyDescent="0.25">
      <c r="A130" s="53" t="s">
        <v>142</v>
      </c>
      <c r="B130" s="161"/>
      <c r="C130" s="161"/>
      <c r="D130" s="54" t="s">
        <v>34</v>
      </c>
      <c r="E130" s="49">
        <v>19000</v>
      </c>
      <c r="F130" s="65"/>
      <c r="G130" s="53" t="s">
        <v>138</v>
      </c>
      <c r="H130" s="49">
        <v>0</v>
      </c>
      <c r="I130" s="65">
        <v>0</v>
      </c>
    </row>
    <row r="131" spans="1:9" ht="47.25" hidden="1" x14ac:dyDescent="0.25">
      <c r="A131" s="53" t="s">
        <v>143</v>
      </c>
      <c r="B131" s="161"/>
      <c r="C131" s="161"/>
      <c r="D131" s="54" t="s">
        <v>34</v>
      </c>
      <c r="E131" s="49">
        <v>10000</v>
      </c>
      <c r="F131" s="65"/>
      <c r="G131" s="53" t="s">
        <v>138</v>
      </c>
      <c r="H131" s="49">
        <v>0</v>
      </c>
      <c r="I131" s="65">
        <v>0</v>
      </c>
    </row>
    <row r="132" spans="1:9" ht="47.25" hidden="1" x14ac:dyDescent="0.25">
      <c r="A132" s="53" t="s">
        <v>144</v>
      </c>
      <c r="B132" s="161"/>
      <c r="C132" s="161"/>
      <c r="D132" s="54" t="s">
        <v>34</v>
      </c>
      <c r="E132" s="49">
        <v>2000</v>
      </c>
      <c r="F132" s="65"/>
      <c r="G132" s="53" t="s">
        <v>138</v>
      </c>
      <c r="H132" s="49">
        <v>0</v>
      </c>
      <c r="I132" s="65">
        <v>0</v>
      </c>
    </row>
    <row r="133" spans="1:9" ht="47.25" hidden="1" x14ac:dyDescent="0.25">
      <c r="A133" s="53" t="s">
        <v>145</v>
      </c>
      <c r="B133" s="161"/>
      <c r="C133" s="161"/>
      <c r="D133" s="54" t="s">
        <v>34</v>
      </c>
      <c r="E133" s="49">
        <v>25000</v>
      </c>
      <c r="F133" s="65"/>
      <c r="G133" s="53" t="s">
        <v>138</v>
      </c>
      <c r="H133" s="49">
        <v>0</v>
      </c>
      <c r="I133" s="65">
        <v>0</v>
      </c>
    </row>
    <row r="134" spans="1:9" ht="47.25" hidden="1" x14ac:dyDescent="0.25">
      <c r="A134" s="53" t="s">
        <v>146</v>
      </c>
      <c r="B134" s="161"/>
      <c r="C134" s="161"/>
      <c r="D134" s="54" t="s">
        <v>34</v>
      </c>
      <c r="E134" s="49">
        <v>20000</v>
      </c>
      <c r="F134" s="65"/>
      <c r="G134" s="53" t="s">
        <v>138</v>
      </c>
      <c r="H134" s="49">
        <v>0</v>
      </c>
      <c r="I134" s="65">
        <v>0</v>
      </c>
    </row>
    <row r="135" spans="1:9" ht="47.25" hidden="1" x14ac:dyDescent="0.25">
      <c r="A135" s="53" t="s">
        <v>147</v>
      </c>
      <c r="B135" s="161"/>
      <c r="C135" s="161"/>
      <c r="D135" s="54" t="s">
        <v>34</v>
      </c>
      <c r="E135" s="49">
        <v>15000</v>
      </c>
      <c r="F135" s="65"/>
      <c r="G135" s="53" t="s">
        <v>138</v>
      </c>
      <c r="H135" s="49">
        <v>0</v>
      </c>
      <c r="I135" s="65">
        <v>0</v>
      </c>
    </row>
    <row r="136" spans="1:9" ht="47.25" hidden="1" x14ac:dyDescent="0.25">
      <c r="A136" s="53" t="s">
        <v>148</v>
      </c>
      <c r="B136" s="161"/>
      <c r="C136" s="161"/>
      <c r="D136" s="54" t="s">
        <v>34</v>
      </c>
      <c r="E136" s="49">
        <v>3000</v>
      </c>
      <c r="F136" s="65"/>
      <c r="G136" s="53" t="s">
        <v>138</v>
      </c>
      <c r="H136" s="49">
        <v>0</v>
      </c>
      <c r="I136" s="65">
        <v>0</v>
      </c>
    </row>
    <row r="137" spans="1:9" ht="15.75" hidden="1" x14ac:dyDescent="0.25">
      <c r="A137" s="53"/>
      <c r="B137" s="44"/>
      <c r="C137" s="44"/>
      <c r="D137" s="54"/>
      <c r="E137" s="49">
        <f>SUM(E122,E123,E124,E125,E126,E127,E128,E129,E130,E131,E132,E133,E134,E135,E136,E143,E144,E145,E146,E149,E150,E151,E152,E155,E156,E157,E158,E161,E162,E163,E166,E167,E168,E169,E172,E174,E175,E176,E179,E180,E181,E182,E185,E186,E187,E188,E189,E190,E193,E195,E196,E199,E201,E202,E205,E206,E207,E208,E211,E213,E249,E251,E252,E253,E258,E259,E260,E261)</f>
        <v>328605.64600000001</v>
      </c>
      <c r="F137" s="65"/>
      <c r="G137" s="53"/>
      <c r="H137" s="49"/>
      <c r="I137" s="65"/>
    </row>
    <row r="138" spans="1:9" ht="78.75" hidden="1" x14ac:dyDescent="0.25">
      <c r="A138" s="53" t="s">
        <v>149</v>
      </c>
      <c r="B138" s="53" t="s">
        <v>150</v>
      </c>
      <c r="C138" s="53" t="s">
        <v>151</v>
      </c>
      <c r="D138" s="54" t="s">
        <v>24</v>
      </c>
      <c r="E138" s="49">
        <v>3611</v>
      </c>
      <c r="F138" s="65"/>
      <c r="G138" s="53" t="s">
        <v>152</v>
      </c>
      <c r="H138" s="49">
        <v>0</v>
      </c>
      <c r="I138" s="65">
        <v>0</v>
      </c>
    </row>
    <row r="139" spans="1:9" ht="94.5" hidden="1" x14ac:dyDescent="0.25">
      <c r="A139" s="53" t="s">
        <v>153</v>
      </c>
      <c r="B139" s="53" t="s">
        <v>154</v>
      </c>
      <c r="C139" s="53" t="s">
        <v>155</v>
      </c>
      <c r="D139" s="54" t="s">
        <v>24</v>
      </c>
      <c r="E139" s="49">
        <v>4300</v>
      </c>
      <c r="F139" s="65"/>
      <c r="G139" s="53" t="s">
        <v>156</v>
      </c>
      <c r="H139" s="49"/>
      <c r="I139" s="65"/>
    </row>
    <row r="140" spans="1:9" ht="15.75" hidden="1" x14ac:dyDescent="0.25">
      <c r="A140" s="53"/>
      <c r="B140" s="53"/>
      <c r="C140" s="53"/>
      <c r="D140" s="54"/>
      <c r="E140" s="49">
        <f>SUM(E138,E139,E255,E415)</f>
        <v>8522</v>
      </c>
      <c r="F140" s="65"/>
      <c r="G140" s="53"/>
      <c r="H140" s="49"/>
      <c r="I140" s="65"/>
    </row>
    <row r="141" spans="1:9" ht="15.75" hidden="1" x14ac:dyDescent="0.25">
      <c r="A141" s="72" t="s">
        <v>12</v>
      </c>
      <c r="B141" s="53"/>
      <c r="C141" s="53"/>
      <c r="D141" s="54"/>
      <c r="E141" s="65"/>
      <c r="F141" s="65"/>
      <c r="G141" s="53"/>
      <c r="H141" s="65"/>
      <c r="I141" s="65"/>
    </row>
    <row r="142" spans="1:9" ht="15.75" hidden="1" x14ac:dyDescent="0.25">
      <c r="A142" s="84" t="s">
        <v>157</v>
      </c>
      <c r="B142" s="84"/>
      <c r="C142" s="84"/>
      <c r="D142" s="90"/>
      <c r="E142" s="85"/>
      <c r="F142" s="85"/>
      <c r="G142" s="84"/>
      <c r="H142" s="85"/>
      <c r="I142" s="85"/>
    </row>
    <row r="143" spans="1:9" ht="47.25" hidden="1" x14ac:dyDescent="0.25">
      <c r="A143" s="53" t="s">
        <v>158</v>
      </c>
      <c r="B143" s="161" t="s">
        <v>128</v>
      </c>
      <c r="C143" s="161" t="s">
        <v>129</v>
      </c>
      <c r="D143" s="54" t="s">
        <v>34</v>
      </c>
      <c r="E143" s="49">
        <v>50</v>
      </c>
      <c r="F143" s="65"/>
      <c r="G143" s="53" t="s">
        <v>130</v>
      </c>
      <c r="H143" s="49">
        <v>50</v>
      </c>
      <c r="I143" s="65">
        <v>0</v>
      </c>
    </row>
    <row r="144" spans="1:9" ht="47.25" hidden="1" x14ac:dyDescent="0.25">
      <c r="A144" s="53" t="s">
        <v>159</v>
      </c>
      <c r="B144" s="161"/>
      <c r="C144" s="161"/>
      <c r="D144" s="54" t="s">
        <v>34</v>
      </c>
      <c r="E144" s="49">
        <v>60</v>
      </c>
      <c r="F144" s="65"/>
      <c r="G144" s="53" t="s">
        <v>130</v>
      </c>
      <c r="H144" s="49">
        <v>60</v>
      </c>
      <c r="I144" s="65">
        <v>0</v>
      </c>
    </row>
    <row r="145" spans="1:9" ht="31.5" hidden="1" x14ac:dyDescent="0.25">
      <c r="A145" s="53" t="s">
        <v>160</v>
      </c>
      <c r="B145" s="161"/>
      <c r="C145" s="161"/>
      <c r="D145" s="54" t="s">
        <v>34</v>
      </c>
      <c r="E145" s="49">
        <v>500</v>
      </c>
      <c r="F145" s="65"/>
      <c r="G145" s="53" t="s">
        <v>130</v>
      </c>
      <c r="H145" s="49">
        <v>500</v>
      </c>
      <c r="I145" s="65">
        <v>0</v>
      </c>
    </row>
    <row r="146" spans="1:9" ht="63" hidden="1" x14ac:dyDescent="0.25">
      <c r="A146" s="53" t="s">
        <v>161</v>
      </c>
      <c r="B146" s="161"/>
      <c r="C146" s="161"/>
      <c r="D146" s="54" t="s">
        <v>34</v>
      </c>
      <c r="E146" s="49">
        <v>200</v>
      </c>
      <c r="F146" s="65"/>
      <c r="G146" s="53" t="s">
        <v>130</v>
      </c>
      <c r="H146" s="49">
        <v>200</v>
      </c>
      <c r="I146" s="65">
        <v>0</v>
      </c>
    </row>
    <row r="147" spans="1:9" ht="15.75" hidden="1" x14ac:dyDescent="0.25">
      <c r="A147" s="53"/>
      <c r="B147" s="44"/>
      <c r="C147" s="44"/>
      <c r="D147" s="54"/>
      <c r="E147" s="49">
        <f>SUM(E143:E146)</f>
        <v>810</v>
      </c>
      <c r="F147" s="65">
        <v>810</v>
      </c>
      <c r="G147" s="53"/>
      <c r="H147" s="49"/>
      <c r="I147" s="65"/>
    </row>
    <row r="148" spans="1:9" ht="15.75" hidden="1" x14ac:dyDescent="0.25">
      <c r="A148" s="84" t="s">
        <v>162</v>
      </c>
      <c r="B148" s="84"/>
      <c r="C148" s="84"/>
      <c r="D148" s="90"/>
      <c r="E148" s="91"/>
      <c r="F148" s="85"/>
      <c r="G148" s="84"/>
      <c r="H148" s="91"/>
      <c r="I148" s="85"/>
    </row>
    <row r="149" spans="1:9" ht="47.25" hidden="1" x14ac:dyDescent="0.25">
      <c r="A149" s="53" t="s">
        <v>163</v>
      </c>
      <c r="B149" s="161" t="s">
        <v>128</v>
      </c>
      <c r="C149" s="161" t="s">
        <v>129</v>
      </c>
      <c r="D149" s="54" t="s">
        <v>34</v>
      </c>
      <c r="E149" s="49">
        <v>200</v>
      </c>
      <c r="F149" s="65"/>
      <c r="G149" s="53" t="s">
        <v>130</v>
      </c>
      <c r="H149" s="49">
        <v>150</v>
      </c>
      <c r="I149" s="65">
        <v>0</v>
      </c>
    </row>
    <row r="150" spans="1:9" ht="47.25" hidden="1" x14ac:dyDescent="0.25">
      <c r="A150" s="53" t="s">
        <v>164</v>
      </c>
      <c r="B150" s="161"/>
      <c r="C150" s="161"/>
      <c r="D150" s="54" t="s">
        <v>34</v>
      </c>
      <c r="E150" s="49">
        <v>600</v>
      </c>
      <c r="F150" s="65"/>
      <c r="G150" s="53" t="s">
        <v>130</v>
      </c>
      <c r="H150" s="49">
        <v>200</v>
      </c>
      <c r="I150" s="65">
        <v>0</v>
      </c>
    </row>
    <row r="151" spans="1:9" ht="31.5" hidden="1" x14ac:dyDescent="0.25">
      <c r="A151" s="53" t="s">
        <v>165</v>
      </c>
      <c r="B151" s="161"/>
      <c r="C151" s="161"/>
      <c r="D151" s="54" t="s">
        <v>34</v>
      </c>
      <c r="E151" s="49">
        <v>150</v>
      </c>
      <c r="F151" s="65"/>
      <c r="G151" s="53" t="s">
        <v>130</v>
      </c>
      <c r="H151" s="49">
        <v>600</v>
      </c>
      <c r="I151" s="65">
        <v>0</v>
      </c>
    </row>
    <row r="152" spans="1:9" ht="63" hidden="1" x14ac:dyDescent="0.25">
      <c r="A152" s="53" t="s">
        <v>166</v>
      </c>
      <c r="B152" s="161"/>
      <c r="C152" s="161"/>
      <c r="D152" s="54" t="s">
        <v>34</v>
      </c>
      <c r="E152" s="49">
        <v>150</v>
      </c>
      <c r="F152" s="65"/>
      <c r="G152" s="53" t="s">
        <v>130</v>
      </c>
      <c r="H152" s="49">
        <v>150</v>
      </c>
      <c r="I152" s="65">
        <v>0</v>
      </c>
    </row>
    <row r="153" spans="1:9" ht="15.75" hidden="1" x14ac:dyDescent="0.25">
      <c r="A153" s="53"/>
      <c r="B153" s="44"/>
      <c r="C153" s="44"/>
      <c r="D153" s="54"/>
      <c r="E153" s="49">
        <f>SUM(E149:E152)</f>
        <v>1100</v>
      </c>
      <c r="F153" s="65">
        <v>1100</v>
      </c>
      <c r="G153" s="53"/>
      <c r="H153" s="49"/>
      <c r="I153" s="65"/>
    </row>
    <row r="154" spans="1:9" ht="15.75" hidden="1" x14ac:dyDescent="0.25">
      <c r="A154" s="84" t="s">
        <v>167</v>
      </c>
      <c r="B154" s="84"/>
      <c r="C154" s="84"/>
      <c r="D154" s="90"/>
      <c r="E154" s="91"/>
      <c r="F154" s="85"/>
      <c r="G154" s="84"/>
      <c r="H154" s="91"/>
      <c r="I154" s="85"/>
    </row>
    <row r="155" spans="1:9" ht="31.5" hidden="1" x14ac:dyDescent="0.25">
      <c r="A155" s="53" t="s">
        <v>168</v>
      </c>
      <c r="B155" s="161" t="s">
        <v>128</v>
      </c>
      <c r="C155" s="161" t="s">
        <v>129</v>
      </c>
      <c r="D155" s="54" t="s">
        <v>34</v>
      </c>
      <c r="E155" s="49">
        <v>400</v>
      </c>
      <c r="F155" s="65"/>
      <c r="G155" s="53" t="s">
        <v>130</v>
      </c>
      <c r="H155" s="49">
        <v>150</v>
      </c>
      <c r="I155" s="65">
        <v>0</v>
      </c>
    </row>
    <row r="156" spans="1:9" ht="31.5" hidden="1" x14ac:dyDescent="0.25">
      <c r="A156" s="53" t="s">
        <v>169</v>
      </c>
      <c r="B156" s="161"/>
      <c r="C156" s="161"/>
      <c r="D156" s="54" t="s">
        <v>34</v>
      </c>
      <c r="E156" s="49">
        <v>50</v>
      </c>
      <c r="F156" s="65"/>
      <c r="G156" s="53" t="s">
        <v>130</v>
      </c>
      <c r="H156" s="49">
        <v>3500</v>
      </c>
      <c r="I156" s="65">
        <v>0</v>
      </c>
    </row>
    <row r="157" spans="1:9" ht="47.25" hidden="1" x14ac:dyDescent="0.25">
      <c r="A157" s="53" t="s">
        <v>170</v>
      </c>
      <c r="B157" s="161"/>
      <c r="C157" s="161"/>
      <c r="D157" s="54" t="s">
        <v>34</v>
      </c>
      <c r="E157" s="49">
        <v>200</v>
      </c>
      <c r="F157" s="65"/>
      <c r="G157" s="53" t="s">
        <v>130</v>
      </c>
      <c r="H157" s="49">
        <v>400</v>
      </c>
      <c r="I157" s="65">
        <v>0</v>
      </c>
    </row>
    <row r="158" spans="1:9" ht="94.5" hidden="1" x14ac:dyDescent="0.25">
      <c r="A158" s="53" t="s">
        <v>171</v>
      </c>
      <c r="B158" s="161"/>
      <c r="C158" s="161"/>
      <c r="D158" s="54" t="s">
        <v>34</v>
      </c>
      <c r="E158" s="49">
        <v>180</v>
      </c>
      <c r="F158" s="65"/>
      <c r="G158" s="53" t="s">
        <v>130</v>
      </c>
      <c r="H158" s="49">
        <v>50</v>
      </c>
      <c r="I158" s="65">
        <v>0</v>
      </c>
    </row>
    <row r="159" spans="1:9" ht="15.75" hidden="1" x14ac:dyDescent="0.25">
      <c r="A159" s="53"/>
      <c r="B159" s="44"/>
      <c r="C159" s="44"/>
      <c r="D159" s="54"/>
      <c r="E159" s="49">
        <f>SUM(E155:E158)</f>
        <v>830</v>
      </c>
      <c r="F159" s="65">
        <v>830</v>
      </c>
      <c r="G159" s="53"/>
      <c r="H159" s="49"/>
      <c r="I159" s="65"/>
    </row>
    <row r="160" spans="1:9" ht="15.75" hidden="1" x14ac:dyDescent="0.25">
      <c r="A160" s="84" t="s">
        <v>172</v>
      </c>
      <c r="B160" s="84"/>
      <c r="C160" s="84"/>
      <c r="D160" s="90"/>
      <c r="E160" s="91"/>
      <c r="F160" s="85"/>
      <c r="G160" s="84"/>
      <c r="H160" s="91"/>
      <c r="I160" s="85"/>
    </row>
    <row r="161" spans="1:9" ht="31.5" hidden="1" x14ac:dyDescent="0.25">
      <c r="A161" s="53" t="s">
        <v>173</v>
      </c>
      <c r="B161" s="161" t="s">
        <v>128</v>
      </c>
      <c r="C161" s="161" t="s">
        <v>129</v>
      </c>
      <c r="D161" s="54" t="s">
        <v>34</v>
      </c>
      <c r="E161" s="49">
        <v>250</v>
      </c>
      <c r="F161" s="65"/>
      <c r="G161" s="53" t="s">
        <v>130</v>
      </c>
      <c r="H161" s="49">
        <v>200</v>
      </c>
      <c r="I161" s="65">
        <v>0</v>
      </c>
    </row>
    <row r="162" spans="1:9" ht="31.5" hidden="1" x14ac:dyDescent="0.25">
      <c r="A162" s="53" t="s">
        <v>174</v>
      </c>
      <c r="B162" s="161"/>
      <c r="C162" s="161"/>
      <c r="D162" s="54" t="s">
        <v>34</v>
      </c>
      <c r="E162" s="49">
        <v>300</v>
      </c>
      <c r="F162" s="65"/>
      <c r="G162" s="53" t="s">
        <v>130</v>
      </c>
      <c r="H162" s="49">
        <v>180</v>
      </c>
      <c r="I162" s="65">
        <v>0</v>
      </c>
    </row>
    <row r="163" spans="1:9" ht="47.25" hidden="1" x14ac:dyDescent="0.25">
      <c r="A163" s="53" t="s">
        <v>175</v>
      </c>
      <c r="B163" s="161"/>
      <c r="C163" s="161"/>
      <c r="D163" s="54" t="s">
        <v>34</v>
      </c>
      <c r="E163" s="49">
        <v>28</v>
      </c>
      <c r="F163" s="65"/>
      <c r="G163" s="53" t="s">
        <v>130</v>
      </c>
      <c r="H163" s="49">
        <v>75</v>
      </c>
      <c r="I163" s="65">
        <v>0</v>
      </c>
    </row>
    <row r="164" spans="1:9" ht="15.75" hidden="1" x14ac:dyDescent="0.25">
      <c r="A164" s="53"/>
      <c r="B164" s="44"/>
      <c r="C164" s="44"/>
      <c r="D164" s="54"/>
      <c r="E164" s="49">
        <f>SUM(E161:E163)</f>
        <v>578</v>
      </c>
      <c r="F164" s="65"/>
      <c r="G164" s="53"/>
      <c r="H164" s="49"/>
      <c r="I164" s="65"/>
    </row>
    <row r="165" spans="1:9" ht="15.75" hidden="1" x14ac:dyDescent="0.25">
      <c r="A165" s="84" t="s">
        <v>176</v>
      </c>
      <c r="B165" s="84"/>
      <c r="C165" s="84"/>
      <c r="D165" s="90"/>
      <c r="E165" s="91"/>
      <c r="F165" s="85"/>
      <c r="G165" s="84"/>
      <c r="H165" s="91"/>
      <c r="I165" s="85"/>
    </row>
    <row r="166" spans="1:9" ht="47.25" hidden="1" x14ac:dyDescent="0.25">
      <c r="A166" s="53" t="s">
        <v>177</v>
      </c>
      <c r="B166" s="161" t="s">
        <v>128</v>
      </c>
      <c r="C166" s="161" t="s">
        <v>129</v>
      </c>
      <c r="D166" s="54" t="s">
        <v>34</v>
      </c>
      <c r="E166" s="49">
        <v>80</v>
      </c>
      <c r="F166" s="65"/>
      <c r="G166" s="53" t="s">
        <v>130</v>
      </c>
      <c r="H166" s="49">
        <v>250</v>
      </c>
      <c r="I166" s="65">
        <v>0</v>
      </c>
    </row>
    <row r="167" spans="1:9" ht="63" hidden="1" x14ac:dyDescent="0.25">
      <c r="A167" s="53" t="s">
        <v>178</v>
      </c>
      <c r="B167" s="161"/>
      <c r="C167" s="161"/>
      <c r="D167" s="54" t="s">
        <v>34</v>
      </c>
      <c r="E167" s="49">
        <v>100</v>
      </c>
      <c r="F167" s="65"/>
      <c r="G167" s="53" t="s">
        <v>130</v>
      </c>
      <c r="H167" s="49">
        <v>300</v>
      </c>
      <c r="I167" s="65">
        <v>0</v>
      </c>
    </row>
    <row r="168" spans="1:9" ht="47.25" hidden="1" x14ac:dyDescent="0.25">
      <c r="A168" s="53" t="s">
        <v>179</v>
      </c>
      <c r="B168" s="161"/>
      <c r="C168" s="161"/>
      <c r="D168" s="54" t="s">
        <v>34</v>
      </c>
      <c r="E168" s="49">
        <v>250</v>
      </c>
      <c r="F168" s="65"/>
      <c r="G168" s="53" t="s">
        <v>130</v>
      </c>
      <c r="H168" s="49">
        <v>28</v>
      </c>
      <c r="I168" s="65">
        <v>0</v>
      </c>
    </row>
    <row r="169" spans="1:9" ht="47.25" hidden="1" x14ac:dyDescent="0.25">
      <c r="A169" s="53" t="s">
        <v>180</v>
      </c>
      <c r="B169" s="161"/>
      <c r="C169" s="161"/>
      <c r="D169" s="54" t="s">
        <v>34</v>
      </c>
      <c r="E169" s="49">
        <v>250</v>
      </c>
      <c r="F169" s="65"/>
      <c r="G169" s="53" t="s">
        <v>130</v>
      </c>
      <c r="H169" s="49">
        <v>400</v>
      </c>
      <c r="I169" s="65">
        <v>0</v>
      </c>
    </row>
    <row r="170" spans="1:9" ht="15.75" hidden="1" x14ac:dyDescent="0.25">
      <c r="A170" s="53"/>
      <c r="B170" s="44"/>
      <c r="C170" s="44"/>
      <c r="D170" s="54"/>
      <c r="E170" s="49">
        <f>SUM(E166:E169)</f>
        <v>680</v>
      </c>
      <c r="F170" s="65"/>
      <c r="G170" s="53"/>
      <c r="H170" s="49"/>
      <c r="I170" s="65"/>
    </row>
    <row r="171" spans="1:9" ht="15.75" hidden="1" x14ac:dyDescent="0.25">
      <c r="A171" s="84" t="s">
        <v>26</v>
      </c>
      <c r="B171" s="84"/>
      <c r="C171" s="84"/>
      <c r="D171" s="90"/>
      <c r="E171" s="91"/>
      <c r="F171" s="85"/>
      <c r="G171" s="84"/>
      <c r="H171" s="91"/>
      <c r="I171" s="85"/>
    </row>
    <row r="172" spans="1:9" ht="63" hidden="1" x14ac:dyDescent="0.25">
      <c r="A172" s="53" t="s">
        <v>181</v>
      </c>
      <c r="B172" s="53" t="s">
        <v>128</v>
      </c>
      <c r="C172" s="53" t="s">
        <v>129</v>
      </c>
      <c r="D172" s="54" t="s">
        <v>34</v>
      </c>
      <c r="E172" s="49">
        <v>20</v>
      </c>
      <c r="F172" s="65"/>
      <c r="G172" s="53" t="s">
        <v>130</v>
      </c>
      <c r="H172" s="49">
        <v>80</v>
      </c>
      <c r="I172" s="65">
        <v>0</v>
      </c>
    </row>
    <row r="173" spans="1:9" ht="15.75" hidden="1" x14ac:dyDescent="0.25">
      <c r="A173" s="84" t="s">
        <v>182</v>
      </c>
      <c r="B173" s="84"/>
      <c r="C173" s="84"/>
      <c r="D173" s="90"/>
      <c r="E173" s="91"/>
      <c r="F173" s="85"/>
      <c r="G173" s="84"/>
      <c r="H173" s="91"/>
      <c r="I173" s="85"/>
    </row>
    <row r="174" spans="1:9" ht="47.25" hidden="1" x14ac:dyDescent="0.25">
      <c r="A174" s="53" t="s">
        <v>183</v>
      </c>
      <c r="B174" s="161" t="s">
        <v>128</v>
      </c>
      <c r="C174" s="161" t="s">
        <v>129</v>
      </c>
      <c r="D174" s="54" t="s">
        <v>34</v>
      </c>
      <c r="E174" s="49">
        <v>400</v>
      </c>
      <c r="F174" s="65"/>
      <c r="G174" s="53" t="s">
        <v>130</v>
      </c>
      <c r="H174" s="49">
        <v>100</v>
      </c>
      <c r="I174" s="65">
        <v>0</v>
      </c>
    </row>
    <row r="175" spans="1:9" ht="47.25" hidden="1" x14ac:dyDescent="0.25">
      <c r="A175" s="53" t="s">
        <v>184</v>
      </c>
      <c r="B175" s="161"/>
      <c r="C175" s="161"/>
      <c r="D175" s="54" t="s">
        <v>34</v>
      </c>
      <c r="E175" s="49">
        <v>400</v>
      </c>
      <c r="F175" s="65"/>
      <c r="G175" s="53" t="s">
        <v>130</v>
      </c>
      <c r="H175" s="49">
        <v>250</v>
      </c>
      <c r="I175" s="65">
        <v>0</v>
      </c>
    </row>
    <row r="176" spans="1:9" ht="31.5" hidden="1" x14ac:dyDescent="0.25">
      <c r="A176" s="53" t="s">
        <v>185</v>
      </c>
      <c r="B176" s="161"/>
      <c r="C176" s="161"/>
      <c r="D176" s="54" t="s">
        <v>34</v>
      </c>
      <c r="E176" s="49">
        <v>35</v>
      </c>
      <c r="F176" s="65"/>
      <c r="G176" s="53" t="s">
        <v>130</v>
      </c>
      <c r="H176" s="49">
        <v>250</v>
      </c>
      <c r="I176" s="65">
        <v>0</v>
      </c>
    </row>
    <row r="177" spans="1:9" ht="15.75" hidden="1" x14ac:dyDescent="0.25">
      <c r="A177" s="53"/>
      <c r="B177" s="44"/>
      <c r="C177" s="44"/>
      <c r="D177" s="54"/>
      <c r="E177" s="49">
        <f>SUM(E174:E176)</f>
        <v>835</v>
      </c>
      <c r="F177" s="65"/>
      <c r="G177" s="53"/>
      <c r="H177" s="49"/>
      <c r="I177" s="65"/>
    </row>
    <row r="178" spans="1:9" ht="15.75" hidden="1" x14ac:dyDescent="0.25">
      <c r="A178" s="84" t="s">
        <v>15</v>
      </c>
      <c r="B178" s="84"/>
      <c r="C178" s="84"/>
      <c r="D178" s="90"/>
      <c r="E178" s="91"/>
      <c r="F178" s="85"/>
      <c r="G178" s="84"/>
      <c r="H178" s="91"/>
      <c r="I178" s="85"/>
    </row>
    <row r="179" spans="1:9" ht="31.5" hidden="1" x14ac:dyDescent="0.25">
      <c r="A179" s="53" t="s">
        <v>186</v>
      </c>
      <c r="B179" s="161" t="s">
        <v>128</v>
      </c>
      <c r="C179" s="161" t="s">
        <v>129</v>
      </c>
      <c r="D179" s="54" t="s">
        <v>34</v>
      </c>
      <c r="E179" s="49">
        <v>25</v>
      </c>
      <c r="F179" s="65"/>
      <c r="G179" s="53" t="s">
        <v>130</v>
      </c>
      <c r="H179" s="49">
        <v>250</v>
      </c>
      <c r="I179" s="65">
        <v>0</v>
      </c>
    </row>
    <row r="180" spans="1:9" ht="47.25" hidden="1" x14ac:dyDescent="0.25">
      <c r="A180" s="53" t="s">
        <v>187</v>
      </c>
      <c r="B180" s="161"/>
      <c r="C180" s="161"/>
      <c r="D180" s="54" t="s">
        <v>34</v>
      </c>
      <c r="E180" s="49">
        <v>500</v>
      </c>
      <c r="F180" s="65"/>
      <c r="G180" s="53" t="s">
        <v>130</v>
      </c>
      <c r="H180" s="49">
        <v>20</v>
      </c>
      <c r="I180" s="65">
        <v>0</v>
      </c>
    </row>
    <row r="181" spans="1:9" ht="31.5" hidden="1" x14ac:dyDescent="0.25">
      <c r="A181" s="53" t="s">
        <v>188</v>
      </c>
      <c r="B181" s="161"/>
      <c r="C181" s="161"/>
      <c r="D181" s="54" t="s">
        <v>34</v>
      </c>
      <c r="E181" s="49">
        <v>650</v>
      </c>
      <c r="F181" s="65"/>
      <c r="G181" s="53" t="s">
        <v>130</v>
      </c>
      <c r="H181" s="49">
        <v>150</v>
      </c>
      <c r="I181" s="65">
        <v>0</v>
      </c>
    </row>
    <row r="182" spans="1:9" ht="47.25" hidden="1" x14ac:dyDescent="0.25">
      <c r="A182" s="53" t="s">
        <v>189</v>
      </c>
      <c r="B182" s="161"/>
      <c r="C182" s="161"/>
      <c r="D182" s="54" t="s">
        <v>34</v>
      </c>
      <c r="E182" s="49">
        <v>400</v>
      </c>
      <c r="F182" s="65"/>
      <c r="G182" s="53" t="s">
        <v>130</v>
      </c>
      <c r="H182" s="49">
        <v>400</v>
      </c>
      <c r="I182" s="65">
        <v>0</v>
      </c>
    </row>
    <row r="183" spans="1:9" ht="15.75" hidden="1" x14ac:dyDescent="0.25">
      <c r="A183" s="53"/>
      <c r="B183" s="44"/>
      <c r="C183" s="44"/>
      <c r="D183" s="54"/>
      <c r="E183" s="49">
        <f>SUM(E179:E182)</f>
        <v>1575</v>
      </c>
      <c r="F183" s="65">
        <v>1575</v>
      </c>
      <c r="G183" s="53"/>
      <c r="H183" s="49"/>
      <c r="I183" s="65"/>
    </row>
    <row r="184" spans="1:9" ht="15.75" hidden="1" x14ac:dyDescent="0.25">
      <c r="A184" s="84" t="s">
        <v>190</v>
      </c>
      <c r="B184" s="84"/>
      <c r="C184" s="84"/>
      <c r="D184" s="90"/>
      <c r="E184" s="91"/>
      <c r="F184" s="85"/>
      <c r="G184" s="84"/>
      <c r="H184" s="91"/>
      <c r="I184" s="85"/>
    </row>
    <row r="185" spans="1:9" ht="47.25" hidden="1" x14ac:dyDescent="0.25">
      <c r="A185" s="53" t="s">
        <v>191</v>
      </c>
      <c r="B185" s="161" t="s">
        <v>128</v>
      </c>
      <c r="C185" s="161" t="s">
        <v>129</v>
      </c>
      <c r="D185" s="54" t="s">
        <v>34</v>
      </c>
      <c r="E185" s="49">
        <v>650</v>
      </c>
      <c r="F185" s="65"/>
      <c r="G185" s="53" t="s">
        <v>130</v>
      </c>
      <c r="H185" s="49">
        <v>400</v>
      </c>
      <c r="I185" s="65">
        <v>0</v>
      </c>
    </row>
    <row r="186" spans="1:9" ht="47.25" hidden="1" x14ac:dyDescent="0.25">
      <c r="A186" s="53" t="s">
        <v>192</v>
      </c>
      <c r="B186" s="161"/>
      <c r="C186" s="161"/>
      <c r="D186" s="54" t="s">
        <v>34</v>
      </c>
      <c r="E186" s="49">
        <v>600</v>
      </c>
      <c r="F186" s="65"/>
      <c r="G186" s="53" t="s">
        <v>130</v>
      </c>
      <c r="H186" s="49">
        <v>35</v>
      </c>
      <c r="I186" s="65">
        <v>0</v>
      </c>
    </row>
    <row r="187" spans="1:9" ht="47.25" hidden="1" x14ac:dyDescent="0.25">
      <c r="A187" s="53" t="s">
        <v>193</v>
      </c>
      <c r="B187" s="161"/>
      <c r="C187" s="161"/>
      <c r="D187" s="54" t="s">
        <v>34</v>
      </c>
      <c r="E187" s="49">
        <v>770</v>
      </c>
      <c r="F187" s="65"/>
      <c r="G187" s="53" t="s">
        <v>130</v>
      </c>
      <c r="H187" s="49">
        <v>35</v>
      </c>
      <c r="I187" s="65">
        <v>0</v>
      </c>
    </row>
    <row r="188" spans="1:9" ht="47.25" hidden="1" x14ac:dyDescent="0.25">
      <c r="A188" s="53" t="s">
        <v>194</v>
      </c>
      <c r="B188" s="161"/>
      <c r="C188" s="161"/>
      <c r="D188" s="54" t="s">
        <v>34</v>
      </c>
      <c r="E188" s="49">
        <v>500</v>
      </c>
      <c r="F188" s="65"/>
      <c r="G188" s="53" t="s">
        <v>130</v>
      </c>
      <c r="H188" s="49">
        <v>25</v>
      </c>
      <c r="I188" s="65">
        <v>0</v>
      </c>
    </row>
    <row r="189" spans="1:9" ht="47.25" hidden="1" x14ac:dyDescent="0.25">
      <c r="A189" s="53" t="s">
        <v>195</v>
      </c>
      <c r="B189" s="161"/>
      <c r="C189" s="161"/>
      <c r="D189" s="54" t="s">
        <v>34</v>
      </c>
      <c r="E189" s="49">
        <v>5000</v>
      </c>
      <c r="F189" s="65"/>
      <c r="G189" s="53" t="s">
        <v>130</v>
      </c>
      <c r="H189" s="49">
        <v>500</v>
      </c>
      <c r="I189" s="65">
        <v>0</v>
      </c>
    </row>
    <row r="190" spans="1:9" ht="47.25" hidden="1" x14ac:dyDescent="0.25">
      <c r="A190" s="53" t="s">
        <v>196</v>
      </c>
      <c r="B190" s="161"/>
      <c r="C190" s="161"/>
      <c r="D190" s="54" t="s">
        <v>34</v>
      </c>
      <c r="E190" s="49">
        <v>3500</v>
      </c>
      <c r="F190" s="65"/>
      <c r="G190" s="53" t="s">
        <v>130</v>
      </c>
      <c r="H190" s="49">
        <v>650</v>
      </c>
      <c r="I190" s="65">
        <v>0</v>
      </c>
    </row>
    <row r="191" spans="1:9" ht="15.75" hidden="1" x14ac:dyDescent="0.25">
      <c r="A191" s="53"/>
      <c r="B191" s="44"/>
      <c r="C191" s="44"/>
      <c r="D191" s="54"/>
      <c r="E191" s="49">
        <f>SUM(E185:E190)</f>
        <v>11020</v>
      </c>
      <c r="F191" s="65">
        <v>11020</v>
      </c>
      <c r="G191" s="53"/>
      <c r="H191" s="49"/>
      <c r="I191" s="65"/>
    </row>
    <row r="192" spans="1:9" ht="15.75" hidden="1" x14ac:dyDescent="0.25">
      <c r="A192" s="84" t="s">
        <v>197</v>
      </c>
      <c r="B192" s="84"/>
      <c r="C192" s="84"/>
      <c r="D192" s="90"/>
      <c r="E192" s="91"/>
      <c r="F192" s="85"/>
      <c r="G192" s="84"/>
      <c r="H192" s="91"/>
      <c r="I192" s="85"/>
    </row>
    <row r="193" spans="1:9" ht="63" hidden="1" x14ac:dyDescent="0.25">
      <c r="A193" s="53" t="s">
        <v>198</v>
      </c>
      <c r="B193" s="53" t="s">
        <v>128</v>
      </c>
      <c r="C193" s="53" t="s">
        <v>129</v>
      </c>
      <c r="D193" s="54" t="s">
        <v>34</v>
      </c>
      <c r="E193" s="49">
        <v>100</v>
      </c>
      <c r="F193" s="65"/>
      <c r="G193" s="53" t="s">
        <v>130</v>
      </c>
      <c r="H193" s="49">
        <v>400</v>
      </c>
      <c r="I193" s="65">
        <v>0</v>
      </c>
    </row>
    <row r="194" spans="1:9" ht="15.75" hidden="1" x14ac:dyDescent="0.25">
      <c r="A194" s="84" t="s">
        <v>199</v>
      </c>
      <c r="B194" s="84"/>
      <c r="C194" s="84"/>
      <c r="D194" s="90"/>
      <c r="E194" s="91"/>
      <c r="F194" s="85"/>
      <c r="G194" s="84"/>
      <c r="H194" s="91"/>
      <c r="I194" s="85"/>
    </row>
    <row r="195" spans="1:9" ht="31.5" hidden="1" x14ac:dyDescent="0.25">
      <c r="A195" s="53" t="s">
        <v>200</v>
      </c>
      <c r="B195" s="161" t="s">
        <v>128</v>
      </c>
      <c r="C195" s="161" t="s">
        <v>129</v>
      </c>
      <c r="D195" s="54" t="s">
        <v>34</v>
      </c>
      <c r="E195" s="49">
        <v>2000</v>
      </c>
      <c r="F195" s="65"/>
      <c r="G195" s="53" t="s">
        <v>130</v>
      </c>
      <c r="H195" s="49">
        <v>400</v>
      </c>
      <c r="I195" s="65">
        <v>0</v>
      </c>
    </row>
    <row r="196" spans="1:9" ht="47.25" hidden="1" x14ac:dyDescent="0.25">
      <c r="A196" s="53" t="s">
        <v>201</v>
      </c>
      <c r="B196" s="161"/>
      <c r="C196" s="161"/>
      <c r="D196" s="54" t="s">
        <v>34</v>
      </c>
      <c r="E196" s="49">
        <v>120</v>
      </c>
      <c r="F196" s="65"/>
      <c r="G196" s="53" t="s">
        <v>130</v>
      </c>
      <c r="H196" s="49">
        <v>650</v>
      </c>
      <c r="I196" s="65">
        <v>0</v>
      </c>
    </row>
    <row r="197" spans="1:9" ht="15.75" hidden="1" x14ac:dyDescent="0.25">
      <c r="A197" s="53"/>
      <c r="B197" s="44"/>
      <c r="C197" s="44"/>
      <c r="D197" s="54"/>
      <c r="E197" s="49">
        <f>SUM(E195:E196)</f>
        <v>2120</v>
      </c>
      <c r="F197" s="65"/>
      <c r="G197" s="53"/>
      <c r="H197" s="49"/>
      <c r="I197" s="65"/>
    </row>
    <row r="198" spans="1:9" ht="15.75" hidden="1" x14ac:dyDescent="0.25">
      <c r="A198" s="92" t="s">
        <v>202</v>
      </c>
      <c r="B198" s="84"/>
      <c r="C198" s="84"/>
      <c r="D198" s="90"/>
      <c r="E198" s="91"/>
      <c r="F198" s="85"/>
      <c r="G198" s="84"/>
      <c r="H198" s="91"/>
      <c r="I198" s="85"/>
    </row>
    <row r="199" spans="1:9" ht="63" hidden="1" x14ac:dyDescent="0.25">
      <c r="A199" s="53" t="s">
        <v>203</v>
      </c>
      <c r="B199" s="53" t="s">
        <v>128</v>
      </c>
      <c r="C199" s="53" t="s">
        <v>129</v>
      </c>
      <c r="D199" s="54" t="s">
        <v>34</v>
      </c>
      <c r="E199" s="49">
        <v>120</v>
      </c>
      <c r="F199" s="65"/>
      <c r="G199" s="53" t="s">
        <v>130</v>
      </c>
      <c r="H199" s="49">
        <v>600</v>
      </c>
      <c r="I199" s="65">
        <v>0</v>
      </c>
    </row>
    <row r="200" spans="1:9" ht="15.75" hidden="1" x14ac:dyDescent="0.25">
      <c r="A200" s="84" t="s">
        <v>204</v>
      </c>
      <c r="B200" s="84"/>
      <c r="C200" s="84"/>
      <c r="D200" s="90"/>
      <c r="E200" s="91"/>
      <c r="F200" s="85"/>
      <c r="G200" s="84"/>
      <c r="H200" s="91"/>
      <c r="I200" s="85"/>
    </row>
    <row r="201" spans="1:9" ht="63" hidden="1" x14ac:dyDescent="0.25">
      <c r="A201" s="53" t="s">
        <v>205</v>
      </c>
      <c r="B201" s="161" t="s">
        <v>128</v>
      </c>
      <c r="C201" s="161" t="s">
        <v>129</v>
      </c>
      <c r="D201" s="54" t="s">
        <v>34</v>
      </c>
      <c r="E201" s="49">
        <v>30</v>
      </c>
      <c r="F201" s="65"/>
      <c r="G201" s="53" t="s">
        <v>130</v>
      </c>
      <c r="H201" s="49">
        <v>770</v>
      </c>
      <c r="I201" s="65">
        <v>0</v>
      </c>
    </row>
    <row r="202" spans="1:9" ht="47.25" hidden="1" x14ac:dyDescent="0.25">
      <c r="A202" s="53" t="s">
        <v>206</v>
      </c>
      <c r="B202" s="161"/>
      <c r="C202" s="161"/>
      <c r="D202" s="54" t="s">
        <v>34</v>
      </c>
      <c r="E202" s="49">
        <v>150</v>
      </c>
      <c r="F202" s="65"/>
      <c r="G202" s="53" t="s">
        <v>130</v>
      </c>
      <c r="H202" s="49">
        <v>500</v>
      </c>
      <c r="I202" s="65">
        <v>0</v>
      </c>
    </row>
    <row r="203" spans="1:9" ht="15.75" hidden="1" x14ac:dyDescent="0.25">
      <c r="A203" s="53"/>
      <c r="B203" s="44"/>
      <c r="C203" s="44"/>
      <c r="D203" s="54"/>
      <c r="E203" s="49">
        <f>SUM(E201:E202)</f>
        <v>180</v>
      </c>
      <c r="F203" s="65"/>
      <c r="G203" s="53"/>
      <c r="H203" s="49"/>
      <c r="I203" s="65"/>
    </row>
    <row r="204" spans="1:9" ht="15.75" hidden="1" x14ac:dyDescent="0.25">
      <c r="A204" s="84" t="s">
        <v>21</v>
      </c>
      <c r="B204" s="84"/>
      <c r="C204" s="84"/>
      <c r="D204" s="90"/>
      <c r="E204" s="91"/>
      <c r="F204" s="85"/>
      <c r="G204" s="84"/>
      <c r="H204" s="91"/>
      <c r="I204" s="85"/>
    </row>
    <row r="205" spans="1:9" ht="47.25" hidden="1" x14ac:dyDescent="0.25">
      <c r="A205" s="53" t="s">
        <v>207</v>
      </c>
      <c r="B205" s="161" t="s">
        <v>128</v>
      </c>
      <c r="C205" s="161" t="s">
        <v>129</v>
      </c>
      <c r="D205" s="54" t="s">
        <v>34</v>
      </c>
      <c r="E205" s="49">
        <v>130</v>
      </c>
      <c r="F205" s="65"/>
      <c r="G205" s="53" t="s">
        <v>130</v>
      </c>
      <c r="H205" s="49">
        <v>5000</v>
      </c>
      <c r="I205" s="65">
        <v>0</v>
      </c>
    </row>
    <row r="206" spans="1:9" ht="31.5" hidden="1" x14ac:dyDescent="0.25">
      <c r="A206" s="53" t="s">
        <v>208</v>
      </c>
      <c r="B206" s="161"/>
      <c r="C206" s="161"/>
      <c r="D206" s="54" t="s">
        <v>34</v>
      </c>
      <c r="E206" s="49">
        <v>324</v>
      </c>
      <c r="F206" s="65"/>
      <c r="G206" s="53" t="s">
        <v>130</v>
      </c>
      <c r="H206" s="49">
        <v>3500</v>
      </c>
      <c r="I206" s="65">
        <v>0</v>
      </c>
    </row>
    <row r="207" spans="1:9" ht="31.5" hidden="1" x14ac:dyDescent="0.25">
      <c r="A207" s="53" t="s">
        <v>209</v>
      </c>
      <c r="B207" s="161"/>
      <c r="C207" s="161"/>
      <c r="D207" s="54" t="s">
        <v>34</v>
      </c>
      <c r="E207" s="49">
        <v>313</v>
      </c>
      <c r="F207" s="65"/>
      <c r="G207" s="53" t="s">
        <v>130</v>
      </c>
      <c r="H207" s="49">
        <v>140</v>
      </c>
      <c r="I207" s="65">
        <v>0</v>
      </c>
    </row>
    <row r="208" spans="1:9" ht="31.5" hidden="1" x14ac:dyDescent="0.25">
      <c r="A208" s="53" t="s">
        <v>210</v>
      </c>
      <c r="B208" s="161"/>
      <c r="C208" s="161"/>
      <c r="D208" s="54" t="s">
        <v>34</v>
      </c>
      <c r="E208" s="49">
        <v>45.646000000000001</v>
      </c>
      <c r="F208" s="65"/>
      <c r="G208" s="53" t="s">
        <v>130</v>
      </c>
      <c r="H208" s="49">
        <v>100</v>
      </c>
      <c r="I208" s="65">
        <v>0</v>
      </c>
    </row>
    <row r="209" spans="1:9" ht="15.75" hidden="1" x14ac:dyDescent="0.25">
      <c r="A209" s="53"/>
      <c r="B209" s="44"/>
      <c r="C209" s="44"/>
      <c r="D209" s="54"/>
      <c r="E209" s="49">
        <f>SUM(E205:E208)</f>
        <v>812.64599999999996</v>
      </c>
      <c r="F209" s="65"/>
      <c r="G209" s="53"/>
      <c r="H209" s="49"/>
      <c r="I209" s="65"/>
    </row>
    <row r="210" spans="1:9" ht="15.75" hidden="1" x14ac:dyDescent="0.25">
      <c r="A210" s="84" t="s">
        <v>211</v>
      </c>
      <c r="B210" s="84"/>
      <c r="C210" s="84"/>
      <c r="D210" s="90"/>
      <c r="E210" s="91"/>
      <c r="F210" s="85"/>
      <c r="G210" s="84"/>
      <c r="H210" s="91"/>
      <c r="I210" s="85"/>
    </row>
    <row r="211" spans="1:9" ht="63" hidden="1" x14ac:dyDescent="0.25">
      <c r="A211" s="53" t="s">
        <v>212</v>
      </c>
      <c r="B211" s="53" t="s">
        <v>128</v>
      </c>
      <c r="C211" s="53" t="s">
        <v>129</v>
      </c>
      <c r="D211" s="54" t="s">
        <v>34</v>
      </c>
      <c r="E211" s="49">
        <v>300</v>
      </c>
      <c r="F211" s="65"/>
      <c r="G211" s="53" t="s">
        <v>130</v>
      </c>
      <c r="H211" s="49">
        <v>2600</v>
      </c>
      <c r="I211" s="65">
        <v>0</v>
      </c>
    </row>
    <row r="212" spans="1:9" ht="15.75" hidden="1" x14ac:dyDescent="0.25">
      <c r="A212" s="84" t="s">
        <v>213</v>
      </c>
      <c r="B212" s="84"/>
      <c r="C212" s="84"/>
      <c r="D212" s="90"/>
      <c r="E212" s="91"/>
      <c r="F212" s="85"/>
      <c r="G212" s="84"/>
      <c r="H212" s="91"/>
      <c r="I212" s="85"/>
    </row>
    <row r="213" spans="1:9" ht="63" hidden="1" x14ac:dyDescent="0.25">
      <c r="A213" s="53" t="s">
        <v>214</v>
      </c>
      <c r="B213" s="53" t="s">
        <v>128</v>
      </c>
      <c r="C213" s="53" t="s">
        <v>129</v>
      </c>
      <c r="D213" s="54" t="s">
        <v>34</v>
      </c>
      <c r="E213" s="49">
        <v>150</v>
      </c>
      <c r="F213" s="65"/>
      <c r="G213" s="53" t="s">
        <v>130</v>
      </c>
      <c r="H213" s="49">
        <v>2000</v>
      </c>
      <c r="I213" s="65">
        <v>0</v>
      </c>
    </row>
    <row r="214" spans="1:9" ht="15.75" hidden="1" x14ac:dyDescent="0.25">
      <c r="A214" s="84" t="s">
        <v>215</v>
      </c>
      <c r="B214" s="84"/>
      <c r="C214" s="84"/>
      <c r="D214" s="90"/>
      <c r="E214" s="85"/>
      <c r="F214" s="85"/>
      <c r="G214" s="84"/>
      <c r="H214" s="91"/>
      <c r="I214" s="85"/>
    </row>
    <row r="215" spans="1:9" ht="63" hidden="1" x14ac:dyDescent="0.25">
      <c r="A215" s="53" t="s">
        <v>216</v>
      </c>
      <c r="B215" s="53" t="s">
        <v>128</v>
      </c>
      <c r="C215" s="53" t="s">
        <v>129</v>
      </c>
      <c r="D215" s="54" t="s">
        <v>34</v>
      </c>
      <c r="E215" s="65"/>
      <c r="F215" s="65"/>
      <c r="G215" s="53" t="s">
        <v>130</v>
      </c>
      <c r="H215" s="49">
        <v>120</v>
      </c>
      <c r="I215" s="65">
        <v>0</v>
      </c>
    </row>
    <row r="216" spans="1:9" ht="15.75" hidden="1" x14ac:dyDescent="0.25">
      <c r="A216" s="84" t="s">
        <v>217</v>
      </c>
      <c r="B216" s="84"/>
      <c r="C216" s="84"/>
      <c r="D216" s="90"/>
      <c r="E216" s="85"/>
      <c r="F216" s="85"/>
      <c r="G216" s="84"/>
      <c r="H216" s="91"/>
      <c r="I216" s="85"/>
    </row>
    <row r="217" spans="1:9" ht="63" hidden="1" x14ac:dyDescent="0.25">
      <c r="A217" s="53" t="s">
        <v>218</v>
      </c>
      <c r="B217" s="53" t="s">
        <v>128</v>
      </c>
      <c r="C217" s="53" t="s">
        <v>129</v>
      </c>
      <c r="D217" s="54" t="s">
        <v>34</v>
      </c>
      <c r="E217" s="65"/>
      <c r="F217" s="65"/>
      <c r="G217" s="53" t="s">
        <v>130</v>
      </c>
      <c r="H217" s="49">
        <v>800</v>
      </c>
      <c r="I217" s="65">
        <v>0</v>
      </c>
    </row>
    <row r="218" spans="1:9" ht="15.75" hidden="1" x14ac:dyDescent="0.25">
      <c r="A218" s="84" t="s">
        <v>219</v>
      </c>
      <c r="B218" s="84"/>
      <c r="C218" s="84"/>
      <c r="D218" s="90"/>
      <c r="E218" s="85"/>
      <c r="F218" s="85"/>
      <c r="G218" s="84"/>
      <c r="H218" s="91"/>
      <c r="I218" s="85"/>
    </row>
    <row r="219" spans="1:9" ht="63" hidden="1" x14ac:dyDescent="0.25">
      <c r="A219" s="53" t="s">
        <v>220</v>
      </c>
      <c r="B219" s="53" t="s">
        <v>128</v>
      </c>
      <c r="C219" s="53" t="s">
        <v>129</v>
      </c>
      <c r="D219" s="54" t="s">
        <v>34</v>
      </c>
      <c r="E219" s="65"/>
      <c r="F219" s="65"/>
      <c r="G219" s="53" t="s">
        <v>130</v>
      </c>
      <c r="H219" s="49">
        <v>120</v>
      </c>
      <c r="I219" s="65">
        <v>0</v>
      </c>
    </row>
    <row r="220" spans="1:9" ht="15.75" hidden="1" x14ac:dyDescent="0.25">
      <c r="A220" s="84" t="s">
        <v>221</v>
      </c>
      <c r="B220" s="84"/>
      <c r="C220" s="84"/>
      <c r="D220" s="90"/>
      <c r="E220" s="85"/>
      <c r="F220" s="85"/>
      <c r="G220" s="84"/>
      <c r="H220" s="91"/>
      <c r="I220" s="85"/>
    </row>
    <row r="221" spans="1:9" ht="63" hidden="1" x14ac:dyDescent="0.25">
      <c r="A221" s="53" t="s">
        <v>222</v>
      </c>
      <c r="B221" s="53" t="s">
        <v>128</v>
      </c>
      <c r="C221" s="53" t="s">
        <v>129</v>
      </c>
      <c r="D221" s="54" t="s">
        <v>34</v>
      </c>
      <c r="E221" s="65"/>
      <c r="F221" s="65"/>
      <c r="G221" s="53" t="s">
        <v>130</v>
      </c>
      <c r="H221" s="49">
        <v>200</v>
      </c>
      <c r="I221" s="65">
        <v>0</v>
      </c>
    </row>
    <row r="222" spans="1:9" ht="15.75" hidden="1" x14ac:dyDescent="0.25">
      <c r="A222" s="84" t="s">
        <v>223</v>
      </c>
      <c r="B222" s="84"/>
      <c r="C222" s="84"/>
      <c r="D222" s="90"/>
      <c r="E222" s="85"/>
      <c r="F222" s="85"/>
      <c r="G222" s="84"/>
      <c r="H222" s="91"/>
      <c r="I222" s="85"/>
    </row>
    <row r="223" spans="1:9" ht="63" hidden="1" x14ac:dyDescent="0.25">
      <c r="A223" s="53" t="s">
        <v>224</v>
      </c>
      <c r="B223" s="53" t="s">
        <v>128</v>
      </c>
      <c r="C223" s="53" t="s">
        <v>129</v>
      </c>
      <c r="D223" s="54" t="s">
        <v>34</v>
      </c>
      <c r="E223" s="65"/>
      <c r="F223" s="65"/>
      <c r="G223" s="53" t="s">
        <v>130</v>
      </c>
      <c r="H223" s="49">
        <v>30</v>
      </c>
      <c r="I223" s="65">
        <v>0</v>
      </c>
    </row>
    <row r="224" spans="1:9" ht="15.75" hidden="1" x14ac:dyDescent="0.25">
      <c r="A224" s="84" t="s">
        <v>225</v>
      </c>
      <c r="B224" s="84"/>
      <c r="C224" s="84"/>
      <c r="D224" s="90"/>
      <c r="E224" s="85"/>
      <c r="F224" s="85"/>
      <c r="G224" s="84"/>
      <c r="H224" s="91"/>
      <c r="I224" s="85"/>
    </row>
    <row r="225" spans="1:9" ht="63" hidden="1" x14ac:dyDescent="0.25">
      <c r="A225" s="53" t="s">
        <v>226</v>
      </c>
      <c r="B225" s="53" t="s">
        <v>128</v>
      </c>
      <c r="C225" s="53" t="s">
        <v>129</v>
      </c>
      <c r="D225" s="54" t="s">
        <v>34</v>
      </c>
      <c r="E225" s="65"/>
      <c r="F225" s="65"/>
      <c r="G225" s="53" t="s">
        <v>130</v>
      </c>
      <c r="H225" s="49">
        <v>150</v>
      </c>
      <c r="I225" s="65">
        <v>0</v>
      </c>
    </row>
    <row r="226" spans="1:9" ht="15.75" hidden="1" x14ac:dyDescent="0.25">
      <c r="A226" s="84" t="s">
        <v>227</v>
      </c>
      <c r="B226" s="84"/>
      <c r="C226" s="84"/>
      <c r="D226" s="90"/>
      <c r="E226" s="85"/>
      <c r="F226" s="85"/>
      <c r="G226" s="84"/>
      <c r="H226" s="91"/>
      <c r="I226" s="85"/>
    </row>
    <row r="227" spans="1:9" ht="63" hidden="1" x14ac:dyDescent="0.25">
      <c r="A227" s="53" t="s">
        <v>228</v>
      </c>
      <c r="B227" s="53" t="s">
        <v>128</v>
      </c>
      <c r="C227" s="53" t="s">
        <v>129</v>
      </c>
      <c r="D227" s="54" t="s">
        <v>34</v>
      </c>
      <c r="E227" s="65"/>
      <c r="F227" s="65"/>
      <c r="G227" s="53" t="s">
        <v>130</v>
      </c>
      <c r="H227" s="49">
        <v>4000</v>
      </c>
      <c r="I227" s="65">
        <v>0</v>
      </c>
    </row>
    <row r="228" spans="1:9" ht="15.75" hidden="1" x14ac:dyDescent="0.25">
      <c r="A228" s="84" t="s">
        <v>229</v>
      </c>
      <c r="B228" s="84"/>
      <c r="C228" s="84"/>
      <c r="D228" s="90"/>
      <c r="E228" s="85"/>
      <c r="F228" s="85"/>
      <c r="G228" s="84"/>
      <c r="H228" s="91"/>
      <c r="I228" s="85"/>
    </row>
    <row r="229" spans="1:9" ht="31.5" hidden="1" x14ac:dyDescent="0.25">
      <c r="A229" s="53" t="s">
        <v>230</v>
      </c>
      <c r="B229" s="161" t="s">
        <v>128</v>
      </c>
      <c r="C229" s="161" t="s">
        <v>129</v>
      </c>
      <c r="D229" s="54" t="s">
        <v>34</v>
      </c>
      <c r="E229" s="65"/>
      <c r="F229" s="65"/>
      <c r="G229" s="53" t="s">
        <v>130</v>
      </c>
      <c r="H229" s="49">
        <v>130</v>
      </c>
      <c r="I229" s="65">
        <v>0</v>
      </c>
    </row>
    <row r="230" spans="1:9" ht="31.5" hidden="1" x14ac:dyDescent="0.25">
      <c r="A230" s="53" t="s">
        <v>231</v>
      </c>
      <c r="B230" s="161"/>
      <c r="C230" s="161"/>
      <c r="D230" s="54" t="s">
        <v>34</v>
      </c>
      <c r="E230" s="65"/>
      <c r="F230" s="65"/>
      <c r="G230" s="53" t="s">
        <v>130</v>
      </c>
      <c r="H230" s="49">
        <v>324</v>
      </c>
      <c r="I230" s="65">
        <v>0</v>
      </c>
    </row>
    <row r="231" spans="1:9" ht="31.5" hidden="1" x14ac:dyDescent="0.25">
      <c r="A231" s="53" t="s">
        <v>232</v>
      </c>
      <c r="B231" s="161"/>
      <c r="C231" s="161"/>
      <c r="D231" s="54" t="s">
        <v>34</v>
      </c>
      <c r="E231" s="65"/>
      <c r="F231" s="65"/>
      <c r="G231" s="53" t="s">
        <v>130</v>
      </c>
      <c r="H231" s="49">
        <v>313</v>
      </c>
      <c r="I231" s="65">
        <v>0</v>
      </c>
    </row>
    <row r="232" spans="1:9" ht="31.5" hidden="1" x14ac:dyDescent="0.25">
      <c r="A232" s="53" t="s">
        <v>233</v>
      </c>
      <c r="B232" s="161"/>
      <c r="C232" s="161"/>
      <c r="D232" s="54" t="s">
        <v>34</v>
      </c>
      <c r="E232" s="65"/>
      <c r="F232" s="65"/>
      <c r="G232" s="53" t="s">
        <v>130</v>
      </c>
      <c r="H232" s="49">
        <v>45.646000000000001</v>
      </c>
      <c r="I232" s="65">
        <v>0</v>
      </c>
    </row>
    <row r="233" spans="1:9" ht="15.75" hidden="1" x14ac:dyDescent="0.25">
      <c r="A233" s="84" t="s">
        <v>234</v>
      </c>
      <c r="B233" s="84"/>
      <c r="C233" s="84"/>
      <c r="D233" s="90"/>
      <c r="E233" s="85"/>
      <c r="F233" s="85"/>
      <c r="G233" s="84"/>
      <c r="H233" s="91"/>
      <c r="I233" s="85"/>
    </row>
    <row r="234" spans="1:9" ht="78.75" hidden="1" x14ac:dyDescent="0.25">
      <c r="A234" s="53" t="s">
        <v>235</v>
      </c>
      <c r="B234" s="53" t="s">
        <v>128</v>
      </c>
      <c r="C234" s="53" t="s">
        <v>129</v>
      </c>
      <c r="D234" s="54" t="s">
        <v>34</v>
      </c>
      <c r="E234" s="65"/>
      <c r="F234" s="65"/>
      <c r="G234" s="53" t="s">
        <v>130</v>
      </c>
      <c r="H234" s="49">
        <v>300</v>
      </c>
      <c r="I234" s="65">
        <v>0</v>
      </c>
    </row>
    <row r="235" spans="1:9" ht="15.75" hidden="1" x14ac:dyDescent="0.25">
      <c r="A235" s="84" t="s">
        <v>236</v>
      </c>
      <c r="B235" s="84"/>
      <c r="C235" s="84"/>
      <c r="D235" s="90"/>
      <c r="E235" s="85"/>
      <c r="F235" s="85"/>
      <c r="G235" s="84"/>
      <c r="H235" s="91"/>
      <c r="I235" s="85"/>
    </row>
    <row r="236" spans="1:9" ht="63" hidden="1" x14ac:dyDescent="0.25">
      <c r="A236" s="53" t="s">
        <v>237</v>
      </c>
      <c r="B236" s="53" t="s">
        <v>128</v>
      </c>
      <c r="C236" s="53" t="s">
        <v>129</v>
      </c>
      <c r="D236" s="54" t="s">
        <v>34</v>
      </c>
      <c r="E236" s="65"/>
      <c r="F236" s="65"/>
      <c r="G236" s="53" t="s">
        <v>130</v>
      </c>
      <c r="H236" s="49">
        <v>300</v>
      </c>
      <c r="I236" s="65">
        <v>0</v>
      </c>
    </row>
    <row r="237" spans="1:9" ht="15.75" hidden="1" x14ac:dyDescent="0.25">
      <c r="A237" s="84" t="s">
        <v>238</v>
      </c>
      <c r="B237" s="84"/>
      <c r="C237" s="84"/>
      <c r="D237" s="90"/>
      <c r="E237" s="85"/>
      <c r="F237" s="85"/>
      <c r="G237" s="84"/>
      <c r="H237" s="91"/>
      <c r="I237" s="85"/>
    </row>
    <row r="238" spans="1:9" ht="31.5" hidden="1" x14ac:dyDescent="0.25">
      <c r="A238" s="53" t="s">
        <v>239</v>
      </c>
      <c r="B238" s="161" t="s">
        <v>128</v>
      </c>
      <c r="C238" s="161" t="s">
        <v>129</v>
      </c>
      <c r="D238" s="54" t="s">
        <v>34</v>
      </c>
      <c r="E238" s="65"/>
      <c r="F238" s="65"/>
      <c r="G238" s="53" t="s">
        <v>130</v>
      </c>
      <c r="H238" s="49">
        <v>200</v>
      </c>
      <c r="I238" s="65">
        <v>0</v>
      </c>
    </row>
    <row r="239" spans="1:9" ht="47.25" hidden="1" x14ac:dyDescent="0.25">
      <c r="A239" s="53" t="s">
        <v>240</v>
      </c>
      <c r="B239" s="161"/>
      <c r="C239" s="161"/>
      <c r="D239" s="54" t="s">
        <v>34</v>
      </c>
      <c r="E239" s="65"/>
      <c r="F239" s="65"/>
      <c r="G239" s="53" t="s">
        <v>130</v>
      </c>
      <c r="H239" s="49">
        <v>150</v>
      </c>
      <c r="I239" s="65">
        <v>0</v>
      </c>
    </row>
    <row r="240" spans="1:9" ht="15.75" hidden="1" x14ac:dyDescent="0.25">
      <c r="A240" s="84" t="s">
        <v>241</v>
      </c>
      <c r="B240" s="84"/>
      <c r="C240" s="84"/>
      <c r="D240" s="90"/>
      <c r="E240" s="85"/>
      <c r="F240" s="85"/>
      <c r="G240" s="84"/>
      <c r="H240" s="91"/>
      <c r="I240" s="85"/>
    </row>
    <row r="241" spans="1:9" ht="78.75" hidden="1" x14ac:dyDescent="0.25">
      <c r="A241" s="53" t="s">
        <v>242</v>
      </c>
      <c r="B241" s="53" t="s">
        <v>243</v>
      </c>
      <c r="C241" s="53" t="s">
        <v>129</v>
      </c>
      <c r="D241" s="54" t="s">
        <v>24</v>
      </c>
      <c r="E241" s="65"/>
      <c r="F241" s="65"/>
      <c r="G241" s="53" t="s">
        <v>130</v>
      </c>
      <c r="H241" s="49">
        <v>25</v>
      </c>
      <c r="I241" s="65"/>
    </row>
    <row r="242" spans="1:9" ht="15.75" hidden="1" x14ac:dyDescent="0.25">
      <c r="A242" s="84" t="s">
        <v>215</v>
      </c>
      <c r="B242" s="84"/>
      <c r="C242" s="84"/>
      <c r="D242" s="90"/>
      <c r="E242" s="85"/>
      <c r="F242" s="85"/>
      <c r="G242" s="84"/>
      <c r="H242" s="91"/>
      <c r="I242" s="85"/>
    </row>
    <row r="243" spans="1:9" ht="63" hidden="1" x14ac:dyDescent="0.25">
      <c r="A243" s="53" t="s">
        <v>244</v>
      </c>
      <c r="B243" s="53" t="s">
        <v>128</v>
      </c>
      <c r="C243" s="53" t="s">
        <v>129</v>
      </c>
      <c r="D243" s="54" t="s">
        <v>24</v>
      </c>
      <c r="E243" s="65"/>
      <c r="F243" s="65"/>
      <c r="G243" s="53" t="s">
        <v>130</v>
      </c>
      <c r="H243" s="49">
        <v>100</v>
      </c>
      <c r="I243" s="65"/>
    </row>
    <row r="244" spans="1:9" ht="15.75" hidden="1" x14ac:dyDescent="0.25">
      <c r="A244" s="84" t="s">
        <v>245</v>
      </c>
      <c r="B244" s="84"/>
      <c r="C244" s="84"/>
      <c r="D244" s="90"/>
      <c r="E244" s="85"/>
      <c r="F244" s="85"/>
      <c r="G244" s="84"/>
      <c r="H244" s="91"/>
      <c r="I244" s="85"/>
    </row>
    <row r="245" spans="1:9" ht="63" hidden="1" x14ac:dyDescent="0.25">
      <c r="A245" s="53" t="s">
        <v>246</v>
      </c>
      <c r="B245" s="53" t="s">
        <v>128</v>
      </c>
      <c r="C245" s="53" t="s">
        <v>129</v>
      </c>
      <c r="D245" s="54" t="s">
        <v>24</v>
      </c>
      <c r="E245" s="65"/>
      <c r="F245" s="65"/>
      <c r="G245" s="53" t="s">
        <v>130</v>
      </c>
      <c r="H245" s="49">
        <v>2000</v>
      </c>
      <c r="I245" s="65"/>
    </row>
    <row r="246" spans="1:9" ht="15.75" hidden="1" x14ac:dyDescent="0.25">
      <c r="A246" s="84" t="s">
        <v>247</v>
      </c>
      <c r="B246" s="84"/>
      <c r="C246" s="84"/>
      <c r="D246" s="90"/>
      <c r="E246" s="85"/>
      <c r="F246" s="85"/>
      <c r="G246" s="84"/>
      <c r="H246" s="91"/>
      <c r="I246" s="85"/>
    </row>
    <row r="247" spans="1:9" ht="63" hidden="1" x14ac:dyDescent="0.25">
      <c r="A247" s="53" t="s">
        <v>248</v>
      </c>
      <c r="B247" s="53" t="s">
        <v>128</v>
      </c>
      <c r="C247" s="53" t="s">
        <v>249</v>
      </c>
      <c r="D247" s="54" t="s">
        <v>24</v>
      </c>
      <c r="E247" s="65"/>
      <c r="F247" s="65"/>
      <c r="G247" s="53" t="s">
        <v>130</v>
      </c>
      <c r="H247" s="49">
        <v>160</v>
      </c>
      <c r="I247" s="65"/>
    </row>
    <row r="248" spans="1:9" ht="15.75" hidden="1" x14ac:dyDescent="0.25">
      <c r="A248" s="84" t="s">
        <v>250</v>
      </c>
      <c r="B248" s="84"/>
      <c r="C248" s="84"/>
      <c r="D248" s="90"/>
      <c r="E248" s="85"/>
      <c r="F248" s="85"/>
      <c r="G248" s="84"/>
      <c r="H248" s="91"/>
      <c r="I248" s="85"/>
    </row>
    <row r="249" spans="1:9" ht="63" hidden="1" x14ac:dyDescent="0.25">
      <c r="A249" s="53" t="s">
        <v>251</v>
      </c>
      <c r="B249" s="53" t="s">
        <v>252</v>
      </c>
      <c r="C249" s="53" t="s">
        <v>253</v>
      </c>
      <c r="D249" s="54" t="s">
        <v>34</v>
      </c>
      <c r="E249" s="49">
        <v>1500</v>
      </c>
      <c r="F249" s="65"/>
      <c r="G249" s="53" t="s">
        <v>661</v>
      </c>
      <c r="H249" s="49">
        <v>0</v>
      </c>
      <c r="I249" s="65"/>
    </row>
    <row r="250" spans="1:9" ht="15.75" hidden="1" x14ac:dyDescent="0.25">
      <c r="A250" s="84" t="s">
        <v>254</v>
      </c>
      <c r="B250" s="84"/>
      <c r="C250" s="84"/>
      <c r="D250" s="90"/>
      <c r="E250" s="85"/>
      <c r="F250" s="85"/>
      <c r="G250" s="84"/>
      <c r="H250" s="91"/>
      <c r="I250" s="85"/>
    </row>
    <row r="251" spans="1:9" ht="31.5" hidden="1" x14ac:dyDescent="0.25">
      <c r="A251" s="53" t="s">
        <v>255</v>
      </c>
      <c r="B251" s="161" t="s">
        <v>256</v>
      </c>
      <c r="C251" s="161" t="s">
        <v>257</v>
      </c>
      <c r="D251" s="54" t="s">
        <v>34</v>
      </c>
      <c r="E251" s="65">
        <v>10</v>
      </c>
      <c r="F251" s="65">
        <v>10</v>
      </c>
      <c r="G251" s="53" t="s">
        <v>258</v>
      </c>
      <c r="H251" s="68">
        <v>0</v>
      </c>
      <c r="I251" s="65">
        <v>0</v>
      </c>
    </row>
    <row r="252" spans="1:9" ht="31.5" hidden="1" x14ac:dyDescent="0.25">
      <c r="A252" s="53" t="s">
        <v>259</v>
      </c>
      <c r="B252" s="161"/>
      <c r="C252" s="161"/>
      <c r="D252" s="54" t="s">
        <v>34</v>
      </c>
      <c r="E252" s="65">
        <v>5</v>
      </c>
      <c r="F252" s="65">
        <v>2</v>
      </c>
      <c r="G252" s="53" t="s">
        <v>258</v>
      </c>
      <c r="H252" s="68">
        <v>0</v>
      </c>
      <c r="I252" s="65">
        <v>0</v>
      </c>
    </row>
    <row r="253" spans="1:9" ht="63" hidden="1" x14ac:dyDescent="0.25">
      <c r="A253" s="53" t="s">
        <v>260</v>
      </c>
      <c r="B253" s="161"/>
      <c r="C253" s="161"/>
      <c r="D253" s="54" t="s">
        <v>34</v>
      </c>
      <c r="E253" s="65">
        <v>600</v>
      </c>
      <c r="F253" s="65">
        <v>50</v>
      </c>
      <c r="G253" s="53" t="s">
        <v>258</v>
      </c>
      <c r="H253" s="68">
        <v>0</v>
      </c>
      <c r="I253" s="65">
        <v>0</v>
      </c>
    </row>
    <row r="254" spans="1:9" ht="15.75" hidden="1" x14ac:dyDescent="0.25">
      <c r="A254" s="53"/>
      <c r="B254" s="161"/>
      <c r="C254" s="44"/>
      <c r="D254" s="54"/>
      <c r="E254" s="65">
        <f>SUM(E251:E253)</f>
        <v>615</v>
      </c>
      <c r="F254" s="65">
        <f>SUM(F251:F253)</f>
        <v>62</v>
      </c>
      <c r="G254" s="53"/>
      <c r="H254" s="68">
        <v>615</v>
      </c>
      <c r="I254" s="65">
        <v>62</v>
      </c>
    </row>
    <row r="255" spans="1:9" ht="47.25" hidden="1" x14ac:dyDescent="0.25">
      <c r="A255" s="53" t="s">
        <v>261</v>
      </c>
      <c r="B255" s="161"/>
      <c r="C255" s="57" t="s">
        <v>262</v>
      </c>
      <c r="D255" s="54" t="s">
        <v>24</v>
      </c>
      <c r="E255" s="65">
        <v>111</v>
      </c>
      <c r="F255" s="65">
        <v>111</v>
      </c>
      <c r="G255" s="44" t="s">
        <v>663</v>
      </c>
      <c r="H255" s="65"/>
      <c r="I255" s="65"/>
    </row>
    <row r="256" spans="1:9" ht="15.75" hidden="1" x14ac:dyDescent="0.25">
      <c r="A256" s="53"/>
      <c r="B256" s="44"/>
      <c r="C256" s="57"/>
      <c r="D256" s="54"/>
      <c r="E256" s="49">
        <f>SUM(E255,E139,E138,E415)</f>
        <v>8522</v>
      </c>
      <c r="F256" s="65"/>
      <c r="G256" s="44"/>
      <c r="H256" s="65"/>
      <c r="I256" s="65"/>
    </row>
    <row r="257" spans="1:9" ht="15.75" hidden="1" x14ac:dyDescent="0.25">
      <c r="A257" s="84" t="s">
        <v>197</v>
      </c>
      <c r="B257" s="93"/>
      <c r="C257" s="93"/>
      <c r="D257" s="90"/>
      <c r="E257" s="85"/>
      <c r="F257" s="85"/>
      <c r="G257" s="84"/>
      <c r="H257" s="85"/>
      <c r="I257" s="85"/>
    </row>
    <row r="258" spans="1:9" ht="63" hidden="1" x14ac:dyDescent="0.25">
      <c r="A258" s="53" t="s">
        <v>263</v>
      </c>
      <c r="B258" s="161" t="s">
        <v>264</v>
      </c>
      <c r="C258" s="161" t="s">
        <v>265</v>
      </c>
      <c r="D258" s="54" t="s">
        <v>34</v>
      </c>
      <c r="E258" s="64">
        <v>500</v>
      </c>
      <c r="F258" s="64">
        <v>400</v>
      </c>
      <c r="G258" s="53" t="s">
        <v>266</v>
      </c>
      <c r="H258" s="65"/>
      <c r="I258" s="65"/>
    </row>
    <row r="259" spans="1:9" ht="63" hidden="1" x14ac:dyDescent="0.25">
      <c r="A259" s="53" t="s">
        <v>267</v>
      </c>
      <c r="B259" s="161"/>
      <c r="C259" s="161"/>
      <c r="D259" s="54" t="s">
        <v>34</v>
      </c>
      <c r="E259" s="64">
        <v>400</v>
      </c>
      <c r="F259" s="64">
        <v>200</v>
      </c>
      <c r="G259" s="53" t="s">
        <v>266</v>
      </c>
      <c r="H259" s="65"/>
      <c r="I259" s="65"/>
    </row>
    <row r="260" spans="1:9" ht="47.25" hidden="1" x14ac:dyDescent="0.25">
      <c r="A260" s="53" t="s">
        <v>268</v>
      </c>
      <c r="B260" s="161"/>
      <c r="C260" s="161"/>
      <c r="D260" s="54" t="s">
        <v>34</v>
      </c>
      <c r="E260" s="64">
        <v>400</v>
      </c>
      <c r="F260" s="64">
        <v>200</v>
      </c>
      <c r="G260" s="53" t="s">
        <v>266</v>
      </c>
      <c r="H260" s="65"/>
      <c r="I260" s="65"/>
    </row>
    <row r="261" spans="1:9" ht="47.25" hidden="1" x14ac:dyDescent="0.25">
      <c r="A261" s="53" t="s">
        <v>269</v>
      </c>
      <c r="B261" s="161"/>
      <c r="C261" s="161"/>
      <c r="D261" s="54" t="s">
        <v>34</v>
      </c>
      <c r="E261" s="65">
        <v>350</v>
      </c>
      <c r="F261" s="65">
        <v>150</v>
      </c>
      <c r="G261" s="53" t="s">
        <v>266</v>
      </c>
      <c r="H261" s="65"/>
      <c r="I261" s="65"/>
    </row>
    <row r="262" spans="1:9" ht="15.75" hidden="1" x14ac:dyDescent="0.25">
      <c r="A262" s="53"/>
      <c r="B262" s="44"/>
      <c r="C262" s="44"/>
      <c r="D262" s="54"/>
      <c r="E262" s="49">
        <f>SUM(E258:E261)</f>
        <v>1650</v>
      </c>
      <c r="F262" s="49">
        <f>SUM(F258:F261)</f>
        <v>950</v>
      </c>
      <c r="G262" s="53"/>
      <c r="H262" s="65">
        <v>1650</v>
      </c>
      <c r="I262" s="65">
        <v>950</v>
      </c>
    </row>
    <row r="263" spans="1:9" ht="15.75" hidden="1" x14ac:dyDescent="0.25">
      <c r="A263" s="94" t="s">
        <v>254</v>
      </c>
      <c r="B263" s="84"/>
      <c r="C263" s="84"/>
      <c r="D263" s="90"/>
      <c r="E263" s="85"/>
      <c r="F263" s="91"/>
      <c r="G263" s="84"/>
      <c r="H263" s="85"/>
      <c r="I263" s="85"/>
    </row>
    <row r="264" spans="1:9" ht="31.5" hidden="1" x14ac:dyDescent="0.25">
      <c r="A264" s="95" t="s">
        <v>270</v>
      </c>
      <c r="B264" s="161" t="s">
        <v>256</v>
      </c>
      <c r="C264" s="161" t="s">
        <v>271</v>
      </c>
      <c r="D264" s="54" t="s">
        <v>7</v>
      </c>
      <c r="E264" s="65"/>
      <c r="F264" s="49">
        <v>80</v>
      </c>
      <c r="G264" s="53" t="s">
        <v>659</v>
      </c>
      <c r="H264" s="65"/>
      <c r="I264" s="65"/>
    </row>
    <row r="265" spans="1:9" ht="31.5" hidden="1" x14ac:dyDescent="0.25">
      <c r="A265" s="95" t="s">
        <v>272</v>
      </c>
      <c r="B265" s="161"/>
      <c r="C265" s="161"/>
      <c r="D265" s="54" t="s">
        <v>7</v>
      </c>
      <c r="E265" s="65"/>
      <c r="F265" s="49">
        <v>200</v>
      </c>
      <c r="G265" s="53" t="s">
        <v>659</v>
      </c>
      <c r="H265" s="65"/>
      <c r="I265" s="65"/>
    </row>
    <row r="266" spans="1:9" ht="47.25" hidden="1" x14ac:dyDescent="0.25">
      <c r="A266" s="95" t="s">
        <v>273</v>
      </c>
      <c r="B266" s="161"/>
      <c r="C266" s="161"/>
      <c r="D266" s="54" t="s">
        <v>7</v>
      </c>
      <c r="E266" s="65"/>
      <c r="F266" s="49">
        <v>50</v>
      </c>
      <c r="G266" s="53" t="s">
        <v>659</v>
      </c>
      <c r="H266" s="65"/>
      <c r="I266" s="65"/>
    </row>
    <row r="267" spans="1:9" ht="31.5" hidden="1" x14ac:dyDescent="0.25">
      <c r="A267" s="95" t="s">
        <v>274</v>
      </c>
      <c r="B267" s="161"/>
      <c r="C267" s="161"/>
      <c r="D267" s="54" t="s">
        <v>7</v>
      </c>
      <c r="E267" s="65"/>
      <c r="F267" s="49">
        <v>300</v>
      </c>
      <c r="G267" s="53" t="s">
        <v>659</v>
      </c>
      <c r="H267" s="65"/>
      <c r="I267" s="65"/>
    </row>
    <row r="268" spans="1:9" ht="31.5" hidden="1" x14ac:dyDescent="0.25">
      <c r="A268" s="95" t="s">
        <v>275</v>
      </c>
      <c r="B268" s="161"/>
      <c r="C268" s="161"/>
      <c r="D268" s="54" t="s">
        <v>7</v>
      </c>
      <c r="E268" s="65"/>
      <c r="F268" s="49">
        <v>50</v>
      </c>
      <c r="G268" s="53" t="s">
        <v>659</v>
      </c>
      <c r="H268" s="65"/>
      <c r="I268" s="65"/>
    </row>
    <row r="269" spans="1:9" ht="47.25" hidden="1" x14ac:dyDescent="0.25">
      <c r="A269" s="95" t="s">
        <v>276</v>
      </c>
      <c r="B269" s="161"/>
      <c r="C269" s="161"/>
      <c r="D269" s="54" t="s">
        <v>7</v>
      </c>
      <c r="E269" s="65"/>
      <c r="F269" s="49">
        <v>300</v>
      </c>
      <c r="G269" s="53" t="s">
        <v>659</v>
      </c>
      <c r="H269" s="65"/>
      <c r="I269" s="65"/>
    </row>
    <row r="270" spans="1:9" ht="47.25" hidden="1" x14ac:dyDescent="0.25">
      <c r="A270" s="95" t="s">
        <v>277</v>
      </c>
      <c r="B270" s="161"/>
      <c r="C270" s="161"/>
      <c r="D270" s="54" t="s">
        <v>7</v>
      </c>
      <c r="E270" s="65"/>
      <c r="F270" s="49">
        <v>20</v>
      </c>
      <c r="G270" s="53" t="s">
        <v>659</v>
      </c>
      <c r="H270" s="65"/>
      <c r="I270" s="65"/>
    </row>
    <row r="271" spans="1:9" ht="31.5" hidden="1" x14ac:dyDescent="0.25">
      <c r="A271" s="95" t="s">
        <v>278</v>
      </c>
      <c r="B271" s="161"/>
      <c r="C271" s="161"/>
      <c r="D271" s="54" t="s">
        <v>7</v>
      </c>
      <c r="E271" s="65"/>
      <c r="F271" s="49">
        <v>30</v>
      </c>
      <c r="G271" s="53" t="s">
        <v>659</v>
      </c>
      <c r="H271" s="65"/>
      <c r="I271" s="65"/>
    </row>
    <row r="272" spans="1:9" ht="78.75" hidden="1" x14ac:dyDescent="0.25">
      <c r="A272" s="95" t="s">
        <v>279</v>
      </c>
      <c r="B272" s="161"/>
      <c r="C272" s="161"/>
      <c r="D272" s="54" t="s">
        <v>7</v>
      </c>
      <c r="E272" s="65"/>
      <c r="F272" s="49">
        <v>20</v>
      </c>
      <c r="G272" s="53" t="s">
        <v>659</v>
      </c>
      <c r="H272" s="65"/>
      <c r="I272" s="65"/>
    </row>
    <row r="273" spans="1:9" ht="31.5" hidden="1" x14ac:dyDescent="0.25">
      <c r="A273" s="95" t="s">
        <v>280</v>
      </c>
      <c r="B273" s="161"/>
      <c r="C273" s="161"/>
      <c r="D273" s="54" t="s">
        <v>7</v>
      </c>
      <c r="E273" s="65"/>
      <c r="F273" s="49">
        <v>20</v>
      </c>
      <c r="G273" s="53" t="s">
        <v>659</v>
      </c>
      <c r="H273" s="65"/>
      <c r="I273" s="65"/>
    </row>
    <row r="274" spans="1:9" ht="31.5" hidden="1" x14ac:dyDescent="0.25">
      <c r="A274" s="95" t="s">
        <v>281</v>
      </c>
      <c r="B274" s="161"/>
      <c r="C274" s="161"/>
      <c r="D274" s="54" t="s">
        <v>7</v>
      </c>
      <c r="E274" s="65"/>
      <c r="F274" s="49">
        <v>95</v>
      </c>
      <c r="G274" s="53" t="s">
        <v>659</v>
      </c>
      <c r="H274" s="65"/>
      <c r="I274" s="65"/>
    </row>
    <row r="275" spans="1:9" ht="31.5" hidden="1" x14ac:dyDescent="0.25">
      <c r="A275" s="95" t="s">
        <v>282</v>
      </c>
      <c r="B275" s="161"/>
      <c r="C275" s="161"/>
      <c r="D275" s="54" t="s">
        <v>7</v>
      </c>
      <c r="E275" s="65"/>
      <c r="F275" s="49">
        <v>200</v>
      </c>
      <c r="G275" s="53" t="s">
        <v>659</v>
      </c>
      <c r="H275" s="65"/>
      <c r="I275" s="65"/>
    </row>
    <row r="276" spans="1:9" ht="47.25" hidden="1" x14ac:dyDescent="0.25">
      <c r="A276" s="95" t="s">
        <v>283</v>
      </c>
      <c r="B276" s="161"/>
      <c r="C276" s="161"/>
      <c r="D276" s="54" t="s">
        <v>7</v>
      </c>
      <c r="E276" s="65"/>
      <c r="F276" s="49">
        <v>130</v>
      </c>
      <c r="G276" s="53" t="s">
        <v>659</v>
      </c>
      <c r="H276" s="65"/>
      <c r="I276" s="65"/>
    </row>
    <row r="277" spans="1:9" ht="15.75" hidden="1" x14ac:dyDescent="0.25">
      <c r="A277" s="95"/>
      <c r="B277" s="44"/>
      <c r="C277" s="44"/>
      <c r="D277" s="54"/>
      <c r="E277" s="65"/>
      <c r="F277" s="49">
        <f>SUM(F264:F276)</f>
        <v>1495</v>
      </c>
      <c r="G277" s="53">
        <v>1495</v>
      </c>
      <c r="H277" s="65"/>
      <c r="I277" s="65"/>
    </row>
    <row r="278" spans="1:9" ht="15.75" hidden="1" x14ac:dyDescent="0.25">
      <c r="A278" s="94" t="s">
        <v>49</v>
      </c>
      <c r="B278" s="84"/>
      <c r="C278" s="84"/>
      <c r="D278" s="90"/>
      <c r="E278" s="85"/>
      <c r="F278" s="91"/>
      <c r="G278" s="84"/>
      <c r="H278" s="85"/>
      <c r="I278" s="85"/>
    </row>
    <row r="279" spans="1:9" ht="47.25" hidden="1" x14ac:dyDescent="0.25">
      <c r="A279" s="95" t="s">
        <v>284</v>
      </c>
      <c r="B279" s="161" t="s">
        <v>285</v>
      </c>
      <c r="C279" s="161" t="s">
        <v>286</v>
      </c>
      <c r="D279" s="54" t="s">
        <v>7</v>
      </c>
      <c r="E279" s="65"/>
      <c r="F279" s="49">
        <v>19</v>
      </c>
      <c r="G279" s="53" t="s">
        <v>287</v>
      </c>
      <c r="H279" s="65"/>
      <c r="I279" s="65"/>
    </row>
    <row r="280" spans="1:9" ht="47.25" hidden="1" x14ac:dyDescent="0.25">
      <c r="A280" s="95" t="s">
        <v>288</v>
      </c>
      <c r="B280" s="161"/>
      <c r="C280" s="161"/>
      <c r="D280" s="54" t="s">
        <v>7</v>
      </c>
      <c r="E280" s="65"/>
      <c r="F280" s="49">
        <v>110</v>
      </c>
      <c r="G280" s="53" t="s">
        <v>287</v>
      </c>
      <c r="H280" s="65"/>
      <c r="I280" s="65"/>
    </row>
    <row r="281" spans="1:9" ht="47.25" hidden="1" x14ac:dyDescent="0.25">
      <c r="A281" s="95" t="s">
        <v>289</v>
      </c>
      <c r="B281" s="161"/>
      <c r="C281" s="161"/>
      <c r="D281" s="54" t="s">
        <v>7</v>
      </c>
      <c r="E281" s="65"/>
      <c r="F281" s="49">
        <v>900</v>
      </c>
      <c r="G281" s="53" t="s">
        <v>287</v>
      </c>
      <c r="H281" s="65"/>
      <c r="I281" s="65"/>
    </row>
    <row r="282" spans="1:9" ht="47.25" hidden="1" x14ac:dyDescent="0.25">
      <c r="A282" s="95" t="s">
        <v>290</v>
      </c>
      <c r="B282" s="161"/>
      <c r="C282" s="161"/>
      <c r="D282" s="54" t="s">
        <v>7</v>
      </c>
      <c r="E282" s="65"/>
      <c r="F282" s="49">
        <v>2</v>
      </c>
      <c r="G282" s="53" t="s">
        <v>287</v>
      </c>
      <c r="H282" s="65"/>
      <c r="I282" s="65"/>
    </row>
    <row r="283" spans="1:9" ht="47.25" hidden="1" x14ac:dyDescent="0.25">
      <c r="A283" s="95" t="s">
        <v>291</v>
      </c>
      <c r="B283" s="161"/>
      <c r="C283" s="161"/>
      <c r="D283" s="54" t="s">
        <v>7</v>
      </c>
      <c r="E283" s="65"/>
      <c r="F283" s="49">
        <v>127</v>
      </c>
      <c r="G283" s="53" t="s">
        <v>287</v>
      </c>
      <c r="H283" s="65"/>
      <c r="I283" s="65"/>
    </row>
    <row r="284" spans="1:9" ht="47.25" hidden="1" x14ac:dyDescent="0.25">
      <c r="A284" s="95" t="s">
        <v>292</v>
      </c>
      <c r="B284" s="161"/>
      <c r="C284" s="161"/>
      <c r="D284" s="54" t="s">
        <v>7</v>
      </c>
      <c r="E284" s="65"/>
      <c r="F284" s="49">
        <v>3</v>
      </c>
      <c r="G284" s="53" t="s">
        <v>287</v>
      </c>
      <c r="H284" s="65"/>
      <c r="I284" s="65"/>
    </row>
    <row r="285" spans="1:9" ht="47.25" hidden="1" x14ac:dyDescent="0.25">
      <c r="A285" s="95" t="s">
        <v>293</v>
      </c>
      <c r="B285" s="161"/>
      <c r="C285" s="161"/>
      <c r="D285" s="54" t="s">
        <v>7</v>
      </c>
      <c r="E285" s="65"/>
      <c r="F285" s="49">
        <v>24</v>
      </c>
      <c r="G285" s="53" t="s">
        <v>287</v>
      </c>
      <c r="H285" s="65"/>
      <c r="I285" s="65"/>
    </row>
    <row r="286" spans="1:9" ht="47.25" hidden="1" x14ac:dyDescent="0.25">
      <c r="A286" s="95" t="s">
        <v>294</v>
      </c>
      <c r="B286" s="161"/>
      <c r="C286" s="161"/>
      <c r="D286" s="54" t="s">
        <v>7</v>
      </c>
      <c r="E286" s="65"/>
      <c r="F286" s="49">
        <v>80</v>
      </c>
      <c r="G286" s="53" t="s">
        <v>287</v>
      </c>
      <c r="H286" s="65"/>
      <c r="I286" s="65"/>
    </row>
    <row r="287" spans="1:9" ht="15.75" hidden="1" x14ac:dyDescent="0.25">
      <c r="A287" s="95"/>
      <c r="B287" s="44"/>
      <c r="C287" s="44"/>
      <c r="D287" s="54"/>
      <c r="E287" s="65"/>
      <c r="F287" s="49">
        <f>SUM(F279:F286)</f>
        <v>1265</v>
      </c>
      <c r="G287" s="53"/>
      <c r="H287" s="65"/>
      <c r="I287" s="65"/>
    </row>
    <row r="288" spans="1:9" ht="15.75" hidden="1" x14ac:dyDescent="0.25">
      <c r="A288" s="94" t="s">
        <v>227</v>
      </c>
      <c r="B288" s="93"/>
      <c r="C288" s="93"/>
      <c r="D288" s="90"/>
      <c r="E288" s="85"/>
      <c r="F288" s="91"/>
      <c r="G288" s="84"/>
      <c r="H288" s="85"/>
      <c r="I288" s="85"/>
    </row>
    <row r="289" spans="1:9" ht="47.25" hidden="1" x14ac:dyDescent="0.25">
      <c r="A289" s="96" t="s">
        <v>295</v>
      </c>
      <c r="B289" s="161" t="s">
        <v>296</v>
      </c>
      <c r="C289" s="161" t="s">
        <v>271</v>
      </c>
      <c r="D289" s="54" t="s">
        <v>7</v>
      </c>
      <c r="E289" s="65"/>
      <c r="F289" s="49">
        <v>151.4</v>
      </c>
      <c r="G289" s="53" t="s">
        <v>659</v>
      </c>
      <c r="H289" s="65"/>
      <c r="I289" s="65"/>
    </row>
    <row r="290" spans="1:9" ht="31.5" hidden="1" x14ac:dyDescent="0.25">
      <c r="A290" s="96" t="s">
        <v>297</v>
      </c>
      <c r="B290" s="161"/>
      <c r="C290" s="161"/>
      <c r="D290" s="54" t="s">
        <v>7</v>
      </c>
      <c r="E290" s="65"/>
      <c r="F290" s="49">
        <v>50</v>
      </c>
      <c r="G290" s="53" t="s">
        <v>659</v>
      </c>
      <c r="H290" s="65"/>
      <c r="I290" s="65"/>
    </row>
    <row r="291" spans="1:9" ht="31.5" hidden="1" x14ac:dyDescent="0.25">
      <c r="A291" s="96" t="s">
        <v>298</v>
      </c>
      <c r="B291" s="161"/>
      <c r="C291" s="161"/>
      <c r="D291" s="54" t="s">
        <v>7</v>
      </c>
      <c r="E291" s="65"/>
      <c r="F291" s="49">
        <v>18.52</v>
      </c>
      <c r="G291" s="53" t="s">
        <v>659</v>
      </c>
      <c r="H291" s="65"/>
      <c r="I291" s="65"/>
    </row>
    <row r="292" spans="1:9" ht="15.75" hidden="1" x14ac:dyDescent="0.25">
      <c r="A292" s="96"/>
      <c r="B292" s="44"/>
      <c r="C292" s="44"/>
      <c r="D292" s="54"/>
      <c r="E292" s="65"/>
      <c r="F292" s="49">
        <f>SUM(F289:F291)</f>
        <v>219.92000000000002</v>
      </c>
      <c r="G292" s="53"/>
      <c r="H292" s="65"/>
      <c r="I292" s="65"/>
    </row>
    <row r="293" spans="1:9" ht="15.75" hidden="1" x14ac:dyDescent="0.25">
      <c r="A293" s="84" t="s">
        <v>157</v>
      </c>
      <c r="B293" s="93"/>
      <c r="C293" s="93"/>
      <c r="D293" s="90"/>
      <c r="E293" s="85"/>
      <c r="F293" s="97"/>
      <c r="G293" s="84"/>
      <c r="H293" s="85"/>
      <c r="I293" s="85"/>
    </row>
    <row r="294" spans="1:9" ht="31.5" hidden="1" x14ac:dyDescent="0.25">
      <c r="A294" s="51" t="s">
        <v>299</v>
      </c>
      <c r="B294" s="161" t="s">
        <v>296</v>
      </c>
      <c r="C294" s="161" t="s">
        <v>271</v>
      </c>
      <c r="D294" s="54" t="s">
        <v>7</v>
      </c>
      <c r="E294" s="65"/>
      <c r="F294" s="64">
        <v>635.17599949999999</v>
      </c>
      <c r="G294" s="53" t="s">
        <v>659</v>
      </c>
      <c r="H294" s="65"/>
      <c r="I294" s="65"/>
    </row>
    <row r="295" spans="1:9" ht="63" hidden="1" x14ac:dyDescent="0.25">
      <c r="A295" s="53" t="s">
        <v>300</v>
      </c>
      <c r="B295" s="161"/>
      <c r="C295" s="161"/>
      <c r="D295" s="54" t="s">
        <v>7</v>
      </c>
      <c r="E295" s="65"/>
      <c r="F295" s="64">
        <v>554.49712628999998</v>
      </c>
      <c r="G295" s="53" t="s">
        <v>659</v>
      </c>
      <c r="H295" s="65"/>
      <c r="I295" s="65"/>
    </row>
    <row r="296" spans="1:9" ht="31.5" hidden="1" x14ac:dyDescent="0.25">
      <c r="A296" s="53" t="s">
        <v>301</v>
      </c>
      <c r="B296" s="161"/>
      <c r="C296" s="161"/>
      <c r="D296" s="54" t="s">
        <v>7</v>
      </c>
      <c r="E296" s="65"/>
      <c r="F296" s="64">
        <v>152.27134724999999</v>
      </c>
      <c r="G296" s="53" t="s">
        <v>659</v>
      </c>
      <c r="H296" s="65"/>
      <c r="I296" s="65"/>
    </row>
    <row r="297" spans="1:9" ht="31.5" hidden="1" x14ac:dyDescent="0.25">
      <c r="A297" s="53" t="s">
        <v>302</v>
      </c>
      <c r="B297" s="161"/>
      <c r="C297" s="161"/>
      <c r="D297" s="54" t="s">
        <v>7</v>
      </c>
      <c r="E297" s="65"/>
      <c r="F297" s="64">
        <v>500</v>
      </c>
      <c r="G297" s="53" t="s">
        <v>659</v>
      </c>
      <c r="H297" s="65"/>
      <c r="I297" s="65"/>
    </row>
    <row r="298" spans="1:9" ht="15.75" hidden="1" x14ac:dyDescent="0.25">
      <c r="A298" s="53"/>
      <c r="B298" s="44"/>
      <c r="C298" s="44"/>
      <c r="D298" s="54"/>
      <c r="E298" s="65"/>
      <c r="F298" s="64">
        <f>SUM(F294:F297)</f>
        <v>1841.94447304</v>
      </c>
      <c r="G298" s="53">
        <v>1841.94447304</v>
      </c>
      <c r="H298" s="65"/>
      <c r="I298" s="65"/>
    </row>
    <row r="299" spans="1:9" ht="15.75" hidden="1" x14ac:dyDescent="0.25">
      <c r="A299" s="98" t="s">
        <v>303</v>
      </c>
      <c r="B299" s="93"/>
      <c r="C299" s="93"/>
      <c r="D299" s="90"/>
      <c r="E299" s="85"/>
      <c r="F299" s="97"/>
      <c r="G299" s="84"/>
      <c r="H299" s="85"/>
      <c r="I299" s="85"/>
    </row>
    <row r="300" spans="1:9" ht="47.25" hidden="1" x14ac:dyDescent="0.25">
      <c r="A300" s="51" t="s">
        <v>304</v>
      </c>
      <c r="B300" s="161" t="s">
        <v>296</v>
      </c>
      <c r="C300" s="161" t="s">
        <v>271</v>
      </c>
      <c r="D300" s="54" t="s">
        <v>7</v>
      </c>
      <c r="E300" s="65"/>
      <c r="F300" s="64">
        <v>16</v>
      </c>
      <c r="G300" s="53" t="s">
        <v>659</v>
      </c>
      <c r="H300" s="65"/>
      <c r="I300" s="65"/>
    </row>
    <row r="301" spans="1:9" ht="47.25" hidden="1" x14ac:dyDescent="0.25">
      <c r="A301" s="51" t="s">
        <v>305</v>
      </c>
      <c r="B301" s="161"/>
      <c r="C301" s="161"/>
      <c r="D301" s="54" t="s">
        <v>7</v>
      </c>
      <c r="E301" s="65"/>
      <c r="F301" s="64">
        <v>28</v>
      </c>
      <c r="G301" s="53" t="s">
        <v>659</v>
      </c>
      <c r="H301" s="65"/>
      <c r="I301" s="65"/>
    </row>
    <row r="302" spans="1:9" ht="47.25" hidden="1" x14ac:dyDescent="0.25">
      <c r="A302" s="51" t="s">
        <v>306</v>
      </c>
      <c r="B302" s="161"/>
      <c r="C302" s="161"/>
      <c r="D302" s="54" t="s">
        <v>7</v>
      </c>
      <c r="E302" s="65"/>
      <c r="F302" s="64">
        <v>36</v>
      </c>
      <c r="G302" s="53" t="s">
        <v>659</v>
      </c>
      <c r="H302" s="65"/>
      <c r="I302" s="65"/>
    </row>
    <row r="303" spans="1:9" ht="47.25" hidden="1" x14ac:dyDescent="0.25">
      <c r="A303" s="51" t="s">
        <v>307</v>
      </c>
      <c r="B303" s="161"/>
      <c r="C303" s="161"/>
      <c r="D303" s="54" t="s">
        <v>7</v>
      </c>
      <c r="E303" s="65"/>
      <c r="F303" s="64">
        <v>10</v>
      </c>
      <c r="G303" s="53" t="s">
        <v>659</v>
      </c>
      <c r="H303" s="65"/>
      <c r="I303" s="65"/>
    </row>
    <row r="304" spans="1:9" ht="47.25" hidden="1" x14ac:dyDescent="0.25">
      <c r="A304" s="53" t="s">
        <v>308</v>
      </c>
      <c r="B304" s="161"/>
      <c r="C304" s="161"/>
      <c r="D304" s="54" t="s">
        <v>7</v>
      </c>
      <c r="E304" s="65"/>
      <c r="F304" s="64">
        <v>14</v>
      </c>
      <c r="G304" s="53" t="s">
        <v>659</v>
      </c>
      <c r="H304" s="65"/>
      <c r="I304" s="65"/>
    </row>
    <row r="305" spans="1:9" ht="47.25" hidden="1" x14ac:dyDescent="0.25">
      <c r="A305" s="53" t="s">
        <v>309</v>
      </c>
      <c r="B305" s="161"/>
      <c r="C305" s="161"/>
      <c r="D305" s="54" t="s">
        <v>7</v>
      </c>
      <c r="E305" s="65"/>
      <c r="F305" s="64">
        <v>0.66600000000000004</v>
      </c>
      <c r="G305" s="53" t="s">
        <v>659</v>
      </c>
      <c r="H305" s="65"/>
      <c r="I305" s="65"/>
    </row>
    <row r="306" spans="1:9" ht="63" hidden="1" x14ac:dyDescent="0.25">
      <c r="A306" s="53" t="s">
        <v>310</v>
      </c>
      <c r="B306" s="161"/>
      <c r="C306" s="161"/>
      <c r="D306" s="54" t="s">
        <v>7</v>
      </c>
      <c r="E306" s="65"/>
      <c r="F306" s="64">
        <v>430</v>
      </c>
      <c r="G306" s="53" t="s">
        <v>659</v>
      </c>
      <c r="H306" s="65"/>
      <c r="I306" s="65"/>
    </row>
    <row r="307" spans="1:9" ht="63" hidden="1" x14ac:dyDescent="0.25">
      <c r="A307" s="53" t="s">
        <v>311</v>
      </c>
      <c r="B307" s="161" t="s">
        <v>296</v>
      </c>
      <c r="C307" s="161" t="s">
        <v>271</v>
      </c>
      <c r="D307" s="54" t="s">
        <v>7</v>
      </c>
      <c r="E307" s="65"/>
      <c r="F307" s="64">
        <v>11</v>
      </c>
      <c r="G307" s="53" t="s">
        <v>659</v>
      </c>
      <c r="H307" s="65"/>
      <c r="I307" s="65"/>
    </row>
    <row r="308" spans="1:9" ht="31.5" hidden="1" x14ac:dyDescent="0.25">
      <c r="A308" s="53" t="s">
        <v>312</v>
      </c>
      <c r="B308" s="161"/>
      <c r="C308" s="161"/>
      <c r="D308" s="54" t="s">
        <v>7</v>
      </c>
      <c r="E308" s="65"/>
      <c r="F308" s="64">
        <v>9.6</v>
      </c>
      <c r="G308" s="53" t="s">
        <v>659</v>
      </c>
      <c r="H308" s="65"/>
      <c r="I308" s="65"/>
    </row>
    <row r="309" spans="1:9" ht="31.5" hidden="1" x14ac:dyDescent="0.25">
      <c r="A309" s="53" t="s">
        <v>313</v>
      </c>
      <c r="B309" s="161"/>
      <c r="C309" s="161"/>
      <c r="D309" s="54" t="s">
        <v>7</v>
      </c>
      <c r="E309" s="65"/>
      <c r="F309" s="64">
        <v>2.5</v>
      </c>
      <c r="G309" s="53" t="s">
        <v>659</v>
      </c>
      <c r="H309" s="65"/>
      <c r="I309" s="65"/>
    </row>
    <row r="310" spans="1:9" ht="31.5" hidden="1" x14ac:dyDescent="0.25">
      <c r="A310" s="53" t="s">
        <v>314</v>
      </c>
      <c r="B310" s="161"/>
      <c r="C310" s="161"/>
      <c r="D310" s="54" t="s">
        <v>7</v>
      </c>
      <c r="E310" s="65"/>
      <c r="F310" s="64">
        <v>6</v>
      </c>
      <c r="G310" s="53" t="s">
        <v>659</v>
      </c>
      <c r="H310" s="65"/>
      <c r="I310" s="65"/>
    </row>
    <row r="311" spans="1:9" ht="63" hidden="1" x14ac:dyDescent="0.25">
      <c r="A311" s="53" t="s">
        <v>315</v>
      </c>
      <c r="B311" s="161"/>
      <c r="C311" s="161"/>
      <c r="D311" s="54" t="s">
        <v>7</v>
      </c>
      <c r="E311" s="65"/>
      <c r="F311" s="64">
        <v>8.5</v>
      </c>
      <c r="G311" s="53" t="s">
        <v>659</v>
      </c>
      <c r="H311" s="65"/>
      <c r="I311" s="65"/>
    </row>
    <row r="312" spans="1:9" ht="47.25" hidden="1" x14ac:dyDescent="0.25">
      <c r="A312" s="53" t="s">
        <v>316</v>
      </c>
      <c r="B312" s="161"/>
      <c r="C312" s="161"/>
      <c r="D312" s="54" t="s">
        <v>7</v>
      </c>
      <c r="E312" s="65"/>
      <c r="F312" s="64">
        <v>8.5</v>
      </c>
      <c r="G312" s="53" t="s">
        <v>659</v>
      </c>
      <c r="H312" s="65"/>
      <c r="I312" s="65"/>
    </row>
    <row r="313" spans="1:9" ht="47.25" hidden="1" x14ac:dyDescent="0.25">
      <c r="A313" s="53" t="s">
        <v>317</v>
      </c>
      <c r="B313" s="161"/>
      <c r="C313" s="161"/>
      <c r="D313" s="54" t="s">
        <v>7</v>
      </c>
      <c r="E313" s="65"/>
      <c r="F313" s="64">
        <v>11.5</v>
      </c>
      <c r="G313" s="53" t="s">
        <v>659</v>
      </c>
      <c r="H313" s="65"/>
      <c r="I313" s="65"/>
    </row>
    <row r="314" spans="1:9" ht="15.75" hidden="1" x14ac:dyDescent="0.25">
      <c r="A314" s="53"/>
      <c r="B314" s="44"/>
      <c r="C314" s="44"/>
      <c r="D314" s="54"/>
      <c r="E314" s="65"/>
      <c r="F314" s="64">
        <f>SUM(F300:F313)</f>
        <v>592.26599999999996</v>
      </c>
      <c r="G314" s="53"/>
      <c r="H314" s="65"/>
      <c r="I314" s="65"/>
    </row>
    <row r="315" spans="1:9" ht="15.75" hidden="1" x14ac:dyDescent="0.25">
      <c r="A315" s="98" t="s">
        <v>221</v>
      </c>
      <c r="B315" s="93"/>
      <c r="C315" s="93"/>
      <c r="D315" s="90"/>
      <c r="E315" s="85"/>
      <c r="F315" s="97"/>
      <c r="G315" s="84"/>
      <c r="H315" s="85"/>
      <c r="I315" s="85"/>
    </row>
    <row r="316" spans="1:9" ht="78.75" hidden="1" x14ac:dyDescent="0.25">
      <c r="A316" s="51" t="s">
        <v>318</v>
      </c>
      <c r="B316" s="161" t="s">
        <v>296</v>
      </c>
      <c r="C316" s="161" t="s">
        <v>271</v>
      </c>
      <c r="D316" s="54" t="s">
        <v>7</v>
      </c>
      <c r="E316" s="65"/>
      <c r="F316" s="64">
        <v>60</v>
      </c>
      <c r="G316" s="53" t="s">
        <v>659</v>
      </c>
      <c r="H316" s="65"/>
      <c r="I316" s="65"/>
    </row>
    <row r="317" spans="1:9" ht="47.25" hidden="1" x14ac:dyDescent="0.25">
      <c r="A317" s="53" t="s">
        <v>319</v>
      </c>
      <c r="B317" s="161"/>
      <c r="C317" s="161"/>
      <c r="D317" s="54" t="s">
        <v>7</v>
      </c>
      <c r="E317" s="65"/>
      <c r="F317" s="64">
        <v>10</v>
      </c>
      <c r="G317" s="53" t="s">
        <v>659</v>
      </c>
      <c r="H317" s="65"/>
      <c r="I317" s="65"/>
    </row>
    <row r="318" spans="1:9" ht="63" hidden="1" x14ac:dyDescent="0.25">
      <c r="A318" s="53" t="s">
        <v>320</v>
      </c>
      <c r="B318" s="161"/>
      <c r="C318" s="161"/>
      <c r="D318" s="54" t="s">
        <v>7</v>
      </c>
      <c r="E318" s="65"/>
      <c r="F318" s="64">
        <v>130</v>
      </c>
      <c r="G318" s="53" t="s">
        <v>659</v>
      </c>
      <c r="H318" s="65"/>
      <c r="I318" s="65"/>
    </row>
    <row r="319" spans="1:9" ht="78.75" hidden="1" x14ac:dyDescent="0.25">
      <c r="A319" s="53" t="s">
        <v>321</v>
      </c>
      <c r="B319" s="161"/>
      <c r="C319" s="161"/>
      <c r="D319" s="54" t="s">
        <v>7</v>
      </c>
      <c r="E319" s="65"/>
      <c r="F319" s="64">
        <v>110</v>
      </c>
      <c r="G319" s="53" t="s">
        <v>659</v>
      </c>
      <c r="H319" s="65"/>
      <c r="I319" s="65"/>
    </row>
    <row r="320" spans="1:9" ht="63" hidden="1" x14ac:dyDescent="0.25">
      <c r="A320" s="53" t="s">
        <v>322</v>
      </c>
      <c r="B320" s="161"/>
      <c r="C320" s="161"/>
      <c r="D320" s="54" t="s">
        <v>7</v>
      </c>
      <c r="E320" s="65"/>
      <c r="F320" s="64">
        <v>90</v>
      </c>
      <c r="G320" s="53" t="s">
        <v>659</v>
      </c>
      <c r="H320" s="65"/>
      <c r="I320" s="65"/>
    </row>
    <row r="321" spans="1:9" ht="47.25" hidden="1" x14ac:dyDescent="0.25">
      <c r="A321" s="53" t="s">
        <v>323</v>
      </c>
      <c r="B321" s="161"/>
      <c r="C321" s="161"/>
      <c r="D321" s="54" t="s">
        <v>7</v>
      </c>
      <c r="E321" s="65"/>
      <c r="F321" s="64">
        <v>40</v>
      </c>
      <c r="G321" s="53" t="s">
        <v>659</v>
      </c>
      <c r="H321" s="65"/>
      <c r="I321" s="65"/>
    </row>
    <row r="322" spans="1:9" ht="47.25" hidden="1" x14ac:dyDescent="0.25">
      <c r="A322" s="53" t="s">
        <v>324</v>
      </c>
      <c r="B322" s="161"/>
      <c r="C322" s="161"/>
      <c r="D322" s="54" t="s">
        <v>7</v>
      </c>
      <c r="E322" s="65"/>
      <c r="F322" s="64">
        <v>20</v>
      </c>
      <c r="G322" s="53" t="s">
        <v>659</v>
      </c>
      <c r="H322" s="65"/>
      <c r="I322" s="65"/>
    </row>
    <row r="323" spans="1:9" ht="31.5" hidden="1" x14ac:dyDescent="0.25">
      <c r="A323" s="53" t="s">
        <v>325</v>
      </c>
      <c r="B323" s="161"/>
      <c r="C323" s="161"/>
      <c r="D323" s="54" t="s">
        <v>7</v>
      </c>
      <c r="E323" s="65"/>
      <c r="F323" s="64">
        <v>50</v>
      </c>
      <c r="G323" s="53" t="s">
        <v>659</v>
      </c>
      <c r="H323" s="65"/>
      <c r="I323" s="65"/>
    </row>
    <row r="324" spans="1:9" ht="31.5" hidden="1" x14ac:dyDescent="0.25">
      <c r="A324" s="63" t="s">
        <v>326</v>
      </c>
      <c r="B324" s="161" t="s">
        <v>296</v>
      </c>
      <c r="C324" s="161" t="s">
        <v>271</v>
      </c>
      <c r="D324" s="54" t="s">
        <v>7</v>
      </c>
      <c r="E324" s="65"/>
      <c r="F324" s="64">
        <v>20</v>
      </c>
      <c r="G324" s="53" t="s">
        <v>659</v>
      </c>
      <c r="H324" s="65"/>
      <c r="I324" s="65"/>
    </row>
    <row r="325" spans="1:9" ht="47.25" hidden="1" x14ac:dyDescent="0.25">
      <c r="A325" s="63" t="s">
        <v>327</v>
      </c>
      <c r="B325" s="161"/>
      <c r="C325" s="161"/>
      <c r="D325" s="54" t="s">
        <v>7</v>
      </c>
      <c r="E325" s="65"/>
      <c r="F325" s="64">
        <v>14.1</v>
      </c>
      <c r="G325" s="53" t="s">
        <v>659</v>
      </c>
      <c r="H325" s="65"/>
      <c r="I325" s="65"/>
    </row>
    <row r="326" spans="1:9" ht="15.75" hidden="1" x14ac:dyDescent="0.25">
      <c r="A326" s="63"/>
      <c r="B326" s="44"/>
      <c r="C326" s="44"/>
      <c r="D326" s="54"/>
      <c r="E326" s="65"/>
      <c r="F326" s="64">
        <f>SUM(F316:F325)</f>
        <v>544.1</v>
      </c>
      <c r="G326" s="53"/>
      <c r="H326" s="65"/>
      <c r="I326" s="65"/>
    </row>
    <row r="327" spans="1:9" ht="15.75" hidden="1" x14ac:dyDescent="0.25">
      <c r="A327" s="84" t="s">
        <v>190</v>
      </c>
      <c r="B327" s="93"/>
      <c r="C327" s="93"/>
      <c r="D327" s="90"/>
      <c r="E327" s="85"/>
      <c r="F327" s="97"/>
      <c r="G327" s="84"/>
      <c r="H327" s="85"/>
      <c r="I327" s="85"/>
    </row>
    <row r="328" spans="1:9" ht="78.75" hidden="1" x14ac:dyDescent="0.25">
      <c r="A328" s="53" t="s">
        <v>328</v>
      </c>
      <c r="B328" s="161" t="s">
        <v>296</v>
      </c>
      <c r="C328" s="161" t="s">
        <v>271</v>
      </c>
      <c r="D328" s="54" t="s">
        <v>7</v>
      </c>
      <c r="E328" s="65"/>
      <c r="F328" s="64">
        <v>300</v>
      </c>
      <c r="G328" s="53" t="s">
        <v>659</v>
      </c>
      <c r="H328" s="65"/>
      <c r="I328" s="65"/>
    </row>
    <row r="329" spans="1:9" ht="31.5" hidden="1" x14ac:dyDescent="0.25">
      <c r="A329" s="63" t="s">
        <v>329</v>
      </c>
      <c r="B329" s="161"/>
      <c r="C329" s="161"/>
      <c r="D329" s="54" t="s">
        <v>7</v>
      </c>
      <c r="E329" s="65"/>
      <c r="F329" s="64">
        <v>30</v>
      </c>
      <c r="G329" s="53" t="s">
        <v>659</v>
      </c>
      <c r="H329" s="65"/>
      <c r="I329" s="65"/>
    </row>
    <row r="330" spans="1:9" ht="31.5" hidden="1" x14ac:dyDescent="0.25">
      <c r="A330" s="63" t="s">
        <v>330</v>
      </c>
      <c r="B330" s="161"/>
      <c r="C330" s="161"/>
      <c r="D330" s="54" t="s">
        <v>7</v>
      </c>
      <c r="E330" s="65"/>
      <c r="F330" s="64">
        <v>17</v>
      </c>
      <c r="G330" s="53" t="s">
        <v>659</v>
      </c>
      <c r="H330" s="65"/>
      <c r="I330" s="65"/>
    </row>
    <row r="331" spans="1:9" ht="47.25" hidden="1" x14ac:dyDescent="0.25">
      <c r="A331" s="63" t="s">
        <v>331</v>
      </c>
      <c r="B331" s="161"/>
      <c r="C331" s="161"/>
      <c r="D331" s="54" t="s">
        <v>7</v>
      </c>
      <c r="E331" s="65"/>
      <c r="F331" s="64">
        <v>200</v>
      </c>
      <c r="G331" s="53" t="s">
        <v>659</v>
      </c>
      <c r="H331" s="65"/>
      <c r="I331" s="65"/>
    </row>
    <row r="332" spans="1:9" ht="31.5" hidden="1" x14ac:dyDescent="0.25">
      <c r="A332" s="63" t="s">
        <v>332</v>
      </c>
      <c r="B332" s="161"/>
      <c r="C332" s="161"/>
      <c r="D332" s="54" t="s">
        <v>7</v>
      </c>
      <c r="E332" s="65"/>
      <c r="F332" s="64">
        <v>130</v>
      </c>
      <c r="G332" s="53" t="s">
        <v>659</v>
      </c>
      <c r="H332" s="65"/>
      <c r="I332" s="65"/>
    </row>
    <row r="333" spans="1:9" ht="47.25" hidden="1" x14ac:dyDescent="0.25">
      <c r="A333" s="63" t="s">
        <v>333</v>
      </c>
      <c r="B333" s="161"/>
      <c r="C333" s="161"/>
      <c r="D333" s="54" t="s">
        <v>7</v>
      </c>
      <c r="E333" s="65"/>
      <c r="F333" s="64">
        <v>300</v>
      </c>
      <c r="G333" s="53" t="s">
        <v>659</v>
      </c>
      <c r="H333" s="65"/>
      <c r="I333" s="65"/>
    </row>
    <row r="334" spans="1:9" ht="31.5" hidden="1" x14ac:dyDescent="0.25">
      <c r="A334" s="63" t="s">
        <v>334</v>
      </c>
      <c r="B334" s="161"/>
      <c r="C334" s="161"/>
      <c r="D334" s="54" t="s">
        <v>7</v>
      </c>
      <c r="E334" s="65"/>
      <c r="F334" s="64">
        <v>56</v>
      </c>
      <c r="G334" s="53" t="s">
        <v>659</v>
      </c>
      <c r="H334" s="65"/>
      <c r="I334" s="65"/>
    </row>
    <row r="335" spans="1:9" ht="31.5" hidden="1" x14ac:dyDescent="0.25">
      <c r="A335" s="63" t="s">
        <v>335</v>
      </c>
      <c r="B335" s="161"/>
      <c r="C335" s="161"/>
      <c r="D335" s="54" t="s">
        <v>7</v>
      </c>
      <c r="E335" s="65"/>
      <c r="F335" s="64">
        <v>25</v>
      </c>
      <c r="G335" s="53" t="s">
        <v>659</v>
      </c>
      <c r="H335" s="65"/>
      <c r="I335" s="65"/>
    </row>
    <row r="336" spans="1:9" ht="31.5" hidden="1" x14ac:dyDescent="0.25">
      <c r="A336" s="63" t="s">
        <v>336</v>
      </c>
      <c r="B336" s="161"/>
      <c r="C336" s="161"/>
      <c r="D336" s="54" t="s">
        <v>7</v>
      </c>
      <c r="E336" s="65"/>
      <c r="F336" s="64">
        <v>514</v>
      </c>
      <c r="G336" s="53" t="s">
        <v>659</v>
      </c>
      <c r="H336" s="65"/>
      <c r="I336" s="65"/>
    </row>
    <row r="337" spans="1:9" ht="31.5" hidden="1" x14ac:dyDescent="0.25">
      <c r="A337" s="63" t="s">
        <v>337</v>
      </c>
      <c r="B337" s="161"/>
      <c r="C337" s="161"/>
      <c r="D337" s="54" t="s">
        <v>7</v>
      </c>
      <c r="E337" s="65"/>
      <c r="F337" s="64">
        <v>460</v>
      </c>
      <c r="G337" s="53" t="s">
        <v>659</v>
      </c>
      <c r="H337" s="65"/>
      <c r="I337" s="65"/>
    </row>
    <row r="338" spans="1:9" ht="47.25" hidden="1" x14ac:dyDescent="0.25">
      <c r="A338" s="63" t="s">
        <v>338</v>
      </c>
      <c r="B338" s="57" t="s">
        <v>296</v>
      </c>
      <c r="C338" s="57" t="s">
        <v>271</v>
      </c>
      <c r="D338" s="54" t="s">
        <v>7</v>
      </c>
      <c r="E338" s="65"/>
      <c r="F338" s="64">
        <v>60</v>
      </c>
      <c r="G338" s="53" t="s">
        <v>659</v>
      </c>
      <c r="H338" s="65"/>
      <c r="I338" s="65"/>
    </row>
    <row r="339" spans="1:9" ht="15.75" hidden="1" x14ac:dyDescent="0.25">
      <c r="A339" s="63"/>
      <c r="B339" s="57"/>
      <c r="C339" s="57"/>
      <c r="D339" s="54"/>
      <c r="E339" s="65"/>
      <c r="F339" s="64">
        <f>SUM(F328:F338)</f>
        <v>2092</v>
      </c>
      <c r="G339" s="53">
        <v>2092</v>
      </c>
      <c r="H339" s="65"/>
      <c r="I339" s="65"/>
    </row>
    <row r="340" spans="1:9" ht="15.75" hidden="1" x14ac:dyDescent="0.25">
      <c r="A340" s="84" t="s">
        <v>339</v>
      </c>
      <c r="B340" s="93"/>
      <c r="C340" s="93"/>
      <c r="D340" s="90"/>
      <c r="E340" s="85"/>
      <c r="F340" s="97"/>
      <c r="G340" s="84"/>
      <c r="H340" s="85"/>
      <c r="I340" s="85"/>
    </row>
    <row r="341" spans="1:9" ht="31.5" hidden="1" x14ac:dyDescent="0.25">
      <c r="A341" s="53" t="s">
        <v>340</v>
      </c>
      <c r="B341" s="161" t="s">
        <v>296</v>
      </c>
      <c r="C341" s="161" t="s">
        <v>271</v>
      </c>
      <c r="D341" s="54" t="s">
        <v>7</v>
      </c>
      <c r="E341" s="65"/>
      <c r="F341" s="64">
        <v>72</v>
      </c>
      <c r="G341" s="53" t="s">
        <v>659</v>
      </c>
      <c r="H341" s="65"/>
      <c r="I341" s="65"/>
    </row>
    <row r="342" spans="1:9" ht="31.5" hidden="1" x14ac:dyDescent="0.25">
      <c r="A342" s="53" t="s">
        <v>341</v>
      </c>
      <c r="B342" s="161"/>
      <c r="C342" s="161"/>
      <c r="D342" s="54" t="s">
        <v>7</v>
      </c>
      <c r="E342" s="65"/>
      <c r="F342" s="64">
        <v>0.3</v>
      </c>
      <c r="G342" s="53" t="s">
        <v>659</v>
      </c>
      <c r="H342" s="65"/>
      <c r="I342" s="65"/>
    </row>
    <row r="343" spans="1:9" ht="47.25" hidden="1" x14ac:dyDescent="0.25">
      <c r="A343" s="53" t="s">
        <v>342</v>
      </c>
      <c r="B343" s="161"/>
      <c r="C343" s="161"/>
      <c r="D343" s="54" t="s">
        <v>7</v>
      </c>
      <c r="E343" s="65"/>
      <c r="F343" s="64">
        <v>5</v>
      </c>
      <c r="G343" s="53" t="s">
        <v>659</v>
      </c>
      <c r="H343" s="65"/>
      <c r="I343" s="65"/>
    </row>
    <row r="344" spans="1:9" ht="47.25" hidden="1" x14ac:dyDescent="0.25">
      <c r="A344" s="53" t="s">
        <v>343</v>
      </c>
      <c r="B344" s="161"/>
      <c r="C344" s="161"/>
      <c r="D344" s="54" t="s">
        <v>7</v>
      </c>
      <c r="E344" s="65"/>
      <c r="F344" s="64">
        <v>9</v>
      </c>
      <c r="G344" s="53" t="s">
        <v>659</v>
      </c>
      <c r="H344" s="65"/>
      <c r="I344" s="65"/>
    </row>
    <row r="345" spans="1:9" ht="31.5" hidden="1" x14ac:dyDescent="0.25">
      <c r="A345" s="53" t="s">
        <v>344</v>
      </c>
      <c r="B345" s="161"/>
      <c r="C345" s="161"/>
      <c r="D345" s="54" t="s">
        <v>7</v>
      </c>
      <c r="E345" s="65"/>
      <c r="F345" s="64">
        <v>9</v>
      </c>
      <c r="G345" s="53" t="s">
        <v>659</v>
      </c>
      <c r="H345" s="65"/>
      <c r="I345" s="65"/>
    </row>
    <row r="346" spans="1:9" ht="31.5" hidden="1" x14ac:dyDescent="0.25">
      <c r="A346" s="53" t="s">
        <v>345</v>
      </c>
      <c r="B346" s="161"/>
      <c r="C346" s="161"/>
      <c r="D346" s="54" t="s">
        <v>7</v>
      </c>
      <c r="E346" s="65"/>
      <c r="F346" s="64">
        <v>60</v>
      </c>
      <c r="G346" s="53" t="s">
        <v>659</v>
      </c>
      <c r="H346" s="65"/>
      <c r="I346" s="65"/>
    </row>
    <row r="347" spans="1:9" ht="47.25" hidden="1" x14ac:dyDescent="0.25">
      <c r="A347" s="53" t="s">
        <v>346</v>
      </c>
      <c r="B347" s="161"/>
      <c r="C347" s="161"/>
      <c r="D347" s="54" t="s">
        <v>7</v>
      </c>
      <c r="E347" s="65"/>
      <c r="F347" s="64">
        <v>260</v>
      </c>
      <c r="G347" s="53" t="s">
        <v>659</v>
      </c>
      <c r="H347" s="65"/>
      <c r="I347" s="65"/>
    </row>
    <row r="348" spans="1:9" ht="31.5" hidden="1" x14ac:dyDescent="0.25">
      <c r="A348" s="53" t="s">
        <v>347</v>
      </c>
      <c r="B348" s="161"/>
      <c r="C348" s="161"/>
      <c r="D348" s="54" t="s">
        <v>7</v>
      </c>
      <c r="E348" s="65"/>
      <c r="F348" s="64">
        <v>73</v>
      </c>
      <c r="G348" s="53" t="s">
        <v>659</v>
      </c>
      <c r="H348" s="65"/>
      <c r="I348" s="65"/>
    </row>
    <row r="349" spans="1:9" ht="31.5" hidden="1" x14ac:dyDescent="0.25">
      <c r="A349" s="53" t="s">
        <v>348</v>
      </c>
      <c r="B349" s="161"/>
      <c r="C349" s="161"/>
      <c r="D349" s="54" t="s">
        <v>7</v>
      </c>
      <c r="E349" s="65"/>
      <c r="F349" s="64">
        <v>93</v>
      </c>
      <c r="G349" s="53" t="s">
        <v>659</v>
      </c>
      <c r="H349" s="65"/>
      <c r="I349" s="65"/>
    </row>
    <row r="350" spans="1:9" ht="47.25" hidden="1" x14ac:dyDescent="0.25">
      <c r="A350" s="53" t="s">
        <v>349</v>
      </c>
      <c r="B350" s="161"/>
      <c r="C350" s="161"/>
      <c r="D350" s="54" t="s">
        <v>7</v>
      </c>
      <c r="E350" s="65"/>
      <c r="F350" s="64">
        <v>161</v>
      </c>
      <c r="G350" s="53" t="s">
        <v>659</v>
      </c>
      <c r="H350" s="65"/>
      <c r="I350" s="65"/>
    </row>
    <row r="351" spans="1:9" ht="31.5" hidden="1" x14ac:dyDescent="0.25">
      <c r="A351" s="53" t="s">
        <v>350</v>
      </c>
      <c r="B351" s="161"/>
      <c r="C351" s="161"/>
      <c r="D351" s="54" t="s">
        <v>7</v>
      </c>
      <c r="E351" s="65"/>
      <c r="F351" s="64">
        <v>196</v>
      </c>
      <c r="G351" s="53" t="s">
        <v>659</v>
      </c>
      <c r="H351" s="65"/>
      <c r="I351" s="65"/>
    </row>
    <row r="352" spans="1:9" ht="63" hidden="1" x14ac:dyDescent="0.25">
      <c r="A352" s="53" t="s">
        <v>351</v>
      </c>
      <c r="B352" s="161"/>
      <c r="C352" s="161"/>
      <c r="D352" s="54" t="s">
        <v>7</v>
      </c>
      <c r="E352" s="65"/>
      <c r="F352" s="64">
        <v>122</v>
      </c>
      <c r="G352" s="53" t="s">
        <v>659</v>
      </c>
      <c r="H352" s="65"/>
      <c r="I352" s="65"/>
    </row>
    <row r="353" spans="1:9" ht="47.25" hidden="1" x14ac:dyDescent="0.25">
      <c r="A353" s="53" t="s">
        <v>352</v>
      </c>
      <c r="B353" s="161" t="s">
        <v>296</v>
      </c>
      <c r="C353" s="161" t="s">
        <v>271</v>
      </c>
      <c r="D353" s="54" t="s">
        <v>7</v>
      </c>
      <c r="E353" s="65"/>
      <c r="F353" s="64">
        <v>22</v>
      </c>
      <c r="G353" s="53" t="s">
        <v>659</v>
      </c>
      <c r="H353" s="65"/>
      <c r="I353" s="65"/>
    </row>
    <row r="354" spans="1:9" ht="31.5" hidden="1" x14ac:dyDescent="0.25">
      <c r="A354" s="53" t="s">
        <v>353</v>
      </c>
      <c r="B354" s="161"/>
      <c r="C354" s="161"/>
      <c r="D354" s="54" t="s">
        <v>7</v>
      </c>
      <c r="E354" s="65"/>
      <c r="F354" s="64">
        <v>16</v>
      </c>
      <c r="G354" s="53" t="s">
        <v>659</v>
      </c>
      <c r="H354" s="65"/>
      <c r="I354" s="65"/>
    </row>
    <row r="355" spans="1:9" ht="31.5" hidden="1" x14ac:dyDescent="0.25">
      <c r="A355" s="53" t="s">
        <v>354</v>
      </c>
      <c r="B355" s="161"/>
      <c r="C355" s="161"/>
      <c r="D355" s="54" t="s">
        <v>7</v>
      </c>
      <c r="E355" s="65"/>
      <c r="F355" s="64">
        <v>3</v>
      </c>
      <c r="G355" s="53" t="s">
        <v>659</v>
      </c>
      <c r="H355" s="65"/>
      <c r="I355" s="65"/>
    </row>
    <row r="356" spans="1:9" ht="15.75" hidden="1" x14ac:dyDescent="0.25">
      <c r="A356" s="53"/>
      <c r="B356" s="44"/>
      <c r="C356" s="44"/>
      <c r="D356" s="54"/>
      <c r="E356" s="65"/>
      <c r="F356" s="64">
        <f>SUM(F341:F355)</f>
        <v>1101.3</v>
      </c>
      <c r="G356" s="53">
        <v>1101.3</v>
      </c>
      <c r="H356" s="65"/>
      <c r="I356" s="65"/>
    </row>
    <row r="357" spans="1:9" ht="15.75" hidden="1" x14ac:dyDescent="0.25">
      <c r="A357" s="84" t="s">
        <v>172</v>
      </c>
      <c r="B357" s="93"/>
      <c r="C357" s="93"/>
      <c r="D357" s="90"/>
      <c r="E357" s="85"/>
      <c r="F357" s="97"/>
      <c r="G357" s="84"/>
      <c r="H357" s="85"/>
      <c r="I357" s="85"/>
    </row>
    <row r="358" spans="1:9" ht="47.25" hidden="1" x14ac:dyDescent="0.25">
      <c r="A358" s="53" t="s">
        <v>355</v>
      </c>
      <c r="B358" s="57" t="s">
        <v>296</v>
      </c>
      <c r="C358" s="57" t="s">
        <v>271</v>
      </c>
      <c r="D358" s="54" t="s">
        <v>7</v>
      </c>
      <c r="E358" s="65"/>
      <c r="F358" s="64">
        <v>240</v>
      </c>
      <c r="G358" s="53" t="s">
        <v>659</v>
      </c>
      <c r="H358" s="65"/>
      <c r="I358" s="65"/>
    </row>
    <row r="359" spans="1:9" ht="15.75" hidden="1" x14ac:dyDescent="0.25">
      <c r="A359" s="84" t="s">
        <v>356</v>
      </c>
      <c r="B359" s="93"/>
      <c r="C359" s="93"/>
      <c r="D359" s="90"/>
      <c r="E359" s="85"/>
      <c r="F359" s="97"/>
      <c r="G359" s="84"/>
      <c r="H359" s="85"/>
      <c r="I359" s="85"/>
    </row>
    <row r="360" spans="1:9" ht="63" hidden="1" x14ac:dyDescent="0.25">
      <c r="A360" s="53" t="s">
        <v>357</v>
      </c>
      <c r="B360" s="57" t="s">
        <v>296</v>
      </c>
      <c r="C360" s="57" t="s">
        <v>271</v>
      </c>
      <c r="D360" s="54" t="s">
        <v>7</v>
      </c>
      <c r="E360" s="65"/>
      <c r="F360" s="64">
        <v>700</v>
      </c>
      <c r="G360" s="53" t="s">
        <v>659</v>
      </c>
      <c r="H360" s="65"/>
      <c r="I360" s="65"/>
    </row>
    <row r="361" spans="1:9" ht="15.75" hidden="1" x14ac:dyDescent="0.25">
      <c r="A361" s="84" t="s">
        <v>358</v>
      </c>
      <c r="B361" s="93"/>
      <c r="C361" s="93"/>
      <c r="D361" s="90"/>
      <c r="E361" s="85"/>
      <c r="F361" s="97"/>
      <c r="G361" s="84"/>
      <c r="H361" s="85"/>
      <c r="I361" s="85"/>
    </row>
    <row r="362" spans="1:9" ht="47.25" hidden="1" x14ac:dyDescent="0.25">
      <c r="A362" s="53" t="s">
        <v>359</v>
      </c>
      <c r="B362" s="57" t="s">
        <v>296</v>
      </c>
      <c r="C362" s="57" t="s">
        <v>271</v>
      </c>
      <c r="D362" s="54" t="s">
        <v>7</v>
      </c>
      <c r="E362" s="65"/>
      <c r="F362" s="64">
        <v>11.772868380000002</v>
      </c>
      <c r="G362" s="53" t="s">
        <v>659</v>
      </c>
      <c r="H362" s="65"/>
      <c r="I362" s="65"/>
    </row>
    <row r="363" spans="1:9" ht="15.75" hidden="1" x14ac:dyDescent="0.25">
      <c r="A363" s="99" t="s">
        <v>360</v>
      </c>
      <c r="B363" s="93"/>
      <c r="C363" s="93"/>
      <c r="D363" s="90"/>
      <c r="E363" s="85"/>
      <c r="F363" s="97"/>
      <c r="G363" s="84"/>
      <c r="H363" s="85"/>
      <c r="I363" s="85"/>
    </row>
    <row r="364" spans="1:9" ht="47.25" hidden="1" x14ac:dyDescent="0.25">
      <c r="A364" s="63" t="s">
        <v>361</v>
      </c>
      <c r="B364" s="57" t="s">
        <v>296</v>
      </c>
      <c r="C364" s="57" t="s">
        <v>271</v>
      </c>
      <c r="D364" s="54" t="s">
        <v>7</v>
      </c>
      <c r="E364" s="65"/>
      <c r="F364" s="64">
        <v>233.756</v>
      </c>
      <c r="G364" s="53" t="s">
        <v>659</v>
      </c>
      <c r="H364" s="65"/>
      <c r="I364" s="65"/>
    </row>
    <row r="365" spans="1:9" ht="15.75" hidden="1" x14ac:dyDescent="0.25">
      <c r="A365" s="84" t="s">
        <v>362</v>
      </c>
      <c r="B365" s="84"/>
      <c r="C365" s="84"/>
      <c r="D365" s="90"/>
      <c r="E365" s="85"/>
      <c r="F365" s="85"/>
      <c r="G365" s="84"/>
      <c r="H365" s="85"/>
      <c r="I365" s="85"/>
    </row>
    <row r="366" spans="1:9" ht="31.5" hidden="1" x14ac:dyDescent="0.25">
      <c r="A366" s="96" t="s">
        <v>363</v>
      </c>
      <c r="B366" s="161" t="s">
        <v>364</v>
      </c>
      <c r="C366" s="161" t="s">
        <v>271</v>
      </c>
      <c r="D366" s="54" t="s">
        <v>7</v>
      </c>
      <c r="E366" s="65"/>
      <c r="F366" s="49">
        <v>4.5</v>
      </c>
      <c r="G366" s="53" t="s">
        <v>659</v>
      </c>
      <c r="H366" s="65"/>
      <c r="I366" s="65"/>
    </row>
    <row r="367" spans="1:9" ht="94.5" hidden="1" x14ac:dyDescent="0.25">
      <c r="A367" s="95" t="s">
        <v>365</v>
      </c>
      <c r="B367" s="161"/>
      <c r="C367" s="161"/>
      <c r="D367" s="54" t="s">
        <v>7</v>
      </c>
      <c r="E367" s="65"/>
      <c r="F367" s="49">
        <v>59.5</v>
      </c>
      <c r="G367" s="53" t="s">
        <v>659</v>
      </c>
      <c r="H367" s="65"/>
      <c r="I367" s="65"/>
    </row>
    <row r="368" spans="1:9" ht="31.5" hidden="1" x14ac:dyDescent="0.25">
      <c r="A368" s="95" t="s">
        <v>366</v>
      </c>
      <c r="B368" s="161"/>
      <c r="C368" s="161"/>
      <c r="D368" s="54" t="s">
        <v>7</v>
      </c>
      <c r="E368" s="65"/>
      <c r="F368" s="49">
        <v>144.30000000000001</v>
      </c>
      <c r="G368" s="53" t="s">
        <v>659</v>
      </c>
      <c r="H368" s="65"/>
      <c r="I368" s="65"/>
    </row>
    <row r="369" spans="1:9" ht="31.5" hidden="1" x14ac:dyDescent="0.25">
      <c r="A369" s="95" t="s">
        <v>367</v>
      </c>
      <c r="B369" s="161"/>
      <c r="C369" s="161"/>
      <c r="D369" s="54" t="s">
        <v>7</v>
      </c>
      <c r="E369" s="65"/>
      <c r="F369" s="49">
        <v>7</v>
      </c>
      <c r="G369" s="53" t="s">
        <v>659</v>
      </c>
      <c r="H369" s="65"/>
      <c r="I369" s="65"/>
    </row>
    <row r="370" spans="1:9" ht="31.5" hidden="1" x14ac:dyDescent="0.25">
      <c r="A370" s="95" t="s">
        <v>368</v>
      </c>
      <c r="B370" s="161"/>
      <c r="C370" s="161"/>
      <c r="D370" s="54" t="s">
        <v>7</v>
      </c>
      <c r="E370" s="65"/>
      <c r="F370" s="49">
        <v>15</v>
      </c>
      <c r="G370" s="53" t="s">
        <v>659</v>
      </c>
      <c r="H370" s="65"/>
      <c r="I370" s="65"/>
    </row>
    <row r="371" spans="1:9" ht="31.5" hidden="1" x14ac:dyDescent="0.25">
      <c r="A371" s="95" t="s">
        <v>369</v>
      </c>
      <c r="B371" s="161"/>
      <c r="C371" s="161"/>
      <c r="D371" s="54" t="s">
        <v>7</v>
      </c>
      <c r="E371" s="65"/>
      <c r="F371" s="49">
        <v>15</v>
      </c>
      <c r="G371" s="53" t="s">
        <v>659</v>
      </c>
      <c r="H371" s="65"/>
      <c r="I371" s="65"/>
    </row>
    <row r="372" spans="1:9" ht="31.5" hidden="1" x14ac:dyDescent="0.25">
      <c r="A372" s="63" t="s">
        <v>370</v>
      </c>
      <c r="B372" s="161"/>
      <c r="C372" s="161"/>
      <c r="D372" s="54" t="s">
        <v>7</v>
      </c>
      <c r="E372" s="65"/>
      <c r="F372" s="64">
        <v>20</v>
      </c>
      <c r="G372" s="53" t="s">
        <v>659</v>
      </c>
      <c r="H372" s="65"/>
      <c r="I372" s="65"/>
    </row>
    <row r="373" spans="1:9" ht="78.75" hidden="1" x14ac:dyDescent="0.25">
      <c r="A373" s="63" t="s">
        <v>371</v>
      </c>
      <c r="B373" s="161"/>
      <c r="C373" s="161"/>
      <c r="D373" s="54" t="s">
        <v>7</v>
      </c>
      <c r="E373" s="65"/>
      <c r="F373" s="64">
        <v>100</v>
      </c>
      <c r="G373" s="53" t="s">
        <v>659</v>
      </c>
      <c r="H373" s="65"/>
      <c r="I373" s="65"/>
    </row>
    <row r="374" spans="1:9" ht="63" hidden="1" x14ac:dyDescent="0.25">
      <c r="A374" s="63" t="s">
        <v>372</v>
      </c>
      <c r="B374" s="161"/>
      <c r="C374" s="161"/>
      <c r="D374" s="54" t="s">
        <v>7</v>
      </c>
      <c r="E374" s="65"/>
      <c r="F374" s="64">
        <v>412</v>
      </c>
      <c r="G374" s="53" t="s">
        <v>659</v>
      </c>
      <c r="H374" s="65"/>
      <c r="I374" s="65"/>
    </row>
    <row r="375" spans="1:9" ht="31.5" hidden="1" x14ac:dyDescent="0.25">
      <c r="A375" s="63" t="s">
        <v>373</v>
      </c>
      <c r="B375" s="161"/>
      <c r="C375" s="161"/>
      <c r="D375" s="54" t="s">
        <v>7</v>
      </c>
      <c r="E375" s="65"/>
      <c r="F375" s="64">
        <v>100</v>
      </c>
      <c r="G375" s="53" t="s">
        <v>659</v>
      </c>
      <c r="H375" s="65"/>
      <c r="I375" s="65"/>
    </row>
    <row r="376" spans="1:9" ht="47.25" hidden="1" x14ac:dyDescent="0.25">
      <c r="A376" s="63" t="s">
        <v>374</v>
      </c>
      <c r="B376" s="161"/>
      <c r="C376" s="161"/>
      <c r="D376" s="54" t="s">
        <v>7</v>
      </c>
      <c r="E376" s="65"/>
      <c r="F376" s="49">
        <v>200</v>
      </c>
      <c r="G376" s="53" t="s">
        <v>659</v>
      </c>
      <c r="H376" s="65"/>
      <c r="I376" s="65"/>
    </row>
    <row r="377" spans="1:9" ht="31.5" hidden="1" x14ac:dyDescent="0.25">
      <c r="A377" s="63" t="s">
        <v>375</v>
      </c>
      <c r="B377" s="161"/>
      <c r="C377" s="161"/>
      <c r="D377" s="54" t="s">
        <v>7</v>
      </c>
      <c r="E377" s="65"/>
      <c r="F377" s="49">
        <v>60</v>
      </c>
      <c r="G377" s="53" t="s">
        <v>659</v>
      </c>
      <c r="H377" s="65"/>
      <c r="I377" s="65"/>
    </row>
    <row r="378" spans="1:9" ht="15.75" hidden="1" x14ac:dyDescent="0.25">
      <c r="A378" s="63"/>
      <c r="B378" s="44"/>
      <c r="C378" s="44"/>
      <c r="D378" s="54"/>
      <c r="E378" s="65"/>
      <c r="F378" s="49">
        <f>SUM(F366:F377)</f>
        <v>1137.3</v>
      </c>
      <c r="G378" s="53">
        <v>1137.3</v>
      </c>
      <c r="H378" s="65"/>
      <c r="I378" s="65"/>
    </row>
    <row r="379" spans="1:9" ht="15.75" hidden="1" x14ac:dyDescent="0.25">
      <c r="A379" s="84" t="s">
        <v>254</v>
      </c>
      <c r="B379" s="84"/>
      <c r="C379" s="84"/>
      <c r="D379" s="90"/>
      <c r="E379" s="85"/>
      <c r="F379" s="97"/>
      <c r="G379" s="84"/>
      <c r="H379" s="85"/>
      <c r="I379" s="85"/>
    </row>
    <row r="380" spans="1:9" ht="47.25" hidden="1" x14ac:dyDescent="0.25">
      <c r="A380" s="63" t="s">
        <v>376</v>
      </c>
      <c r="B380" s="161" t="s">
        <v>256</v>
      </c>
      <c r="C380" s="161" t="s">
        <v>271</v>
      </c>
      <c r="D380" s="54" t="s">
        <v>7</v>
      </c>
      <c r="E380" s="65"/>
      <c r="F380" s="64">
        <v>50</v>
      </c>
      <c r="G380" s="53" t="s">
        <v>659</v>
      </c>
      <c r="H380" s="65"/>
      <c r="I380" s="65"/>
    </row>
    <row r="381" spans="1:9" ht="63" hidden="1" x14ac:dyDescent="0.25">
      <c r="A381" s="63" t="s">
        <v>377</v>
      </c>
      <c r="B381" s="161"/>
      <c r="C381" s="161"/>
      <c r="D381" s="54" t="s">
        <v>7</v>
      </c>
      <c r="E381" s="65"/>
      <c r="F381" s="64">
        <v>100</v>
      </c>
      <c r="G381" s="53" t="s">
        <v>659</v>
      </c>
      <c r="H381" s="65"/>
      <c r="I381" s="65"/>
    </row>
    <row r="382" spans="1:9" ht="31.5" hidden="1" x14ac:dyDescent="0.25">
      <c r="A382" s="63" t="s">
        <v>378</v>
      </c>
      <c r="B382" s="161"/>
      <c r="C382" s="161"/>
      <c r="D382" s="54" t="s">
        <v>7</v>
      </c>
      <c r="E382" s="65"/>
      <c r="F382" s="64">
        <v>150</v>
      </c>
      <c r="G382" s="53" t="s">
        <v>659</v>
      </c>
      <c r="H382" s="65"/>
      <c r="I382" s="65"/>
    </row>
    <row r="383" spans="1:9" ht="31.5" hidden="1" x14ac:dyDescent="0.25">
      <c r="A383" s="63" t="s">
        <v>379</v>
      </c>
      <c r="B383" s="161"/>
      <c r="C383" s="161"/>
      <c r="D383" s="54" t="s">
        <v>7</v>
      </c>
      <c r="E383" s="65"/>
      <c r="F383" s="64">
        <v>38</v>
      </c>
      <c r="G383" s="53" t="s">
        <v>659</v>
      </c>
      <c r="H383" s="65"/>
      <c r="I383" s="65"/>
    </row>
    <row r="384" spans="1:9" ht="31.5" hidden="1" x14ac:dyDescent="0.25">
      <c r="A384" s="63" t="s">
        <v>380</v>
      </c>
      <c r="B384" s="161"/>
      <c r="C384" s="161"/>
      <c r="D384" s="54" t="s">
        <v>7</v>
      </c>
      <c r="E384" s="65"/>
      <c r="F384" s="64">
        <v>15</v>
      </c>
      <c r="G384" s="53" t="s">
        <v>659</v>
      </c>
      <c r="H384" s="65"/>
      <c r="I384" s="65"/>
    </row>
    <row r="385" spans="1:9" ht="47.25" hidden="1" x14ac:dyDescent="0.25">
      <c r="A385" s="63" t="s">
        <v>381</v>
      </c>
      <c r="B385" s="161"/>
      <c r="C385" s="161"/>
      <c r="D385" s="54" t="s">
        <v>7</v>
      </c>
      <c r="E385" s="65"/>
      <c r="F385" s="64">
        <v>60</v>
      </c>
      <c r="G385" s="53" t="s">
        <v>659</v>
      </c>
      <c r="H385" s="65"/>
      <c r="I385" s="65"/>
    </row>
    <row r="386" spans="1:9" ht="47.25" hidden="1" x14ac:dyDescent="0.25">
      <c r="A386" s="63" t="s">
        <v>382</v>
      </c>
      <c r="B386" s="161"/>
      <c r="C386" s="161"/>
      <c r="D386" s="54" t="s">
        <v>7</v>
      </c>
      <c r="E386" s="65"/>
      <c r="F386" s="64">
        <v>100</v>
      </c>
      <c r="G386" s="53" t="s">
        <v>659</v>
      </c>
      <c r="H386" s="65"/>
      <c r="I386" s="65"/>
    </row>
    <row r="387" spans="1:9" ht="31.5" hidden="1" x14ac:dyDescent="0.25">
      <c r="A387" s="63" t="s">
        <v>383</v>
      </c>
      <c r="B387" s="161"/>
      <c r="C387" s="161"/>
      <c r="D387" s="54" t="s">
        <v>7</v>
      </c>
      <c r="E387" s="65"/>
      <c r="F387" s="64">
        <v>40</v>
      </c>
      <c r="G387" s="53" t="s">
        <v>659</v>
      </c>
      <c r="H387" s="65"/>
      <c r="I387" s="65"/>
    </row>
    <row r="388" spans="1:9" ht="47.25" hidden="1" x14ac:dyDescent="0.25">
      <c r="A388" s="63" t="s">
        <v>384</v>
      </c>
      <c r="B388" s="161"/>
      <c r="C388" s="161"/>
      <c r="D388" s="54" t="s">
        <v>7</v>
      </c>
      <c r="E388" s="65"/>
      <c r="F388" s="64">
        <v>50</v>
      </c>
      <c r="G388" s="53" t="s">
        <v>659</v>
      </c>
      <c r="H388" s="65"/>
      <c r="I388" s="65"/>
    </row>
    <row r="389" spans="1:9" ht="47.25" hidden="1" x14ac:dyDescent="0.25">
      <c r="A389" s="63" t="s">
        <v>385</v>
      </c>
      <c r="B389" s="161"/>
      <c r="C389" s="161"/>
      <c r="D389" s="54" t="s">
        <v>7</v>
      </c>
      <c r="E389" s="65"/>
      <c r="F389" s="64">
        <v>100</v>
      </c>
      <c r="G389" s="53" t="s">
        <v>659</v>
      </c>
      <c r="H389" s="65"/>
      <c r="I389" s="65"/>
    </row>
    <row r="390" spans="1:9" ht="31.5" hidden="1" x14ac:dyDescent="0.25">
      <c r="A390" s="63" t="s">
        <v>386</v>
      </c>
      <c r="B390" s="161"/>
      <c r="C390" s="161"/>
      <c r="D390" s="54" t="s">
        <v>7</v>
      </c>
      <c r="E390" s="65"/>
      <c r="F390" s="64">
        <v>10</v>
      </c>
      <c r="G390" s="53" t="s">
        <v>659</v>
      </c>
      <c r="H390" s="65"/>
      <c r="I390" s="65"/>
    </row>
    <row r="391" spans="1:9" ht="31.5" hidden="1" x14ac:dyDescent="0.25">
      <c r="A391" s="63" t="s">
        <v>387</v>
      </c>
      <c r="B391" s="161"/>
      <c r="C391" s="161"/>
      <c r="D391" s="54" t="s">
        <v>7</v>
      </c>
      <c r="E391" s="65"/>
      <c r="F391" s="64">
        <v>5</v>
      </c>
      <c r="G391" s="53" t="s">
        <v>659</v>
      </c>
      <c r="H391" s="65"/>
      <c r="I391" s="65"/>
    </row>
    <row r="392" spans="1:9" ht="47.25" hidden="1" x14ac:dyDescent="0.25">
      <c r="A392" s="63" t="s">
        <v>388</v>
      </c>
      <c r="B392" s="161" t="s">
        <v>256</v>
      </c>
      <c r="C392" s="161" t="s">
        <v>271</v>
      </c>
      <c r="D392" s="54" t="s">
        <v>7</v>
      </c>
      <c r="E392" s="65"/>
      <c r="F392" s="64">
        <v>4</v>
      </c>
      <c r="G392" s="53" t="s">
        <v>659</v>
      </c>
      <c r="H392" s="65"/>
      <c r="I392" s="65"/>
    </row>
    <row r="393" spans="1:9" ht="47.25" hidden="1" x14ac:dyDescent="0.25">
      <c r="A393" s="63" t="s">
        <v>389</v>
      </c>
      <c r="B393" s="161"/>
      <c r="C393" s="161"/>
      <c r="D393" s="54" t="s">
        <v>7</v>
      </c>
      <c r="E393" s="65"/>
      <c r="F393" s="64">
        <v>5</v>
      </c>
      <c r="G393" s="53" t="s">
        <v>659</v>
      </c>
      <c r="H393" s="65"/>
      <c r="I393" s="65"/>
    </row>
    <row r="394" spans="1:9" ht="47.25" hidden="1" x14ac:dyDescent="0.25">
      <c r="A394" s="63" t="s">
        <v>390</v>
      </c>
      <c r="B394" s="161"/>
      <c r="C394" s="161"/>
      <c r="D394" s="54" t="s">
        <v>7</v>
      </c>
      <c r="E394" s="65"/>
      <c r="F394" s="64">
        <v>5</v>
      </c>
      <c r="G394" s="53" t="s">
        <v>659</v>
      </c>
      <c r="H394" s="65"/>
      <c r="I394" s="65"/>
    </row>
    <row r="395" spans="1:9" ht="63" hidden="1" x14ac:dyDescent="0.25">
      <c r="A395" s="63" t="s">
        <v>391</v>
      </c>
      <c r="B395" s="161"/>
      <c r="C395" s="161"/>
      <c r="D395" s="54" t="s">
        <v>7</v>
      </c>
      <c r="E395" s="65"/>
      <c r="F395" s="64">
        <v>50</v>
      </c>
      <c r="G395" s="53" t="s">
        <v>659</v>
      </c>
      <c r="H395" s="65"/>
      <c r="I395" s="65"/>
    </row>
    <row r="396" spans="1:9" ht="47.25" hidden="1" x14ac:dyDescent="0.25">
      <c r="A396" s="63" t="s">
        <v>392</v>
      </c>
      <c r="B396" s="161"/>
      <c r="C396" s="161"/>
      <c r="D396" s="54" t="s">
        <v>7</v>
      </c>
      <c r="E396" s="65"/>
      <c r="F396" s="64">
        <v>20</v>
      </c>
      <c r="G396" s="53" t="s">
        <v>659</v>
      </c>
      <c r="H396" s="65"/>
      <c r="I396" s="65"/>
    </row>
    <row r="397" spans="1:9" ht="63" hidden="1" x14ac:dyDescent="0.25">
      <c r="A397" s="63" t="s">
        <v>393</v>
      </c>
      <c r="B397" s="161"/>
      <c r="C397" s="161"/>
      <c r="D397" s="54" t="s">
        <v>7</v>
      </c>
      <c r="E397" s="65"/>
      <c r="F397" s="64">
        <v>150</v>
      </c>
      <c r="G397" s="53" t="s">
        <v>659</v>
      </c>
      <c r="H397" s="65"/>
      <c r="I397" s="65"/>
    </row>
    <row r="398" spans="1:9" ht="31.5" hidden="1" x14ac:dyDescent="0.25">
      <c r="A398" s="63" t="s">
        <v>394</v>
      </c>
      <c r="B398" s="161"/>
      <c r="C398" s="161"/>
      <c r="D398" s="54" t="s">
        <v>7</v>
      </c>
      <c r="E398" s="65"/>
      <c r="F398" s="64">
        <v>16</v>
      </c>
      <c r="G398" s="53" t="s">
        <v>659</v>
      </c>
      <c r="H398" s="65"/>
      <c r="I398" s="65"/>
    </row>
    <row r="399" spans="1:9" ht="78.75" hidden="1" x14ac:dyDescent="0.25">
      <c r="A399" s="63" t="s">
        <v>395</v>
      </c>
      <c r="B399" s="161"/>
      <c r="C399" s="161"/>
      <c r="D399" s="54" t="s">
        <v>7</v>
      </c>
      <c r="E399" s="65"/>
      <c r="F399" s="64">
        <v>25</v>
      </c>
      <c r="G399" s="53" t="s">
        <v>659</v>
      </c>
      <c r="H399" s="65"/>
      <c r="I399" s="65"/>
    </row>
    <row r="400" spans="1:9" ht="47.25" hidden="1" x14ac:dyDescent="0.25">
      <c r="A400" s="63" t="s">
        <v>396</v>
      </c>
      <c r="B400" s="161"/>
      <c r="C400" s="161"/>
      <c r="D400" s="54" t="s">
        <v>7</v>
      </c>
      <c r="E400" s="65"/>
      <c r="F400" s="64">
        <v>6</v>
      </c>
      <c r="G400" s="53" t="s">
        <v>659</v>
      </c>
      <c r="H400" s="65"/>
      <c r="I400" s="65"/>
    </row>
    <row r="401" spans="1:9" ht="47.25" hidden="1" x14ac:dyDescent="0.25">
      <c r="A401" s="63" t="s">
        <v>397</v>
      </c>
      <c r="B401" s="161"/>
      <c r="C401" s="161"/>
      <c r="D401" s="54" t="s">
        <v>7</v>
      </c>
      <c r="E401" s="65"/>
      <c r="F401" s="64">
        <v>9</v>
      </c>
      <c r="G401" s="53" t="s">
        <v>659</v>
      </c>
      <c r="H401" s="65"/>
      <c r="I401" s="65"/>
    </row>
    <row r="402" spans="1:9" ht="31.5" hidden="1" x14ac:dyDescent="0.25">
      <c r="A402" s="63" t="s">
        <v>398</v>
      </c>
      <c r="B402" s="161"/>
      <c r="C402" s="161"/>
      <c r="D402" s="54" t="s">
        <v>7</v>
      </c>
      <c r="E402" s="65"/>
      <c r="F402" s="64">
        <v>5</v>
      </c>
      <c r="G402" s="53" t="s">
        <v>659</v>
      </c>
      <c r="H402" s="65"/>
      <c r="I402" s="65"/>
    </row>
    <row r="403" spans="1:9" ht="47.25" hidden="1" x14ac:dyDescent="0.25">
      <c r="A403" s="63" t="s">
        <v>399</v>
      </c>
      <c r="B403" s="161" t="s">
        <v>256</v>
      </c>
      <c r="C403" s="161" t="s">
        <v>271</v>
      </c>
      <c r="D403" s="54" t="s">
        <v>7</v>
      </c>
      <c r="E403" s="65"/>
      <c r="F403" s="64">
        <v>13</v>
      </c>
      <c r="G403" s="53" t="s">
        <v>659</v>
      </c>
      <c r="H403" s="65"/>
      <c r="I403" s="65"/>
    </row>
    <row r="404" spans="1:9" ht="31.5" hidden="1" x14ac:dyDescent="0.25">
      <c r="A404" s="63" t="s">
        <v>400</v>
      </c>
      <c r="B404" s="161"/>
      <c r="C404" s="161"/>
      <c r="D404" s="54" t="s">
        <v>7</v>
      </c>
      <c r="E404" s="65"/>
      <c r="F404" s="64">
        <v>28</v>
      </c>
      <c r="G404" s="53" t="s">
        <v>659</v>
      </c>
      <c r="H404" s="65"/>
      <c r="I404" s="65"/>
    </row>
    <row r="405" spans="1:9" ht="31.5" hidden="1" x14ac:dyDescent="0.25">
      <c r="A405" s="63" t="s">
        <v>401</v>
      </c>
      <c r="B405" s="161"/>
      <c r="C405" s="161"/>
      <c r="D405" s="54" t="s">
        <v>7</v>
      </c>
      <c r="E405" s="65"/>
      <c r="F405" s="64">
        <v>14</v>
      </c>
      <c r="G405" s="53" t="s">
        <v>659</v>
      </c>
      <c r="H405" s="65"/>
      <c r="I405" s="65"/>
    </row>
    <row r="406" spans="1:9" ht="31.5" hidden="1" x14ac:dyDescent="0.25">
      <c r="A406" s="63" t="s">
        <v>402</v>
      </c>
      <c r="B406" s="161"/>
      <c r="C406" s="161"/>
      <c r="D406" s="54" t="s">
        <v>7</v>
      </c>
      <c r="E406" s="65"/>
      <c r="F406" s="64">
        <v>16</v>
      </c>
      <c r="G406" s="53" t="s">
        <v>659</v>
      </c>
      <c r="H406" s="65"/>
      <c r="I406" s="65"/>
    </row>
    <row r="407" spans="1:9" ht="31.5" hidden="1" x14ac:dyDescent="0.25">
      <c r="A407" s="63" t="s">
        <v>403</v>
      </c>
      <c r="B407" s="161"/>
      <c r="C407" s="161"/>
      <c r="D407" s="54" t="s">
        <v>7</v>
      </c>
      <c r="E407" s="65"/>
      <c r="F407" s="64">
        <v>16</v>
      </c>
      <c r="G407" s="53" t="s">
        <v>659</v>
      </c>
      <c r="H407" s="65"/>
      <c r="I407" s="65"/>
    </row>
    <row r="408" spans="1:9" ht="47.25" hidden="1" x14ac:dyDescent="0.25">
      <c r="A408" s="63" t="s">
        <v>404</v>
      </c>
      <c r="B408" s="161"/>
      <c r="C408" s="161"/>
      <c r="D408" s="54" t="s">
        <v>7</v>
      </c>
      <c r="E408" s="65"/>
      <c r="F408" s="49">
        <v>300</v>
      </c>
      <c r="G408" s="53" t="s">
        <v>659</v>
      </c>
      <c r="H408" s="65"/>
      <c r="I408" s="65"/>
    </row>
    <row r="409" spans="1:9" ht="47.25" hidden="1" x14ac:dyDescent="0.25">
      <c r="A409" s="63" t="s">
        <v>405</v>
      </c>
      <c r="B409" s="161"/>
      <c r="C409" s="161"/>
      <c r="D409" s="54" t="s">
        <v>7</v>
      </c>
      <c r="E409" s="65"/>
      <c r="F409" s="49">
        <v>200</v>
      </c>
      <c r="G409" s="53" t="s">
        <v>659</v>
      </c>
      <c r="H409" s="65"/>
      <c r="I409" s="65"/>
    </row>
    <row r="410" spans="1:9" ht="47.25" hidden="1" x14ac:dyDescent="0.25">
      <c r="A410" s="63" t="s">
        <v>406</v>
      </c>
      <c r="B410" s="161"/>
      <c r="C410" s="161"/>
      <c r="D410" s="54" t="s">
        <v>7</v>
      </c>
      <c r="E410" s="65"/>
      <c r="F410" s="49">
        <v>200</v>
      </c>
      <c r="G410" s="53" t="s">
        <v>659</v>
      </c>
      <c r="H410" s="65"/>
      <c r="I410" s="65"/>
    </row>
    <row r="411" spans="1:9" ht="31.5" hidden="1" x14ac:dyDescent="0.25">
      <c r="A411" s="63" t="s">
        <v>407</v>
      </c>
      <c r="B411" s="161"/>
      <c r="C411" s="161"/>
      <c r="D411" s="54" t="s">
        <v>7</v>
      </c>
      <c r="E411" s="65"/>
      <c r="F411" s="49">
        <v>50</v>
      </c>
      <c r="G411" s="53" t="s">
        <v>659</v>
      </c>
      <c r="H411" s="65"/>
      <c r="I411" s="65"/>
    </row>
    <row r="412" spans="1:9" ht="15.75" hidden="1" x14ac:dyDescent="0.25">
      <c r="A412" s="63"/>
      <c r="B412" s="44"/>
      <c r="C412" s="44"/>
      <c r="D412" s="54"/>
      <c r="E412" s="65"/>
      <c r="F412" s="49">
        <f>SUM(F380:F411)</f>
        <v>1850</v>
      </c>
      <c r="G412" s="53">
        <v>1850</v>
      </c>
      <c r="H412" s="65"/>
      <c r="I412" s="65"/>
    </row>
    <row r="413" spans="1:9" ht="15.75" hidden="1" x14ac:dyDescent="0.25">
      <c r="A413" s="72" t="s">
        <v>408</v>
      </c>
      <c r="B413" s="57"/>
      <c r="C413" s="57"/>
      <c r="D413" s="54"/>
      <c r="E413" s="65"/>
      <c r="F413" s="65"/>
      <c r="G413" s="53"/>
      <c r="H413" s="65"/>
      <c r="I413" s="65"/>
    </row>
    <row r="414" spans="1:9" ht="15.75" hidden="1" x14ac:dyDescent="0.25">
      <c r="A414" s="72" t="s">
        <v>172</v>
      </c>
      <c r="B414" s="57"/>
      <c r="C414" s="57"/>
      <c r="D414" s="54"/>
      <c r="E414" s="65"/>
      <c r="F414" s="65"/>
      <c r="G414" s="53"/>
      <c r="H414" s="65"/>
      <c r="I414" s="65"/>
    </row>
    <row r="415" spans="1:9" ht="94.5" hidden="1" x14ac:dyDescent="0.25">
      <c r="A415" s="53" t="s">
        <v>409</v>
      </c>
      <c r="B415" s="53" t="s">
        <v>410</v>
      </c>
      <c r="C415" s="53" t="s">
        <v>411</v>
      </c>
      <c r="D415" s="54" t="s">
        <v>24</v>
      </c>
      <c r="E415" s="65">
        <v>500</v>
      </c>
      <c r="F415" s="64">
        <v>0</v>
      </c>
      <c r="G415" s="53" t="s">
        <v>412</v>
      </c>
      <c r="H415" s="65">
        <v>0</v>
      </c>
      <c r="I415" s="65">
        <v>0</v>
      </c>
    </row>
    <row r="416" spans="1:9" ht="15.75" hidden="1" x14ac:dyDescent="0.25">
      <c r="A416" s="84" t="s">
        <v>15</v>
      </c>
      <c r="B416" s="57"/>
      <c r="C416" s="57"/>
      <c r="D416" s="54"/>
      <c r="E416" s="65"/>
      <c r="F416" s="65"/>
      <c r="G416" s="53"/>
      <c r="H416" s="65"/>
      <c r="I416" s="65"/>
    </row>
    <row r="417" spans="1:9" ht="31.5" hidden="1" x14ac:dyDescent="0.25">
      <c r="A417" s="63" t="s">
        <v>413</v>
      </c>
      <c r="B417" s="161" t="s">
        <v>414</v>
      </c>
      <c r="C417" s="161" t="s">
        <v>415</v>
      </c>
      <c r="D417" s="54" t="s">
        <v>7</v>
      </c>
      <c r="E417" s="65"/>
      <c r="F417" s="64">
        <v>1000</v>
      </c>
      <c r="G417" s="53" t="s">
        <v>659</v>
      </c>
      <c r="H417" s="65"/>
      <c r="I417" s="65">
        <v>0</v>
      </c>
    </row>
    <row r="418" spans="1:9" ht="31.5" hidden="1" x14ac:dyDescent="0.25">
      <c r="A418" s="63" t="s">
        <v>416</v>
      </c>
      <c r="B418" s="161"/>
      <c r="C418" s="161"/>
      <c r="D418" s="54" t="s">
        <v>7</v>
      </c>
      <c r="E418" s="65"/>
      <c r="F418" s="64">
        <v>40</v>
      </c>
      <c r="G418" s="53" t="s">
        <v>659</v>
      </c>
      <c r="H418" s="65"/>
      <c r="I418" s="65">
        <v>0</v>
      </c>
    </row>
    <row r="419" spans="1:9" ht="31.5" hidden="1" x14ac:dyDescent="0.25">
      <c r="A419" s="63" t="s">
        <v>670</v>
      </c>
      <c r="B419" s="161"/>
      <c r="C419" s="161"/>
      <c r="D419" s="54" t="s">
        <v>7</v>
      </c>
      <c r="E419" s="65"/>
      <c r="F419" s="64">
        <v>800</v>
      </c>
      <c r="G419" s="53" t="s">
        <v>659</v>
      </c>
      <c r="H419" s="65"/>
      <c r="I419" s="65">
        <v>0</v>
      </c>
    </row>
    <row r="420" spans="1:9" ht="31.5" hidden="1" x14ac:dyDescent="0.25">
      <c r="A420" s="63" t="s">
        <v>417</v>
      </c>
      <c r="B420" s="161"/>
      <c r="C420" s="161"/>
      <c r="D420" s="54" t="s">
        <v>7</v>
      </c>
      <c r="E420" s="65"/>
      <c r="F420" s="64">
        <v>200</v>
      </c>
      <c r="G420" s="53" t="s">
        <v>659</v>
      </c>
      <c r="H420" s="65"/>
      <c r="I420" s="65">
        <v>0</v>
      </c>
    </row>
    <row r="421" spans="1:9" ht="31.5" hidden="1" x14ac:dyDescent="0.25">
      <c r="A421" s="63" t="s">
        <v>418</v>
      </c>
      <c r="B421" s="161"/>
      <c r="C421" s="161"/>
      <c r="D421" s="54" t="s">
        <v>7</v>
      </c>
      <c r="E421" s="65"/>
      <c r="F421" s="64">
        <v>60</v>
      </c>
      <c r="G421" s="53" t="s">
        <v>659</v>
      </c>
      <c r="H421" s="65"/>
      <c r="I421" s="65">
        <v>0</v>
      </c>
    </row>
    <row r="422" spans="1:9" ht="31.5" hidden="1" x14ac:dyDescent="0.25">
      <c r="A422" s="63" t="s">
        <v>419</v>
      </c>
      <c r="B422" s="161"/>
      <c r="C422" s="161"/>
      <c r="D422" s="54" t="s">
        <v>7</v>
      </c>
      <c r="E422" s="65"/>
      <c r="F422" s="64">
        <v>220</v>
      </c>
      <c r="G422" s="53" t="s">
        <v>659</v>
      </c>
      <c r="H422" s="65"/>
      <c r="I422" s="65">
        <v>0</v>
      </c>
    </row>
    <row r="423" spans="1:9" ht="31.5" hidden="1" x14ac:dyDescent="0.25">
      <c r="A423" s="63" t="s">
        <v>420</v>
      </c>
      <c r="B423" s="161"/>
      <c r="C423" s="161"/>
      <c r="D423" s="54" t="s">
        <v>7</v>
      </c>
      <c r="E423" s="65"/>
      <c r="F423" s="64">
        <v>40</v>
      </c>
      <c r="G423" s="53" t="s">
        <v>659</v>
      </c>
      <c r="H423" s="65"/>
      <c r="I423" s="65">
        <v>0</v>
      </c>
    </row>
    <row r="424" spans="1:9" ht="31.5" hidden="1" x14ac:dyDescent="0.25">
      <c r="A424" s="63" t="s">
        <v>421</v>
      </c>
      <c r="B424" s="161"/>
      <c r="C424" s="161"/>
      <c r="D424" s="54" t="s">
        <v>7</v>
      </c>
      <c r="E424" s="65"/>
      <c r="F424" s="64">
        <v>40</v>
      </c>
      <c r="G424" s="53" t="s">
        <v>659</v>
      </c>
      <c r="H424" s="65"/>
      <c r="I424" s="65">
        <v>0</v>
      </c>
    </row>
    <row r="425" spans="1:9" ht="31.5" hidden="1" x14ac:dyDescent="0.25">
      <c r="A425" s="63" t="s">
        <v>422</v>
      </c>
      <c r="B425" s="161"/>
      <c r="C425" s="161"/>
      <c r="D425" s="54" t="s">
        <v>7</v>
      </c>
      <c r="E425" s="65"/>
      <c r="F425" s="64">
        <v>130</v>
      </c>
      <c r="G425" s="53" t="s">
        <v>659</v>
      </c>
      <c r="H425" s="65"/>
      <c r="I425" s="65">
        <v>0</v>
      </c>
    </row>
    <row r="426" spans="1:9" ht="31.5" hidden="1" x14ac:dyDescent="0.25">
      <c r="A426" s="63" t="s">
        <v>423</v>
      </c>
      <c r="B426" s="161"/>
      <c r="C426" s="161"/>
      <c r="D426" s="54" t="s">
        <v>7</v>
      </c>
      <c r="E426" s="65"/>
      <c r="F426" s="64">
        <v>120</v>
      </c>
      <c r="G426" s="53" t="s">
        <v>659</v>
      </c>
      <c r="H426" s="65"/>
      <c r="I426" s="65">
        <v>0</v>
      </c>
    </row>
    <row r="427" spans="1:9" ht="47.25" hidden="1" x14ac:dyDescent="0.25">
      <c r="A427" s="63" t="s">
        <v>424</v>
      </c>
      <c r="B427" s="161"/>
      <c r="C427" s="161"/>
      <c r="D427" s="54" t="s">
        <v>7</v>
      </c>
      <c r="E427" s="65"/>
      <c r="F427" s="64">
        <v>300</v>
      </c>
      <c r="G427" s="53" t="s">
        <v>659</v>
      </c>
      <c r="H427" s="65"/>
      <c r="I427" s="65">
        <v>0</v>
      </c>
    </row>
    <row r="428" spans="1:9" ht="31.5" hidden="1" x14ac:dyDescent="0.25">
      <c r="A428" s="63" t="s">
        <v>425</v>
      </c>
      <c r="B428" s="161"/>
      <c r="C428" s="161"/>
      <c r="D428" s="54" t="s">
        <v>7</v>
      </c>
      <c r="E428" s="65"/>
      <c r="F428" s="64">
        <v>5.9</v>
      </c>
      <c r="G428" s="53" t="s">
        <v>659</v>
      </c>
      <c r="H428" s="65"/>
      <c r="I428" s="65">
        <v>0</v>
      </c>
    </row>
    <row r="429" spans="1:9" ht="31.5" hidden="1" x14ac:dyDescent="0.25">
      <c r="A429" s="63" t="s">
        <v>426</v>
      </c>
      <c r="B429" s="161"/>
      <c r="C429" s="161"/>
      <c r="D429" s="54" t="s">
        <v>7</v>
      </c>
      <c r="E429" s="65"/>
      <c r="F429" s="64">
        <v>278.87650000000002</v>
      </c>
      <c r="G429" s="53" t="s">
        <v>659</v>
      </c>
      <c r="H429" s="65"/>
      <c r="I429" s="65">
        <v>0</v>
      </c>
    </row>
    <row r="430" spans="1:9" ht="31.5" hidden="1" x14ac:dyDescent="0.25">
      <c r="A430" s="63" t="s">
        <v>427</v>
      </c>
      <c r="B430" s="161"/>
      <c r="C430" s="161"/>
      <c r="D430" s="54" t="s">
        <v>7</v>
      </c>
      <c r="E430" s="65"/>
      <c r="F430" s="64">
        <v>134.589</v>
      </c>
      <c r="G430" s="53" t="s">
        <v>659</v>
      </c>
      <c r="H430" s="65"/>
      <c r="I430" s="65">
        <v>0</v>
      </c>
    </row>
    <row r="431" spans="1:9" ht="31.5" hidden="1" x14ac:dyDescent="0.25">
      <c r="A431" s="63" t="s">
        <v>428</v>
      </c>
      <c r="B431" s="161"/>
      <c r="C431" s="161"/>
      <c r="D431" s="54" t="s">
        <v>7</v>
      </c>
      <c r="E431" s="65"/>
      <c r="F431" s="64">
        <v>250</v>
      </c>
      <c r="G431" s="53" t="s">
        <v>659</v>
      </c>
      <c r="H431" s="65"/>
      <c r="I431" s="65">
        <v>0</v>
      </c>
    </row>
    <row r="432" spans="1:9" ht="31.5" hidden="1" x14ac:dyDescent="0.25">
      <c r="A432" s="63" t="s">
        <v>429</v>
      </c>
      <c r="B432" s="161" t="s">
        <v>414</v>
      </c>
      <c r="C432" s="161" t="s">
        <v>415</v>
      </c>
      <c r="D432" s="54" t="s">
        <v>7</v>
      </c>
      <c r="E432" s="65"/>
      <c r="F432" s="64">
        <v>300</v>
      </c>
      <c r="G432" s="53" t="s">
        <v>659</v>
      </c>
      <c r="H432" s="65"/>
      <c r="I432" s="65">
        <v>0</v>
      </c>
    </row>
    <row r="433" spans="1:9" ht="63" hidden="1" x14ac:dyDescent="0.25">
      <c r="A433" s="63" t="s">
        <v>430</v>
      </c>
      <c r="B433" s="161"/>
      <c r="C433" s="161"/>
      <c r="D433" s="54" t="s">
        <v>7</v>
      </c>
      <c r="E433" s="65"/>
      <c r="F433" s="64">
        <v>500</v>
      </c>
      <c r="G433" s="53" t="s">
        <v>659</v>
      </c>
      <c r="H433" s="65"/>
      <c r="I433" s="65">
        <v>0</v>
      </c>
    </row>
    <row r="434" spans="1:9" ht="31.5" hidden="1" x14ac:dyDescent="0.25">
      <c r="A434" s="63" t="s">
        <v>431</v>
      </c>
      <c r="B434" s="161"/>
      <c r="C434" s="161"/>
      <c r="D434" s="54" t="s">
        <v>7</v>
      </c>
      <c r="E434" s="65"/>
      <c r="F434" s="64">
        <v>35</v>
      </c>
      <c r="G434" s="53" t="s">
        <v>659</v>
      </c>
      <c r="H434" s="65"/>
      <c r="I434" s="65">
        <v>0</v>
      </c>
    </row>
    <row r="435" spans="1:9" ht="31.5" hidden="1" x14ac:dyDescent="0.25">
      <c r="A435" s="63" t="s">
        <v>673</v>
      </c>
      <c r="B435" s="161"/>
      <c r="C435" s="161"/>
      <c r="D435" s="54" t="s">
        <v>7</v>
      </c>
      <c r="E435" s="65"/>
      <c r="F435" s="64">
        <v>600</v>
      </c>
      <c r="G435" s="53" t="s">
        <v>659</v>
      </c>
      <c r="H435" s="65"/>
      <c r="I435" s="65">
        <v>0</v>
      </c>
    </row>
    <row r="436" spans="1:9" ht="31.5" hidden="1" x14ac:dyDescent="0.25">
      <c r="A436" s="63" t="s">
        <v>432</v>
      </c>
      <c r="B436" s="161"/>
      <c r="C436" s="161"/>
      <c r="D436" s="54" t="s">
        <v>7</v>
      </c>
      <c r="E436" s="65"/>
      <c r="F436" s="64">
        <v>6</v>
      </c>
      <c r="G436" s="53" t="s">
        <v>659</v>
      </c>
      <c r="H436" s="65"/>
      <c r="I436" s="65">
        <v>0</v>
      </c>
    </row>
    <row r="437" spans="1:9" ht="15.75" hidden="1" x14ac:dyDescent="0.25">
      <c r="A437" s="63"/>
      <c r="B437" s="44"/>
      <c r="C437" s="44"/>
      <c r="D437" s="54"/>
      <c r="E437" s="49"/>
      <c r="F437" s="64">
        <f>SUM(F417:F436)</f>
        <v>5060.3654999999999</v>
      </c>
      <c r="G437" s="53">
        <v>5060.3654999999999</v>
      </c>
      <c r="H437" s="49">
        <f>SUM(H122,H123,H124,H143,H144,H145,H146,H149,H150,H151,H152,H155,H156,H157,H158,H161,H162,H163,H166,H167,H168,H169,H172,H174,H175,H176,H179,H180,H181,H182,H185,H186,H187,H188,H189,H190,H193,H195,H196,H199,H201,H202,H205,H206,H207,H208,H211,H213,H215,H217,H219,H221,H223,H225,H227,H229,H230,H231,H232,H234,H236,H238,H239,H241,H243,H245,H247)</f>
        <v>38325.646000000001</v>
      </c>
      <c r="I437" s="65"/>
    </row>
    <row r="438" spans="1:9" ht="15.75" x14ac:dyDescent="0.25">
      <c r="A438" s="84" t="s">
        <v>1</v>
      </c>
      <c r="B438" s="57"/>
      <c r="C438" s="57"/>
      <c r="D438" s="44"/>
      <c r="E438" s="68"/>
      <c r="F438" s="68"/>
      <c r="G438" s="53"/>
      <c r="H438" s="57"/>
      <c r="I438" s="57"/>
    </row>
    <row r="439" spans="1:9" ht="64.5" customHeight="1" x14ac:dyDescent="0.25">
      <c r="A439" s="53" t="s">
        <v>433</v>
      </c>
      <c r="B439" s="161" t="s">
        <v>434</v>
      </c>
      <c r="C439" s="161" t="s">
        <v>435</v>
      </c>
      <c r="D439" s="44" t="s">
        <v>7</v>
      </c>
      <c r="E439" s="68"/>
      <c r="F439" s="59">
        <v>2</v>
      </c>
      <c r="G439" s="161" t="s">
        <v>674</v>
      </c>
      <c r="H439" s="53"/>
      <c r="I439" s="53"/>
    </row>
    <row r="440" spans="1:9" ht="67.5" customHeight="1" x14ac:dyDescent="0.25">
      <c r="A440" s="53" t="s">
        <v>436</v>
      </c>
      <c r="B440" s="161"/>
      <c r="C440" s="161"/>
      <c r="D440" s="44" t="s">
        <v>7</v>
      </c>
      <c r="E440" s="68"/>
      <c r="F440" s="100">
        <v>18587.196</v>
      </c>
      <c r="G440" s="161"/>
      <c r="H440" s="53"/>
      <c r="I440" s="53"/>
    </row>
    <row r="441" spans="1:9" ht="50.25" customHeight="1" x14ac:dyDescent="0.25">
      <c r="A441" s="53" t="s">
        <v>437</v>
      </c>
      <c r="B441" s="161"/>
      <c r="C441" s="161"/>
      <c r="D441" s="44" t="s">
        <v>7</v>
      </c>
      <c r="E441" s="68"/>
      <c r="F441" s="59">
        <v>2000</v>
      </c>
      <c r="G441" s="161"/>
      <c r="H441" s="53"/>
      <c r="I441" s="53"/>
    </row>
    <row r="442" spans="1:9" ht="45" customHeight="1" x14ac:dyDescent="0.25">
      <c r="A442" s="53" t="s">
        <v>438</v>
      </c>
      <c r="B442" s="161"/>
      <c r="C442" s="161"/>
      <c r="D442" s="44" t="s">
        <v>7</v>
      </c>
      <c r="E442" s="68"/>
      <c r="F442" s="59">
        <v>34000</v>
      </c>
      <c r="G442" s="161"/>
      <c r="H442" s="53"/>
      <c r="I442" s="53"/>
    </row>
    <row r="443" spans="1:9" ht="126" x14ac:dyDescent="0.25">
      <c r="A443" s="53" t="s">
        <v>668</v>
      </c>
      <c r="B443" s="102" t="s">
        <v>463</v>
      </c>
      <c r="C443" s="53" t="s">
        <v>464</v>
      </c>
      <c r="D443" s="44" t="s">
        <v>7</v>
      </c>
      <c r="E443" s="68"/>
      <c r="F443" s="59">
        <v>1629.48701897</v>
      </c>
      <c r="G443" s="53" t="s">
        <v>676</v>
      </c>
      <c r="H443" s="53"/>
      <c r="I443" s="53"/>
    </row>
    <row r="444" spans="1:9" ht="15.75" hidden="1" x14ac:dyDescent="0.25">
      <c r="A444" s="84" t="s">
        <v>204</v>
      </c>
      <c r="B444" s="53"/>
      <c r="C444" s="53"/>
      <c r="D444" s="44"/>
      <c r="E444" s="68"/>
      <c r="F444" s="101">
        <f>SUM(F445)</f>
        <v>2023.771424</v>
      </c>
      <c r="G444" s="53"/>
      <c r="H444" s="53"/>
      <c r="I444" s="53"/>
    </row>
    <row r="445" spans="1:9" ht="78" hidden="1" customHeight="1" x14ac:dyDescent="0.25">
      <c r="A445" s="53" t="s">
        <v>669</v>
      </c>
      <c r="B445" s="102" t="s">
        <v>465</v>
      </c>
      <c r="C445" s="53" t="s">
        <v>466</v>
      </c>
      <c r="D445" s="44" t="s">
        <v>7</v>
      </c>
      <c r="E445" s="68"/>
      <c r="F445" s="59">
        <v>2023.771424</v>
      </c>
      <c r="G445" s="53" t="s">
        <v>677</v>
      </c>
      <c r="H445" s="53"/>
      <c r="I445" s="53"/>
    </row>
    <row r="446" spans="1:9" ht="15.75" hidden="1" x14ac:dyDescent="0.25">
      <c r="A446" s="84" t="s">
        <v>467</v>
      </c>
      <c r="B446" s="84"/>
      <c r="C446" s="84"/>
      <c r="D446" s="71"/>
      <c r="E446" s="104"/>
      <c r="F446" s="104"/>
      <c r="G446" s="84"/>
      <c r="H446" s="84"/>
      <c r="I446" s="84"/>
    </row>
    <row r="447" spans="1:9" ht="48" hidden="1" customHeight="1" x14ac:dyDescent="0.25">
      <c r="A447" s="53" t="s">
        <v>468</v>
      </c>
      <c r="B447" s="53" t="s">
        <v>469</v>
      </c>
      <c r="C447" s="161" t="s">
        <v>470</v>
      </c>
      <c r="D447" s="44" t="s">
        <v>34</v>
      </c>
      <c r="E447" s="59">
        <v>336</v>
      </c>
      <c r="F447" s="60">
        <v>112</v>
      </c>
      <c r="G447" s="53" t="s">
        <v>660</v>
      </c>
      <c r="H447" s="84"/>
      <c r="I447" s="84"/>
    </row>
    <row r="448" spans="1:9" ht="48.75" hidden="1" customHeight="1" x14ac:dyDescent="0.25">
      <c r="A448" s="53" t="s">
        <v>471</v>
      </c>
      <c r="B448" s="53" t="s">
        <v>469</v>
      </c>
      <c r="C448" s="161"/>
      <c r="D448" s="44" t="s">
        <v>34</v>
      </c>
      <c r="E448" s="60">
        <v>274</v>
      </c>
      <c r="F448" s="60">
        <v>137</v>
      </c>
      <c r="G448" s="53" t="s">
        <v>660</v>
      </c>
      <c r="H448" s="84"/>
      <c r="I448" s="84"/>
    </row>
    <row r="449" spans="1:9" ht="165.75" hidden="1" customHeight="1" x14ac:dyDescent="0.25">
      <c r="A449" s="53" t="s">
        <v>472</v>
      </c>
      <c r="B449" s="53" t="s">
        <v>469</v>
      </c>
      <c r="C449" s="161"/>
      <c r="D449" s="44" t="s">
        <v>34</v>
      </c>
      <c r="E449" s="59">
        <v>6</v>
      </c>
      <c r="F449" s="59">
        <v>6</v>
      </c>
      <c r="G449" s="53" t="s">
        <v>678</v>
      </c>
      <c r="H449" s="53"/>
      <c r="I449" s="53"/>
    </row>
    <row r="450" spans="1:9" ht="15.75" hidden="1" x14ac:dyDescent="0.25">
      <c r="A450" s="84" t="s">
        <v>473</v>
      </c>
      <c r="B450" s="66"/>
      <c r="C450" s="57"/>
      <c r="D450" s="44"/>
      <c r="E450" s="68"/>
      <c r="F450" s="105"/>
      <c r="G450" s="53"/>
      <c r="H450" s="57"/>
      <c r="I450" s="57"/>
    </row>
    <row r="451" spans="1:9" s="4" customFormat="1" ht="15.75" hidden="1" x14ac:dyDescent="0.25">
      <c r="A451" s="84" t="s">
        <v>474</v>
      </c>
      <c r="B451" s="102"/>
      <c r="C451" s="53"/>
      <c r="D451" s="53"/>
      <c r="E451" s="68"/>
      <c r="F451" s="105"/>
      <c r="G451" s="53"/>
      <c r="H451" s="53"/>
      <c r="I451" s="53"/>
    </row>
    <row r="452" spans="1:9" ht="44.25" hidden="1" customHeight="1" x14ac:dyDescent="0.25">
      <c r="A452" s="53" t="s">
        <v>475</v>
      </c>
      <c r="B452" s="165" t="s">
        <v>476</v>
      </c>
      <c r="C452" s="161" t="s">
        <v>477</v>
      </c>
      <c r="D452" s="44" t="s">
        <v>7</v>
      </c>
      <c r="E452" s="68"/>
      <c r="F452" s="59">
        <v>250</v>
      </c>
      <c r="G452" s="53" t="s">
        <v>659</v>
      </c>
      <c r="H452" s="57"/>
      <c r="I452" s="57"/>
    </row>
    <row r="453" spans="1:9" ht="48.75" hidden="1" customHeight="1" x14ac:dyDescent="0.25">
      <c r="A453" s="53" t="s">
        <v>478</v>
      </c>
      <c r="B453" s="165"/>
      <c r="C453" s="161"/>
      <c r="D453" s="44" t="s">
        <v>7</v>
      </c>
      <c r="E453" s="68"/>
      <c r="F453" s="59">
        <v>18</v>
      </c>
      <c r="G453" s="53" t="s">
        <v>659</v>
      </c>
      <c r="H453" s="57"/>
      <c r="I453" s="57"/>
    </row>
    <row r="454" spans="1:9" ht="45" hidden="1" customHeight="1" x14ac:dyDescent="0.25">
      <c r="A454" s="53" t="s">
        <v>479</v>
      </c>
      <c r="B454" s="165"/>
      <c r="C454" s="161"/>
      <c r="D454" s="44" t="s">
        <v>7</v>
      </c>
      <c r="E454" s="68"/>
      <c r="F454" s="59">
        <v>350</v>
      </c>
      <c r="G454" s="53" t="s">
        <v>659</v>
      </c>
      <c r="H454" s="57"/>
      <c r="I454" s="57"/>
    </row>
    <row r="455" spans="1:9" ht="52.5" hidden="1" customHeight="1" x14ac:dyDescent="0.25">
      <c r="A455" s="53" t="s">
        <v>480</v>
      </c>
      <c r="B455" s="165"/>
      <c r="C455" s="161"/>
      <c r="D455" s="44" t="s">
        <v>7</v>
      </c>
      <c r="E455" s="68"/>
      <c r="F455" s="59">
        <v>450</v>
      </c>
      <c r="G455" s="53" t="s">
        <v>659</v>
      </c>
      <c r="H455" s="57"/>
      <c r="I455" s="57"/>
    </row>
  </sheetData>
  <mergeCells count="137">
    <mergeCell ref="C447:C449"/>
    <mergeCell ref="B452:B455"/>
    <mergeCell ref="C452:C455"/>
    <mergeCell ref="B432:B436"/>
    <mergeCell ref="C432:C436"/>
    <mergeCell ref="B439:B442"/>
    <mergeCell ref="C439:C442"/>
    <mergeCell ref="G439:G442"/>
    <mergeCell ref="B392:B402"/>
    <mergeCell ref="C392:C402"/>
    <mergeCell ref="B403:B411"/>
    <mergeCell ref="C403:C411"/>
    <mergeCell ref="B417:B431"/>
    <mergeCell ref="C417:C431"/>
    <mergeCell ref="B353:B355"/>
    <mergeCell ref="C353:C355"/>
    <mergeCell ref="B366:B377"/>
    <mergeCell ref="C366:C377"/>
    <mergeCell ref="B380:B391"/>
    <mergeCell ref="C380:C391"/>
    <mergeCell ref="B324:B325"/>
    <mergeCell ref="C324:C325"/>
    <mergeCell ref="B328:B337"/>
    <mergeCell ref="C328:C337"/>
    <mergeCell ref="B341:B352"/>
    <mergeCell ref="C341:C352"/>
    <mergeCell ref="B300:B306"/>
    <mergeCell ref="C300:C306"/>
    <mergeCell ref="B307:B313"/>
    <mergeCell ref="C307:C313"/>
    <mergeCell ref="B316:B323"/>
    <mergeCell ref="C316:C323"/>
    <mergeCell ref="B279:B286"/>
    <mergeCell ref="C279:C286"/>
    <mergeCell ref="B289:B291"/>
    <mergeCell ref="C289:C291"/>
    <mergeCell ref="B294:B297"/>
    <mergeCell ref="C294:C297"/>
    <mergeCell ref="B251:B255"/>
    <mergeCell ref="C251:C253"/>
    <mergeCell ref="B258:B261"/>
    <mergeCell ref="C258:C261"/>
    <mergeCell ref="B264:B276"/>
    <mergeCell ref="C264:C276"/>
    <mergeCell ref="B205:B208"/>
    <mergeCell ref="C205:C208"/>
    <mergeCell ref="B229:B232"/>
    <mergeCell ref="C229:C232"/>
    <mergeCell ref="B238:B239"/>
    <mergeCell ref="C238:C239"/>
    <mergeCell ref="B185:B190"/>
    <mergeCell ref="C185:C190"/>
    <mergeCell ref="B195:B196"/>
    <mergeCell ref="C195:C196"/>
    <mergeCell ref="B201:B202"/>
    <mergeCell ref="C201:C202"/>
    <mergeCell ref="B166:B169"/>
    <mergeCell ref="C166:C169"/>
    <mergeCell ref="B174:B176"/>
    <mergeCell ref="C174:C176"/>
    <mergeCell ref="B179:B182"/>
    <mergeCell ref="C179:C182"/>
    <mergeCell ref="B149:B152"/>
    <mergeCell ref="C149:C152"/>
    <mergeCell ref="B155:B158"/>
    <mergeCell ref="C155:C158"/>
    <mergeCell ref="B161:B163"/>
    <mergeCell ref="C161:C163"/>
    <mergeCell ref="A120:I120"/>
    <mergeCell ref="B122:B124"/>
    <mergeCell ref="C122:C124"/>
    <mergeCell ref="B125:B136"/>
    <mergeCell ref="C125:C136"/>
    <mergeCell ref="B143:B146"/>
    <mergeCell ref="C143:C146"/>
    <mergeCell ref="H107:H108"/>
    <mergeCell ref="I107:I108"/>
    <mergeCell ref="A112:B112"/>
    <mergeCell ref="B114:B118"/>
    <mergeCell ref="C114:C118"/>
    <mergeCell ref="G114:G118"/>
    <mergeCell ref="G103:G104"/>
    <mergeCell ref="H103:H104"/>
    <mergeCell ref="I103:I104"/>
    <mergeCell ref="A107:A108"/>
    <mergeCell ref="B107:B108"/>
    <mergeCell ref="C107:C108"/>
    <mergeCell ref="D107:D108"/>
    <mergeCell ref="E107:E108"/>
    <mergeCell ref="F107:F108"/>
    <mergeCell ref="G107:G108"/>
    <mergeCell ref="A103:A104"/>
    <mergeCell ref="B103:B104"/>
    <mergeCell ref="C103:C104"/>
    <mergeCell ref="D103:D104"/>
    <mergeCell ref="E103:E104"/>
    <mergeCell ref="F103:F104"/>
    <mergeCell ref="A90:I90"/>
    <mergeCell ref="B92:I92"/>
    <mergeCell ref="B94:I94"/>
    <mergeCell ref="B97:I97"/>
    <mergeCell ref="A98:I98"/>
    <mergeCell ref="B100:I100"/>
    <mergeCell ref="A77:I77"/>
    <mergeCell ref="B79:I79"/>
    <mergeCell ref="B81:I81"/>
    <mergeCell ref="B84:B86"/>
    <mergeCell ref="C84:C86"/>
    <mergeCell ref="D84:D86"/>
    <mergeCell ref="B61:B62"/>
    <mergeCell ref="C61:C62"/>
    <mergeCell ref="D61:D62"/>
    <mergeCell ref="G61:G62"/>
    <mergeCell ref="B71:B74"/>
    <mergeCell ref="C71:C74"/>
    <mergeCell ref="D71:D74"/>
    <mergeCell ref="B26:B36"/>
    <mergeCell ref="C26:C36"/>
    <mergeCell ref="C37:C41"/>
    <mergeCell ref="B45:B50"/>
    <mergeCell ref="C45:C50"/>
    <mergeCell ref="A55:I55"/>
    <mergeCell ref="A8:I8"/>
    <mergeCell ref="B10:B11"/>
    <mergeCell ref="C10:C11"/>
    <mergeCell ref="B13:B17"/>
    <mergeCell ref="C13:C17"/>
    <mergeCell ref="B18:B23"/>
    <mergeCell ref="C18:C23"/>
    <mergeCell ref="A2:I2"/>
    <mergeCell ref="A6:A7"/>
    <mergeCell ref="B6:B7"/>
    <mergeCell ref="C6:C7"/>
    <mergeCell ref="D6:D7"/>
    <mergeCell ref="E6:F6"/>
    <mergeCell ref="G6:G7"/>
    <mergeCell ref="H6:I6"/>
  </mergeCells>
  <printOptions horizontalCentered="1"/>
  <pageMargins left="0.70866141732283472" right="0.70866141732283472" top="0.39370078740157483" bottom="0.74803149606299213" header="0.31496062992125984" footer="0.31496062992125984"/>
  <pageSetup paperSize="9" scale="75" orientation="landscape"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66"/>
  <sheetViews>
    <sheetView zoomScaleNormal="100" workbookViewId="0">
      <selection activeCell="C63" sqref="C63"/>
    </sheetView>
  </sheetViews>
  <sheetFormatPr baseColWidth="10" defaultRowHeight="15" x14ac:dyDescent="0.25"/>
  <cols>
    <col min="1" max="1" width="57.140625" style="4" customWidth="1"/>
    <col min="2" max="2" width="25.28515625" style="3" customWidth="1"/>
    <col min="3" max="3" width="27.85546875" style="3" customWidth="1"/>
    <col min="4" max="4" width="11.85546875" style="5" customWidth="1"/>
    <col min="5" max="5" width="13.42578125" style="6" bestFit="1" customWidth="1"/>
    <col min="6" max="6" width="15.28515625" style="6" customWidth="1"/>
    <col min="7" max="7" width="44.85546875" style="7" hidden="1" customWidth="1"/>
    <col min="8" max="8" width="10.85546875" style="3" hidden="1" customWidth="1"/>
    <col min="9" max="9" width="11.140625" style="3" hidden="1" customWidth="1"/>
    <col min="10" max="16384" width="11.42578125" style="3"/>
  </cols>
  <sheetData>
    <row r="1" spans="1:9" ht="15.75" x14ac:dyDescent="0.25">
      <c r="A1" s="126"/>
      <c r="B1" s="127"/>
      <c r="C1" s="127"/>
      <c r="D1" s="128"/>
      <c r="E1" s="129"/>
      <c r="F1" s="129"/>
      <c r="G1" s="126"/>
      <c r="H1" s="127"/>
      <c r="I1" s="127"/>
    </row>
    <row r="2" spans="1:9" s="2" customFormat="1" ht="18.75" x14ac:dyDescent="0.25">
      <c r="A2" s="170" t="s">
        <v>10</v>
      </c>
      <c r="B2" s="170"/>
      <c r="C2" s="170"/>
      <c r="D2" s="170"/>
      <c r="E2" s="170"/>
      <c r="F2" s="170"/>
      <c r="G2" s="170"/>
      <c r="H2" s="170"/>
      <c r="I2" s="170"/>
    </row>
    <row r="3" spans="1:9" s="2" customFormat="1" ht="18.75" x14ac:dyDescent="0.25">
      <c r="A3" s="116"/>
      <c r="B3" s="116"/>
      <c r="C3" s="116"/>
      <c r="D3" s="116"/>
      <c r="E3" s="116"/>
      <c r="F3" s="116"/>
      <c r="G3" s="116"/>
      <c r="H3" s="116"/>
      <c r="I3" s="116"/>
    </row>
    <row r="4" spans="1:9" s="2" customFormat="1" ht="18.75" x14ac:dyDescent="0.25">
      <c r="A4" s="168" t="s">
        <v>122</v>
      </c>
      <c r="B4" s="168"/>
      <c r="C4" s="168"/>
      <c r="D4" s="168"/>
      <c r="E4" s="168"/>
      <c r="F4" s="168"/>
      <c r="G4" s="168"/>
      <c r="H4" s="168"/>
      <c r="I4" s="168"/>
    </row>
    <row r="5" spans="1:9" s="2" customFormat="1" ht="15.75" x14ac:dyDescent="0.25">
      <c r="A5" s="45"/>
      <c r="B5" s="45"/>
      <c r="C5" s="45"/>
      <c r="D5" s="45"/>
      <c r="E5" s="45"/>
      <c r="F5" s="45"/>
      <c r="G5" s="45"/>
      <c r="H5" s="45"/>
      <c r="I5" s="45"/>
    </row>
    <row r="6" spans="1:9" s="2" customFormat="1" ht="39" customHeight="1" x14ac:dyDescent="0.25">
      <c r="A6" s="136" t="s">
        <v>0</v>
      </c>
      <c r="B6" s="136" t="s">
        <v>3</v>
      </c>
      <c r="C6" s="136" t="s">
        <v>4</v>
      </c>
      <c r="D6" s="136" t="s">
        <v>14</v>
      </c>
      <c r="E6" s="136" t="s">
        <v>5</v>
      </c>
      <c r="F6" s="136"/>
      <c r="G6" s="136" t="s">
        <v>8</v>
      </c>
      <c r="H6" s="136" t="s">
        <v>9</v>
      </c>
      <c r="I6" s="136"/>
    </row>
    <row r="7" spans="1:9" s="2" customFormat="1" ht="28.5" customHeight="1" x14ac:dyDescent="0.25">
      <c r="A7" s="136"/>
      <c r="B7" s="136"/>
      <c r="C7" s="136"/>
      <c r="D7" s="136"/>
      <c r="E7" s="71" t="s">
        <v>6</v>
      </c>
      <c r="F7" s="71" t="s">
        <v>7</v>
      </c>
      <c r="G7" s="136"/>
      <c r="H7" s="71" t="s">
        <v>6</v>
      </c>
      <c r="I7" s="71" t="s">
        <v>7</v>
      </c>
    </row>
    <row r="8" spans="1:9" ht="15.75" hidden="1" x14ac:dyDescent="0.25">
      <c r="A8" s="155" t="s">
        <v>121</v>
      </c>
      <c r="B8" s="155"/>
      <c r="C8" s="155"/>
      <c r="D8" s="155"/>
      <c r="E8" s="155"/>
      <c r="F8" s="155"/>
      <c r="G8" s="155"/>
      <c r="H8" s="155"/>
      <c r="I8" s="155"/>
    </row>
    <row r="9" spans="1:9" ht="15.75" hidden="1" x14ac:dyDescent="0.25">
      <c r="A9" s="72" t="s">
        <v>1</v>
      </c>
      <c r="B9" s="56"/>
      <c r="C9" s="56"/>
      <c r="D9" s="54"/>
      <c r="E9" s="65"/>
      <c r="F9" s="65"/>
      <c r="G9" s="73"/>
      <c r="H9" s="56"/>
      <c r="I9" s="56"/>
    </row>
    <row r="10" spans="1:9" ht="31.5" hidden="1" x14ac:dyDescent="0.25">
      <c r="A10" s="53" t="s">
        <v>67</v>
      </c>
      <c r="B10" s="134" t="s">
        <v>68</v>
      </c>
      <c r="C10" s="134" t="s">
        <v>69</v>
      </c>
      <c r="D10" s="48" t="s">
        <v>34</v>
      </c>
      <c r="E10" s="50">
        <v>100</v>
      </c>
      <c r="F10" s="50">
        <v>40</v>
      </c>
      <c r="G10" s="51" t="s">
        <v>648</v>
      </c>
      <c r="H10" s="48"/>
      <c r="I10" s="48"/>
    </row>
    <row r="11" spans="1:9" ht="31.5" hidden="1" x14ac:dyDescent="0.25">
      <c r="A11" s="53" t="s">
        <v>71</v>
      </c>
      <c r="B11" s="134"/>
      <c r="C11" s="134"/>
      <c r="D11" s="48" t="s">
        <v>34</v>
      </c>
      <c r="E11" s="50">
        <v>14</v>
      </c>
      <c r="F11" s="50">
        <v>14</v>
      </c>
      <c r="G11" s="51" t="s">
        <v>648</v>
      </c>
      <c r="H11" s="48"/>
      <c r="I11" s="48"/>
    </row>
    <row r="12" spans="1:9" ht="15.75" hidden="1" x14ac:dyDescent="0.25">
      <c r="A12" s="53"/>
      <c r="B12" s="74"/>
      <c r="C12" s="74"/>
      <c r="D12" s="48"/>
      <c r="E12" s="50">
        <f>SUM(E10,E11)</f>
        <v>114</v>
      </c>
      <c r="F12" s="50">
        <f>SUM(F10,F11)</f>
        <v>54</v>
      </c>
      <c r="G12" s="51"/>
      <c r="H12" s="48"/>
      <c r="I12" s="48"/>
    </row>
    <row r="13" spans="1:9" ht="63" hidden="1" x14ac:dyDescent="0.25">
      <c r="A13" s="53" t="s">
        <v>72</v>
      </c>
      <c r="B13" s="134" t="s">
        <v>73</v>
      </c>
      <c r="C13" s="134" t="s">
        <v>74</v>
      </c>
      <c r="D13" s="48" t="s">
        <v>7</v>
      </c>
      <c r="E13" s="50"/>
      <c r="F13" s="50">
        <v>60.247695469999996</v>
      </c>
      <c r="G13" s="51" t="s">
        <v>75</v>
      </c>
      <c r="H13" s="48"/>
      <c r="I13" s="48"/>
    </row>
    <row r="14" spans="1:9" ht="63" hidden="1" x14ac:dyDescent="0.25">
      <c r="A14" s="53" t="s">
        <v>76</v>
      </c>
      <c r="B14" s="134"/>
      <c r="C14" s="134"/>
      <c r="D14" s="48" t="s">
        <v>7</v>
      </c>
      <c r="E14" s="50"/>
      <c r="F14" s="50">
        <v>197.86454018999999</v>
      </c>
      <c r="G14" s="51" t="s">
        <v>75</v>
      </c>
      <c r="H14" s="48"/>
      <c r="I14" s="48"/>
    </row>
    <row r="15" spans="1:9" ht="63" hidden="1" x14ac:dyDescent="0.25">
      <c r="A15" s="53" t="s">
        <v>77</v>
      </c>
      <c r="B15" s="134"/>
      <c r="C15" s="134"/>
      <c r="D15" s="48" t="s">
        <v>7</v>
      </c>
      <c r="E15" s="50"/>
      <c r="F15" s="50">
        <v>221.76578649999999</v>
      </c>
      <c r="G15" s="51" t="s">
        <v>75</v>
      </c>
      <c r="H15" s="48"/>
      <c r="I15" s="48"/>
    </row>
    <row r="16" spans="1:9" ht="94.5" hidden="1" x14ac:dyDescent="0.25">
      <c r="A16" s="53" t="s">
        <v>78</v>
      </c>
      <c r="B16" s="134"/>
      <c r="C16" s="134"/>
      <c r="D16" s="48" t="s">
        <v>7</v>
      </c>
      <c r="E16" s="50"/>
      <c r="F16" s="50">
        <v>476.75409576999999</v>
      </c>
      <c r="G16" s="51" t="s">
        <v>75</v>
      </c>
      <c r="H16" s="48"/>
      <c r="I16" s="48"/>
    </row>
    <row r="17" spans="1:9" ht="63" hidden="1" x14ac:dyDescent="0.25">
      <c r="A17" s="53" t="s">
        <v>79</v>
      </c>
      <c r="B17" s="134"/>
      <c r="C17" s="134"/>
      <c r="D17" s="48" t="s">
        <v>7</v>
      </c>
      <c r="E17" s="50"/>
      <c r="F17" s="50">
        <v>125.34322423</v>
      </c>
      <c r="G17" s="51" t="s">
        <v>75</v>
      </c>
      <c r="H17" s="48"/>
      <c r="I17" s="48"/>
    </row>
    <row r="18" spans="1:9" ht="47.25" hidden="1" x14ac:dyDescent="0.25">
      <c r="A18" s="53" t="s">
        <v>80</v>
      </c>
      <c r="B18" s="134" t="s">
        <v>68</v>
      </c>
      <c r="C18" s="134" t="s">
        <v>74</v>
      </c>
      <c r="D18" s="48" t="s">
        <v>7</v>
      </c>
      <c r="E18" s="50"/>
      <c r="F18" s="50">
        <v>5</v>
      </c>
      <c r="G18" s="51" t="s">
        <v>648</v>
      </c>
      <c r="H18" s="48"/>
      <c r="I18" s="48"/>
    </row>
    <row r="19" spans="1:9" ht="31.5" hidden="1" x14ac:dyDescent="0.25">
      <c r="A19" s="53" t="s">
        <v>81</v>
      </c>
      <c r="B19" s="134"/>
      <c r="C19" s="134"/>
      <c r="D19" s="48" t="s">
        <v>7</v>
      </c>
      <c r="E19" s="50"/>
      <c r="F19" s="50">
        <v>30</v>
      </c>
      <c r="G19" s="51" t="s">
        <v>648</v>
      </c>
      <c r="H19" s="48"/>
      <c r="I19" s="48"/>
    </row>
    <row r="20" spans="1:9" ht="31.5" hidden="1" x14ac:dyDescent="0.25">
      <c r="A20" s="53" t="s">
        <v>82</v>
      </c>
      <c r="B20" s="134"/>
      <c r="C20" s="134"/>
      <c r="D20" s="48" t="s">
        <v>7</v>
      </c>
      <c r="E20" s="50"/>
      <c r="F20" s="50">
        <v>200</v>
      </c>
      <c r="G20" s="51" t="s">
        <v>648</v>
      </c>
      <c r="H20" s="48"/>
      <c r="I20" s="48"/>
    </row>
    <row r="21" spans="1:9" ht="31.5" hidden="1" x14ac:dyDescent="0.25">
      <c r="A21" s="53" t="s">
        <v>83</v>
      </c>
      <c r="B21" s="134"/>
      <c r="C21" s="134"/>
      <c r="D21" s="48" t="s">
        <v>7</v>
      </c>
      <c r="E21" s="50"/>
      <c r="F21" s="50">
        <v>300</v>
      </c>
      <c r="G21" s="51" t="s">
        <v>648</v>
      </c>
      <c r="H21" s="48"/>
      <c r="I21" s="48"/>
    </row>
    <row r="22" spans="1:9" ht="31.5" hidden="1" x14ac:dyDescent="0.25">
      <c r="A22" s="53" t="s">
        <v>84</v>
      </c>
      <c r="B22" s="134"/>
      <c r="C22" s="134"/>
      <c r="D22" s="48" t="s">
        <v>7</v>
      </c>
      <c r="E22" s="50"/>
      <c r="F22" s="50">
        <v>30</v>
      </c>
      <c r="G22" s="51" t="s">
        <v>648</v>
      </c>
      <c r="H22" s="48"/>
      <c r="I22" s="48"/>
    </row>
    <row r="23" spans="1:9" ht="31.5" hidden="1" x14ac:dyDescent="0.25">
      <c r="A23" s="53" t="s">
        <v>85</v>
      </c>
      <c r="B23" s="134"/>
      <c r="C23" s="134"/>
      <c r="D23" s="48" t="s">
        <v>7</v>
      </c>
      <c r="E23" s="50"/>
      <c r="F23" s="50">
        <v>150</v>
      </c>
      <c r="G23" s="51" t="s">
        <v>648</v>
      </c>
      <c r="H23" s="48"/>
      <c r="I23" s="48"/>
    </row>
    <row r="24" spans="1:9" ht="15.75" hidden="1" x14ac:dyDescent="0.25">
      <c r="A24" s="53"/>
      <c r="B24" s="74"/>
      <c r="C24" s="74"/>
      <c r="D24" s="48"/>
      <c r="E24" s="50"/>
      <c r="F24" s="50">
        <f>SUM(F13:F23)</f>
        <v>1796.9753421600001</v>
      </c>
      <c r="G24" s="51"/>
      <c r="H24" s="48"/>
      <c r="I24" s="48"/>
    </row>
    <row r="25" spans="1:9" ht="47.25" hidden="1" x14ac:dyDescent="0.25">
      <c r="A25" s="53" t="s">
        <v>86</v>
      </c>
      <c r="B25" s="47" t="s">
        <v>87</v>
      </c>
      <c r="C25" s="47" t="s">
        <v>88</v>
      </c>
      <c r="D25" s="48" t="s">
        <v>34</v>
      </c>
      <c r="E25" s="50">
        <v>1823.6</v>
      </c>
      <c r="F25" s="50"/>
      <c r="G25" s="51" t="s">
        <v>649</v>
      </c>
      <c r="H25" s="48"/>
      <c r="I25" s="48"/>
    </row>
    <row r="26" spans="1:9" ht="31.5" hidden="1" x14ac:dyDescent="0.25">
      <c r="A26" s="53" t="s">
        <v>89</v>
      </c>
      <c r="B26" s="134" t="s">
        <v>68</v>
      </c>
      <c r="C26" s="134" t="s">
        <v>90</v>
      </c>
      <c r="D26" s="48" t="s">
        <v>24</v>
      </c>
      <c r="E26" s="50">
        <v>470</v>
      </c>
      <c r="F26" s="50">
        <v>470</v>
      </c>
      <c r="G26" s="51" t="s">
        <v>648</v>
      </c>
      <c r="H26" s="48"/>
      <c r="I26" s="48"/>
    </row>
    <row r="27" spans="1:9" ht="47.25" hidden="1" x14ac:dyDescent="0.25">
      <c r="A27" s="53" t="s">
        <v>91</v>
      </c>
      <c r="B27" s="134"/>
      <c r="C27" s="134" t="s">
        <v>90</v>
      </c>
      <c r="D27" s="48" t="s">
        <v>24</v>
      </c>
      <c r="E27" s="50">
        <v>52.756999999999998</v>
      </c>
      <c r="F27" s="50">
        <v>52.756999999999998</v>
      </c>
      <c r="G27" s="51" t="s">
        <v>648</v>
      </c>
      <c r="H27" s="48"/>
      <c r="I27" s="48"/>
    </row>
    <row r="28" spans="1:9" ht="47.25" hidden="1" x14ac:dyDescent="0.25">
      <c r="A28" s="53" t="s">
        <v>92</v>
      </c>
      <c r="B28" s="134"/>
      <c r="C28" s="134" t="s">
        <v>90</v>
      </c>
      <c r="D28" s="48" t="s">
        <v>24</v>
      </c>
      <c r="E28" s="50">
        <v>31.64</v>
      </c>
      <c r="F28" s="50">
        <v>31.64</v>
      </c>
      <c r="G28" s="51" t="s">
        <v>70</v>
      </c>
      <c r="H28" s="48"/>
      <c r="I28" s="48"/>
    </row>
    <row r="29" spans="1:9" ht="47.25" hidden="1" x14ac:dyDescent="0.25">
      <c r="A29" s="53" t="s">
        <v>93</v>
      </c>
      <c r="B29" s="134"/>
      <c r="C29" s="134" t="s">
        <v>90</v>
      </c>
      <c r="D29" s="48" t="s">
        <v>24</v>
      </c>
      <c r="E29" s="50">
        <v>164.68600000000001</v>
      </c>
      <c r="F29" s="50">
        <v>164.68600000000001</v>
      </c>
      <c r="G29" s="51" t="s">
        <v>648</v>
      </c>
      <c r="H29" s="48"/>
      <c r="I29" s="48"/>
    </row>
    <row r="30" spans="1:9" ht="47.25" hidden="1" x14ac:dyDescent="0.25">
      <c r="A30" s="53" t="s">
        <v>94</v>
      </c>
      <c r="B30" s="134"/>
      <c r="C30" s="134" t="s">
        <v>90</v>
      </c>
      <c r="D30" s="48" t="s">
        <v>24</v>
      </c>
      <c r="E30" s="50">
        <v>123.959</v>
      </c>
      <c r="F30" s="50">
        <v>123.959</v>
      </c>
      <c r="G30" s="51" t="s">
        <v>648</v>
      </c>
      <c r="H30" s="48"/>
      <c r="I30" s="48"/>
    </row>
    <row r="31" spans="1:9" ht="47.25" hidden="1" x14ac:dyDescent="0.25">
      <c r="A31" s="53" t="s">
        <v>95</v>
      </c>
      <c r="B31" s="134"/>
      <c r="C31" s="134" t="s">
        <v>90</v>
      </c>
      <c r="D31" s="48" t="s">
        <v>24</v>
      </c>
      <c r="E31" s="50">
        <v>136.40899999999999</v>
      </c>
      <c r="F31" s="50">
        <v>136.40899999999999</v>
      </c>
      <c r="G31" s="51" t="s">
        <v>648</v>
      </c>
      <c r="H31" s="48"/>
      <c r="I31" s="48"/>
    </row>
    <row r="32" spans="1:9" ht="47.25" hidden="1" x14ac:dyDescent="0.25">
      <c r="A32" s="53" t="s">
        <v>96</v>
      </c>
      <c r="B32" s="134"/>
      <c r="C32" s="134" t="s">
        <v>90</v>
      </c>
      <c r="D32" s="48" t="s">
        <v>24</v>
      </c>
      <c r="E32" s="50">
        <v>205.066</v>
      </c>
      <c r="F32" s="50">
        <v>205.066</v>
      </c>
      <c r="G32" s="51" t="s">
        <v>648</v>
      </c>
      <c r="H32" s="48"/>
      <c r="I32" s="48"/>
    </row>
    <row r="33" spans="1:9" ht="47.25" hidden="1" x14ac:dyDescent="0.25">
      <c r="A33" s="53" t="s">
        <v>97</v>
      </c>
      <c r="B33" s="134"/>
      <c r="C33" s="134" t="s">
        <v>90</v>
      </c>
      <c r="D33" s="48" t="s">
        <v>24</v>
      </c>
      <c r="E33" s="50">
        <v>124.97</v>
      </c>
      <c r="F33" s="50">
        <v>124.97</v>
      </c>
      <c r="G33" s="51" t="s">
        <v>648</v>
      </c>
      <c r="H33" s="48"/>
      <c r="I33" s="48"/>
    </row>
    <row r="34" spans="1:9" ht="47.25" hidden="1" x14ac:dyDescent="0.25">
      <c r="A34" s="53" t="s">
        <v>98</v>
      </c>
      <c r="B34" s="134"/>
      <c r="C34" s="134" t="s">
        <v>90</v>
      </c>
      <c r="D34" s="48" t="s">
        <v>24</v>
      </c>
      <c r="E34" s="50">
        <v>203.642</v>
      </c>
      <c r="F34" s="50">
        <v>203.642</v>
      </c>
      <c r="G34" s="51" t="s">
        <v>648</v>
      </c>
      <c r="H34" s="48"/>
      <c r="I34" s="48"/>
    </row>
    <row r="35" spans="1:9" ht="63" hidden="1" x14ac:dyDescent="0.25">
      <c r="A35" s="53" t="s">
        <v>99</v>
      </c>
      <c r="B35" s="134"/>
      <c r="C35" s="134" t="s">
        <v>90</v>
      </c>
      <c r="D35" s="48" t="s">
        <v>24</v>
      </c>
      <c r="E35" s="50">
        <v>158</v>
      </c>
      <c r="F35" s="50">
        <v>158</v>
      </c>
      <c r="G35" s="51" t="s">
        <v>648</v>
      </c>
      <c r="H35" s="48"/>
      <c r="I35" s="48"/>
    </row>
    <row r="36" spans="1:9" ht="63" hidden="1" x14ac:dyDescent="0.25">
      <c r="A36" s="53" t="s">
        <v>100</v>
      </c>
      <c r="B36" s="134"/>
      <c r="C36" s="134" t="s">
        <v>90</v>
      </c>
      <c r="D36" s="48" t="s">
        <v>24</v>
      </c>
      <c r="E36" s="50">
        <v>15</v>
      </c>
      <c r="F36" s="50">
        <v>15</v>
      </c>
      <c r="G36" s="51" t="s">
        <v>648</v>
      </c>
      <c r="H36" s="48"/>
      <c r="I36" s="48"/>
    </row>
    <row r="37" spans="1:9" ht="63" hidden="1" x14ac:dyDescent="0.25">
      <c r="A37" s="53" t="s">
        <v>101</v>
      </c>
      <c r="B37" s="47" t="s">
        <v>102</v>
      </c>
      <c r="C37" s="134" t="s">
        <v>90</v>
      </c>
      <c r="D37" s="48" t="s">
        <v>24</v>
      </c>
      <c r="E37" s="50">
        <v>40.609000000000002</v>
      </c>
      <c r="F37" s="50"/>
      <c r="G37" s="51" t="s">
        <v>650</v>
      </c>
      <c r="H37" s="48"/>
      <c r="I37" s="48"/>
    </row>
    <row r="38" spans="1:9" ht="63" hidden="1" x14ac:dyDescent="0.25">
      <c r="A38" s="53" t="s">
        <v>103</v>
      </c>
      <c r="B38" s="47" t="s">
        <v>104</v>
      </c>
      <c r="C38" s="134"/>
      <c r="D38" s="48" t="s">
        <v>24</v>
      </c>
      <c r="E38" s="50">
        <v>467.64800000000002</v>
      </c>
      <c r="F38" s="50"/>
      <c r="G38" s="51" t="s">
        <v>651</v>
      </c>
      <c r="H38" s="48"/>
      <c r="I38" s="48"/>
    </row>
    <row r="39" spans="1:9" ht="63" hidden="1" x14ac:dyDescent="0.25">
      <c r="A39" s="53" t="s">
        <v>105</v>
      </c>
      <c r="B39" s="47" t="s">
        <v>106</v>
      </c>
      <c r="C39" s="134"/>
      <c r="D39" s="48" t="s">
        <v>24</v>
      </c>
      <c r="E39" s="50">
        <v>24.152000000000001</v>
      </c>
      <c r="F39" s="50"/>
      <c r="G39" s="51" t="s">
        <v>651</v>
      </c>
      <c r="H39" s="48"/>
      <c r="I39" s="48"/>
    </row>
    <row r="40" spans="1:9" ht="63" hidden="1" x14ac:dyDescent="0.25">
      <c r="A40" s="53" t="s">
        <v>107</v>
      </c>
      <c r="B40" s="47" t="s">
        <v>108</v>
      </c>
      <c r="C40" s="134"/>
      <c r="D40" s="48" t="s">
        <v>24</v>
      </c>
      <c r="E40" s="50">
        <v>9.98</v>
      </c>
      <c r="F40" s="50"/>
      <c r="G40" s="51" t="s">
        <v>651</v>
      </c>
      <c r="H40" s="48"/>
      <c r="I40" s="48"/>
    </row>
    <row r="41" spans="1:9" ht="94.5" hidden="1" x14ac:dyDescent="0.25">
      <c r="A41" s="53" t="s">
        <v>109</v>
      </c>
      <c r="B41" s="47" t="s">
        <v>110</v>
      </c>
      <c r="C41" s="134"/>
      <c r="D41" s="48" t="s">
        <v>24</v>
      </c>
      <c r="E41" s="50">
        <v>179.7</v>
      </c>
      <c r="F41" s="50"/>
      <c r="G41" s="51" t="s">
        <v>652</v>
      </c>
      <c r="H41" s="48"/>
      <c r="I41" s="48"/>
    </row>
    <row r="42" spans="1:9" ht="15.75" hidden="1" x14ac:dyDescent="0.25">
      <c r="A42" s="53"/>
      <c r="B42" s="47"/>
      <c r="C42" s="74"/>
      <c r="D42" s="48"/>
      <c r="E42" s="50">
        <f>SUM(E26:E41)</f>
        <v>2408.2179999999998</v>
      </c>
      <c r="F42" s="50">
        <f>SUM(F26:F41)</f>
        <v>1686.1289999999999</v>
      </c>
      <c r="G42" s="51"/>
      <c r="H42" s="48"/>
      <c r="I42" s="48"/>
    </row>
    <row r="43" spans="1:9" ht="15.75" hidden="1" x14ac:dyDescent="0.25">
      <c r="A43" s="72" t="s">
        <v>13</v>
      </c>
      <c r="B43" s="75"/>
      <c r="C43" s="76"/>
      <c r="D43" s="48"/>
      <c r="E43" s="77"/>
      <c r="F43" s="78"/>
      <c r="G43" s="79"/>
      <c r="H43" s="48"/>
      <c r="I43" s="48"/>
    </row>
    <row r="44" spans="1:9" ht="15.75" hidden="1" x14ac:dyDescent="0.25">
      <c r="A44" s="72" t="s">
        <v>15</v>
      </c>
      <c r="B44" s="76"/>
      <c r="C44" s="76"/>
      <c r="D44" s="48"/>
      <c r="E44" s="77"/>
      <c r="F44" s="78"/>
      <c r="G44" s="79"/>
      <c r="H44" s="48"/>
      <c r="I44" s="48"/>
    </row>
    <row r="45" spans="1:9" ht="31.5" hidden="1" x14ac:dyDescent="0.25">
      <c r="A45" s="46" t="s">
        <v>111</v>
      </c>
      <c r="B45" s="134" t="s">
        <v>112</v>
      </c>
      <c r="C45" s="134" t="s">
        <v>74</v>
      </c>
      <c r="D45" s="48" t="s">
        <v>7</v>
      </c>
      <c r="E45" s="49"/>
      <c r="F45" s="50">
        <v>450</v>
      </c>
      <c r="G45" s="51" t="s">
        <v>659</v>
      </c>
      <c r="H45" s="48"/>
      <c r="I45" s="48"/>
    </row>
    <row r="46" spans="1:9" ht="31.5" hidden="1" x14ac:dyDescent="0.25">
      <c r="A46" s="46" t="s">
        <v>113</v>
      </c>
      <c r="B46" s="134"/>
      <c r="C46" s="134"/>
      <c r="D46" s="48" t="s">
        <v>7</v>
      </c>
      <c r="E46" s="49"/>
      <c r="F46" s="50">
        <v>3150</v>
      </c>
      <c r="G46" s="51" t="s">
        <v>659</v>
      </c>
      <c r="H46" s="48"/>
      <c r="I46" s="48"/>
    </row>
    <row r="47" spans="1:9" ht="31.5" hidden="1" x14ac:dyDescent="0.25">
      <c r="A47" s="46" t="s">
        <v>114</v>
      </c>
      <c r="B47" s="134"/>
      <c r="C47" s="134"/>
      <c r="D47" s="48" t="s">
        <v>7</v>
      </c>
      <c r="E47" s="49"/>
      <c r="F47" s="50">
        <v>250</v>
      </c>
      <c r="G47" s="51" t="s">
        <v>659</v>
      </c>
      <c r="H47" s="54"/>
      <c r="I47" s="54"/>
    </row>
    <row r="48" spans="1:9" ht="31.5" hidden="1" x14ac:dyDescent="0.25">
      <c r="A48" s="46" t="s">
        <v>115</v>
      </c>
      <c r="B48" s="134"/>
      <c r="C48" s="134"/>
      <c r="D48" s="48" t="s">
        <v>7</v>
      </c>
      <c r="E48" s="49"/>
      <c r="F48" s="50">
        <v>25</v>
      </c>
      <c r="G48" s="51" t="s">
        <v>659</v>
      </c>
      <c r="H48" s="54"/>
      <c r="I48" s="54"/>
    </row>
    <row r="49" spans="1:9" ht="31.5" hidden="1" x14ac:dyDescent="0.25">
      <c r="A49" s="46" t="s">
        <v>116</v>
      </c>
      <c r="B49" s="134"/>
      <c r="C49" s="134"/>
      <c r="D49" s="48" t="s">
        <v>7</v>
      </c>
      <c r="E49" s="49"/>
      <c r="F49" s="50">
        <v>9.1258870000000005</v>
      </c>
      <c r="G49" s="51" t="s">
        <v>659</v>
      </c>
      <c r="H49" s="54"/>
      <c r="I49" s="54"/>
    </row>
    <row r="50" spans="1:9" ht="31.5" hidden="1" x14ac:dyDescent="0.25">
      <c r="A50" s="46" t="s">
        <v>117</v>
      </c>
      <c r="B50" s="134"/>
      <c r="C50" s="134"/>
      <c r="D50" s="48" t="s">
        <v>7</v>
      </c>
      <c r="E50" s="49"/>
      <c r="F50" s="50">
        <v>27.1</v>
      </c>
      <c r="G50" s="51" t="s">
        <v>659</v>
      </c>
      <c r="H50" s="54"/>
      <c r="I50" s="54"/>
    </row>
    <row r="51" spans="1:9" ht="15.75" hidden="1" x14ac:dyDescent="0.25">
      <c r="A51" s="46"/>
      <c r="B51" s="74"/>
      <c r="C51" s="74"/>
      <c r="D51" s="48"/>
      <c r="E51" s="49"/>
      <c r="F51" s="50">
        <f>SUM(F45,F46,F47,F48,F49,F50)</f>
        <v>3911.2258870000001</v>
      </c>
      <c r="G51" s="51"/>
      <c r="H51" s="54"/>
      <c r="I51" s="54"/>
    </row>
    <row r="52" spans="1:9" ht="15.75" hidden="1" x14ac:dyDescent="0.25">
      <c r="A52" s="72" t="s">
        <v>647</v>
      </c>
      <c r="B52" s="76"/>
      <c r="C52" s="76"/>
      <c r="D52" s="48"/>
      <c r="E52" s="77"/>
      <c r="F52" s="78"/>
      <c r="G52" s="80"/>
      <c r="H52" s="81"/>
      <c r="I52" s="81"/>
    </row>
    <row r="53" spans="1:9" ht="31.5" hidden="1" x14ac:dyDescent="0.25">
      <c r="A53" s="46" t="s">
        <v>118</v>
      </c>
      <c r="B53" s="47" t="s">
        <v>119</v>
      </c>
      <c r="C53" s="47" t="s">
        <v>120</v>
      </c>
      <c r="D53" s="48" t="s">
        <v>7</v>
      </c>
      <c r="E53" s="49"/>
      <c r="F53" s="50">
        <v>1100</v>
      </c>
      <c r="G53" s="51" t="s">
        <v>659</v>
      </c>
      <c r="H53" s="52"/>
      <c r="I53" s="52"/>
    </row>
    <row r="54" spans="1:9" ht="15.75" hidden="1" x14ac:dyDescent="0.25">
      <c r="A54" s="46"/>
      <c r="B54" s="47"/>
      <c r="C54" s="47"/>
      <c r="D54" s="48"/>
      <c r="E54" s="49">
        <f>SUM(E10,E11,E25,E26,E27,E28,E29,E30,E31,E32,E33,E34,E35,E36,E37,E38,E39,E40,E41)</f>
        <v>4345.8179999999984</v>
      </c>
      <c r="F54" s="50">
        <f>SUM(F10,F11,F13,F14,F15,F16,F17,F18,F19,F20,F21,F22,F23,F26,F27,F28,F29,F30,F31,F32,F33,F34,F35,F36,F37,F45,F46,F47,F48,F49,F50,F53)</f>
        <v>8548.3302291599994</v>
      </c>
      <c r="G54" s="51"/>
      <c r="H54" s="52"/>
      <c r="I54" s="52"/>
    </row>
    <row r="55" spans="1:9" ht="15.75" x14ac:dyDescent="0.25">
      <c r="A55" s="72" t="s">
        <v>1</v>
      </c>
      <c r="B55" s="56"/>
      <c r="C55" s="56"/>
      <c r="D55" s="54"/>
      <c r="E55" s="65"/>
      <c r="F55" s="65"/>
      <c r="G55" s="73"/>
      <c r="H55" s="56"/>
      <c r="I55" s="56"/>
    </row>
    <row r="56" spans="1:9" ht="15.75" x14ac:dyDescent="0.25">
      <c r="A56" s="73" t="s">
        <v>11</v>
      </c>
      <c r="B56" s="56"/>
      <c r="C56" s="56"/>
      <c r="D56" s="54"/>
      <c r="E56" s="65"/>
      <c r="F56" s="65"/>
      <c r="G56" s="73"/>
      <c r="H56" s="56"/>
      <c r="I56" s="56"/>
    </row>
    <row r="57" spans="1:9" ht="15.75" x14ac:dyDescent="0.25">
      <c r="A57" s="73" t="s">
        <v>42</v>
      </c>
      <c r="B57" s="56"/>
      <c r="C57" s="56"/>
      <c r="D57" s="54"/>
      <c r="E57" s="65"/>
      <c r="F57" s="65"/>
      <c r="G57" s="73"/>
      <c r="H57" s="56"/>
      <c r="I57" s="56"/>
    </row>
    <row r="58" spans="1:9" ht="15.75" x14ac:dyDescent="0.25">
      <c r="A58" s="72" t="s">
        <v>12</v>
      </c>
      <c r="B58" s="56"/>
      <c r="C58" s="56"/>
      <c r="D58" s="54"/>
      <c r="E58" s="65"/>
      <c r="F58" s="65"/>
      <c r="G58" s="73"/>
      <c r="H58" s="56"/>
      <c r="I58" s="56"/>
    </row>
    <row r="59" spans="1:9" ht="15.75" x14ac:dyDescent="0.25">
      <c r="A59" s="72" t="s">
        <v>29</v>
      </c>
      <c r="B59" s="56"/>
      <c r="C59" s="56"/>
      <c r="D59" s="54"/>
      <c r="E59" s="65"/>
      <c r="F59" s="65"/>
      <c r="G59" s="73"/>
      <c r="H59" s="56"/>
      <c r="I59" s="56"/>
    </row>
    <row r="60" spans="1:9" ht="46.5" customHeight="1" x14ac:dyDescent="0.25">
      <c r="A60" s="53" t="s">
        <v>30</v>
      </c>
      <c r="B60" s="161" t="s">
        <v>32</v>
      </c>
      <c r="C60" s="162" t="s">
        <v>33</v>
      </c>
      <c r="D60" s="162" t="s">
        <v>34</v>
      </c>
      <c r="E60" s="82">
        <v>500</v>
      </c>
      <c r="F60" s="82">
        <v>250</v>
      </c>
      <c r="G60" s="163" t="s">
        <v>661</v>
      </c>
      <c r="H60" s="56">
        <v>0</v>
      </c>
      <c r="I60" s="56">
        <v>0</v>
      </c>
    </row>
    <row r="61" spans="1:9" ht="30.75" customHeight="1" x14ac:dyDescent="0.25">
      <c r="A61" s="53" t="s">
        <v>31</v>
      </c>
      <c r="B61" s="161"/>
      <c r="C61" s="162"/>
      <c r="D61" s="162"/>
      <c r="E61" s="82">
        <v>130</v>
      </c>
      <c r="F61" s="82">
        <v>130</v>
      </c>
      <c r="G61" s="163"/>
      <c r="H61" s="56">
        <v>0</v>
      </c>
      <c r="I61" s="56">
        <v>0</v>
      </c>
    </row>
    <row r="62" spans="1:9" ht="15.75" x14ac:dyDescent="0.25">
      <c r="A62" s="72" t="s">
        <v>21</v>
      </c>
      <c r="B62" s="56"/>
      <c r="C62" s="56"/>
      <c r="D62" s="54"/>
      <c r="E62" s="65"/>
      <c r="F62" s="65"/>
      <c r="G62" s="73"/>
      <c r="H62" s="56"/>
      <c r="I62" s="56"/>
    </row>
    <row r="63" spans="1:9" ht="62.25" customHeight="1" x14ac:dyDescent="0.25">
      <c r="A63" s="53" t="s">
        <v>22</v>
      </c>
      <c r="B63" s="57" t="s">
        <v>25</v>
      </c>
      <c r="C63" s="56" t="s">
        <v>23</v>
      </c>
      <c r="D63" s="54" t="s">
        <v>24</v>
      </c>
      <c r="E63" s="83">
        <v>38.799999999999997</v>
      </c>
      <c r="F63" s="55">
        <v>0</v>
      </c>
      <c r="G63" s="53" t="s">
        <v>123</v>
      </c>
      <c r="H63" s="56">
        <v>0</v>
      </c>
      <c r="I63" s="56">
        <v>0</v>
      </c>
    </row>
    <row r="64" spans="1:9" ht="15.75" x14ac:dyDescent="0.25">
      <c r="A64" s="72" t="s">
        <v>26</v>
      </c>
      <c r="B64" s="56"/>
      <c r="C64" s="56"/>
      <c r="D64" s="54"/>
      <c r="E64" s="55"/>
      <c r="F64" s="55"/>
      <c r="G64" s="73"/>
      <c r="H64" s="56"/>
      <c r="I64" s="56"/>
    </row>
    <row r="65" spans="1:9" ht="48" customHeight="1" x14ac:dyDescent="0.25">
      <c r="A65" s="53" t="s">
        <v>28</v>
      </c>
      <c r="B65" s="57" t="s">
        <v>27</v>
      </c>
      <c r="C65" s="56" t="s">
        <v>23</v>
      </c>
      <c r="D65" s="54" t="s">
        <v>24</v>
      </c>
      <c r="E65" s="82">
        <v>5</v>
      </c>
      <c r="F65" s="55">
        <v>0</v>
      </c>
      <c r="G65" s="53" t="s">
        <v>662</v>
      </c>
      <c r="H65" s="56">
        <v>0</v>
      </c>
      <c r="I65" s="56">
        <v>0</v>
      </c>
    </row>
    <row r="66" spans="1:9" ht="15.75" hidden="1" x14ac:dyDescent="0.25">
      <c r="A66" s="72" t="s">
        <v>13</v>
      </c>
      <c r="B66" s="56"/>
      <c r="C66" s="56"/>
      <c r="D66" s="54"/>
      <c r="E66" s="55"/>
      <c r="F66" s="55"/>
      <c r="G66" s="73"/>
      <c r="H66" s="56"/>
      <c r="I66" s="56"/>
    </row>
    <row r="67" spans="1:9" ht="15.75" hidden="1" x14ac:dyDescent="0.25">
      <c r="A67" s="72" t="s">
        <v>15</v>
      </c>
      <c r="B67" s="56"/>
      <c r="C67" s="56"/>
      <c r="D67" s="54"/>
      <c r="E67" s="55"/>
      <c r="F67" s="55"/>
      <c r="G67" s="84"/>
      <c r="H67" s="56"/>
      <c r="I67" s="56"/>
    </row>
    <row r="68" spans="1:9" ht="62.25" hidden="1" customHeight="1" x14ac:dyDescent="0.25">
      <c r="A68" s="53" t="s">
        <v>16</v>
      </c>
      <c r="B68" s="161" t="s">
        <v>20</v>
      </c>
      <c r="C68" s="161" t="s">
        <v>35</v>
      </c>
      <c r="D68" s="162" t="s">
        <v>7</v>
      </c>
      <c r="E68" s="55"/>
      <c r="F68" s="55">
        <v>413.76499999999999</v>
      </c>
      <c r="G68" s="51" t="s">
        <v>659</v>
      </c>
      <c r="H68" s="56"/>
      <c r="I68" s="56"/>
    </row>
    <row r="69" spans="1:9" ht="48" hidden="1" customHeight="1" x14ac:dyDescent="0.25">
      <c r="A69" s="53" t="s">
        <v>17</v>
      </c>
      <c r="B69" s="161"/>
      <c r="C69" s="161"/>
      <c r="D69" s="162"/>
      <c r="E69" s="55"/>
      <c r="F69" s="55">
        <v>246.92</v>
      </c>
      <c r="G69" s="51" t="s">
        <v>659</v>
      </c>
      <c r="H69" s="56"/>
      <c r="I69" s="56"/>
    </row>
    <row r="70" spans="1:9" ht="44.25" hidden="1" customHeight="1" x14ac:dyDescent="0.25">
      <c r="A70" s="53" t="s">
        <v>18</v>
      </c>
      <c r="B70" s="161"/>
      <c r="C70" s="161"/>
      <c r="D70" s="162"/>
      <c r="E70" s="55"/>
      <c r="F70" s="55">
        <v>146.27699999999999</v>
      </c>
      <c r="G70" s="51" t="s">
        <v>659</v>
      </c>
      <c r="H70" s="56"/>
      <c r="I70" s="56"/>
    </row>
    <row r="71" spans="1:9" ht="59.25" hidden="1" customHeight="1" x14ac:dyDescent="0.25">
      <c r="A71" s="53" t="s">
        <v>19</v>
      </c>
      <c r="B71" s="161"/>
      <c r="C71" s="161"/>
      <c r="D71" s="162"/>
      <c r="E71" s="55"/>
      <c r="F71" s="55">
        <v>424.822</v>
      </c>
      <c r="G71" s="51" t="s">
        <v>659</v>
      </c>
      <c r="H71" s="56"/>
      <c r="I71" s="56"/>
    </row>
    <row r="72" spans="1:9" ht="15.75" hidden="1" x14ac:dyDescent="0.25">
      <c r="A72" s="155" t="s">
        <v>37</v>
      </c>
      <c r="B72" s="155"/>
      <c r="C72" s="155"/>
      <c r="D72" s="155"/>
      <c r="E72" s="155"/>
      <c r="F72" s="155"/>
      <c r="G72" s="155"/>
      <c r="H72" s="155"/>
      <c r="I72" s="155"/>
    </row>
    <row r="73" spans="1:9" ht="15.75" hidden="1" x14ac:dyDescent="0.25">
      <c r="A73" s="72" t="s">
        <v>1</v>
      </c>
      <c r="B73" s="56"/>
      <c r="C73" s="56"/>
      <c r="D73" s="54"/>
      <c r="E73" s="65"/>
      <c r="F73" s="65"/>
      <c r="G73" s="73"/>
      <c r="H73" s="56"/>
      <c r="I73" s="56"/>
    </row>
    <row r="74" spans="1:9" ht="15.75" hidden="1" x14ac:dyDescent="0.25">
      <c r="A74" s="73" t="s">
        <v>11</v>
      </c>
      <c r="B74" s="162" t="s">
        <v>36</v>
      </c>
      <c r="C74" s="162"/>
      <c r="D74" s="162"/>
      <c r="E74" s="162"/>
      <c r="F74" s="162"/>
      <c r="G74" s="162"/>
      <c r="H74" s="162"/>
      <c r="I74" s="162"/>
    </row>
    <row r="75" spans="1:9" ht="15.75" hidden="1" x14ac:dyDescent="0.25">
      <c r="A75" s="72" t="s">
        <v>12</v>
      </c>
      <c r="B75" s="56"/>
      <c r="C75" s="56"/>
      <c r="D75" s="54"/>
      <c r="E75" s="65"/>
      <c r="F75" s="65"/>
      <c r="G75" s="73"/>
      <c r="H75" s="56"/>
      <c r="I75" s="56"/>
    </row>
    <row r="76" spans="1:9" ht="15.75" hidden="1" x14ac:dyDescent="0.25">
      <c r="A76" s="73" t="s">
        <v>2</v>
      </c>
      <c r="B76" s="162" t="s">
        <v>36</v>
      </c>
      <c r="C76" s="162"/>
      <c r="D76" s="162"/>
      <c r="E76" s="162"/>
      <c r="F76" s="162"/>
      <c r="G76" s="162"/>
      <c r="H76" s="162"/>
      <c r="I76" s="162"/>
    </row>
    <row r="77" spans="1:9" ht="15.75" hidden="1" x14ac:dyDescent="0.25">
      <c r="A77" s="72" t="s">
        <v>13</v>
      </c>
      <c r="B77" s="56"/>
      <c r="C77" s="56"/>
      <c r="D77" s="54"/>
      <c r="E77" s="65"/>
      <c r="F77" s="65"/>
      <c r="G77" s="73"/>
      <c r="H77" s="56"/>
      <c r="I77" s="56"/>
    </row>
    <row r="78" spans="1:9" ht="15.75" hidden="1" x14ac:dyDescent="0.25">
      <c r="A78" s="72" t="s">
        <v>39</v>
      </c>
      <c r="B78" s="53"/>
      <c r="C78" s="44"/>
      <c r="D78" s="54"/>
      <c r="E78" s="85"/>
      <c r="F78" s="85"/>
      <c r="G78" s="53"/>
      <c r="H78" s="54"/>
      <c r="I78" s="54"/>
    </row>
    <row r="79" spans="1:9" ht="31.5" hidden="1" x14ac:dyDescent="0.25">
      <c r="A79" s="86" t="s">
        <v>653</v>
      </c>
      <c r="B79" s="161" t="s">
        <v>40</v>
      </c>
      <c r="C79" s="161" t="s">
        <v>41</v>
      </c>
      <c r="D79" s="162" t="s">
        <v>24</v>
      </c>
      <c r="E79" s="54">
        <v>0.7</v>
      </c>
      <c r="F79" s="54">
        <v>0.7</v>
      </c>
      <c r="G79" s="44" t="s">
        <v>663</v>
      </c>
      <c r="H79" s="54"/>
      <c r="I79" s="54"/>
    </row>
    <row r="80" spans="1:9" ht="31.5" hidden="1" x14ac:dyDescent="0.25">
      <c r="A80" s="86" t="s">
        <v>654</v>
      </c>
      <c r="B80" s="161"/>
      <c r="C80" s="161"/>
      <c r="D80" s="162"/>
      <c r="E80" s="54">
        <v>0.8</v>
      </c>
      <c r="F80" s="54">
        <v>0.8</v>
      </c>
      <c r="G80" s="51" t="s">
        <v>659</v>
      </c>
      <c r="H80" s="54"/>
      <c r="I80" s="54"/>
    </row>
    <row r="81" spans="1:9" ht="31.5" hidden="1" x14ac:dyDescent="0.25">
      <c r="A81" s="86" t="s">
        <v>655</v>
      </c>
      <c r="B81" s="161"/>
      <c r="C81" s="161"/>
      <c r="D81" s="162"/>
      <c r="E81" s="54">
        <v>1.6</v>
      </c>
      <c r="F81" s="54">
        <v>1.6</v>
      </c>
      <c r="G81" s="44" t="s">
        <v>659</v>
      </c>
      <c r="H81" s="54"/>
      <c r="I81" s="54"/>
    </row>
    <row r="82" spans="1:9" ht="15.75" hidden="1" x14ac:dyDescent="0.25">
      <c r="A82" s="86"/>
      <c r="B82" s="44"/>
      <c r="C82" s="44"/>
      <c r="D82" s="54"/>
      <c r="E82" s="54">
        <f>SUM(E79:E81)</f>
        <v>3.1</v>
      </c>
      <c r="F82" s="54">
        <f>SUM(F79:F81)</f>
        <v>3.1</v>
      </c>
      <c r="G82" s="44"/>
      <c r="H82" s="54"/>
      <c r="I82" s="54"/>
    </row>
    <row r="83" spans="1:9" ht="47.25" hidden="1" x14ac:dyDescent="0.25">
      <c r="A83" s="57" t="s">
        <v>656</v>
      </c>
      <c r="B83" s="44" t="s">
        <v>657</v>
      </c>
      <c r="C83" s="44" t="s">
        <v>658</v>
      </c>
      <c r="D83" s="54" t="s">
        <v>7</v>
      </c>
      <c r="E83" s="58">
        <v>0</v>
      </c>
      <c r="F83" s="54">
        <v>15</v>
      </c>
      <c r="G83" s="44" t="s">
        <v>659</v>
      </c>
      <c r="H83" s="54"/>
      <c r="I83" s="54"/>
    </row>
    <row r="84" spans="1:9" ht="15.75" hidden="1" x14ac:dyDescent="0.25">
      <c r="A84" s="57"/>
      <c r="B84" s="44"/>
      <c r="C84" s="44"/>
      <c r="D84" s="54"/>
      <c r="E84" s="58">
        <f>SUM(E79,E80,E81)</f>
        <v>3.1</v>
      </c>
      <c r="F84" s="54">
        <f>SUM(F79,F80,F81,F83)</f>
        <v>18.100000000000001</v>
      </c>
      <c r="G84" s="44"/>
      <c r="H84" s="54"/>
      <c r="I84" s="54"/>
    </row>
    <row r="85" spans="1:9" ht="15.75" hidden="1" x14ac:dyDescent="0.25">
      <c r="A85" s="155" t="s">
        <v>38</v>
      </c>
      <c r="B85" s="155"/>
      <c r="C85" s="155"/>
      <c r="D85" s="155"/>
      <c r="E85" s="155"/>
      <c r="F85" s="155"/>
      <c r="G85" s="155"/>
      <c r="H85" s="155"/>
      <c r="I85" s="155"/>
    </row>
    <row r="86" spans="1:9" ht="15.75" hidden="1" x14ac:dyDescent="0.25">
      <c r="A86" s="72" t="s">
        <v>1</v>
      </c>
      <c r="B86" s="56"/>
      <c r="C86" s="56"/>
      <c r="D86" s="54"/>
      <c r="E86" s="65"/>
      <c r="F86" s="65"/>
      <c r="G86" s="73"/>
      <c r="H86" s="56"/>
      <c r="I86" s="56"/>
    </row>
    <row r="87" spans="1:9" ht="15.75" hidden="1" x14ac:dyDescent="0.25">
      <c r="A87" s="73" t="s">
        <v>11</v>
      </c>
      <c r="B87" s="162" t="s">
        <v>36</v>
      </c>
      <c r="C87" s="162"/>
      <c r="D87" s="162"/>
      <c r="E87" s="162"/>
      <c r="F87" s="162"/>
      <c r="G87" s="162"/>
      <c r="H87" s="162"/>
      <c r="I87" s="162"/>
    </row>
    <row r="88" spans="1:9" ht="15.75" hidden="1" x14ac:dyDescent="0.25">
      <c r="A88" s="72" t="s">
        <v>12</v>
      </c>
      <c r="B88" s="56"/>
      <c r="C88" s="56"/>
      <c r="D88" s="54"/>
      <c r="E88" s="65"/>
      <c r="F88" s="65"/>
      <c r="G88" s="73"/>
      <c r="H88" s="56"/>
      <c r="I88" s="56"/>
    </row>
    <row r="89" spans="1:9" ht="15.75" hidden="1" x14ac:dyDescent="0.25">
      <c r="A89" s="73" t="s">
        <v>2</v>
      </c>
      <c r="B89" s="162" t="s">
        <v>36</v>
      </c>
      <c r="C89" s="162"/>
      <c r="D89" s="162"/>
      <c r="E89" s="162"/>
      <c r="F89" s="162"/>
      <c r="G89" s="162"/>
      <c r="H89" s="162"/>
      <c r="I89" s="162"/>
    </row>
    <row r="90" spans="1:9" ht="15.75" hidden="1" x14ac:dyDescent="0.25">
      <c r="A90" s="72" t="s">
        <v>13</v>
      </c>
      <c r="B90" s="56"/>
      <c r="C90" s="56"/>
      <c r="D90" s="54"/>
      <c r="E90" s="65"/>
      <c r="F90" s="65"/>
      <c r="G90" s="73"/>
      <c r="H90" s="56"/>
      <c r="I90" s="56"/>
    </row>
    <row r="91" spans="1:9" ht="15.75" hidden="1" x14ac:dyDescent="0.25">
      <c r="A91" s="72" t="s">
        <v>2</v>
      </c>
      <c r="B91" s="53"/>
      <c r="C91" s="44"/>
      <c r="D91" s="54"/>
      <c r="E91" s="85"/>
      <c r="F91" s="85"/>
      <c r="G91" s="53"/>
      <c r="H91" s="54"/>
      <c r="I91" s="54"/>
    </row>
    <row r="92" spans="1:9" ht="15.75" hidden="1" x14ac:dyDescent="0.25">
      <c r="A92" s="73"/>
      <c r="B92" s="162" t="s">
        <v>36</v>
      </c>
      <c r="C92" s="162"/>
      <c r="D92" s="162"/>
      <c r="E92" s="162"/>
      <c r="F92" s="162"/>
      <c r="G92" s="162"/>
      <c r="H92" s="162"/>
      <c r="I92" s="162"/>
    </row>
    <row r="93" spans="1:9" ht="15.75" hidden="1" x14ac:dyDescent="0.25">
      <c r="A93" s="155" t="s">
        <v>124</v>
      </c>
      <c r="B93" s="155"/>
      <c r="C93" s="155"/>
      <c r="D93" s="155"/>
      <c r="E93" s="155"/>
      <c r="F93" s="155"/>
      <c r="G93" s="155"/>
      <c r="H93" s="155"/>
      <c r="I93" s="155"/>
    </row>
    <row r="94" spans="1:9" ht="15.75" hidden="1" x14ac:dyDescent="0.25">
      <c r="A94" s="84" t="s">
        <v>1</v>
      </c>
      <c r="B94" s="57"/>
      <c r="C94" s="57"/>
      <c r="D94" s="44"/>
      <c r="E94" s="68"/>
      <c r="F94" s="68"/>
      <c r="G94" s="53"/>
      <c r="H94" s="57"/>
      <c r="I94" s="57"/>
    </row>
    <row r="95" spans="1:9" ht="15.75" hidden="1" x14ac:dyDescent="0.25">
      <c r="A95" s="53" t="s">
        <v>11</v>
      </c>
      <c r="B95" s="161" t="s">
        <v>36</v>
      </c>
      <c r="C95" s="161"/>
      <c r="D95" s="161"/>
      <c r="E95" s="161"/>
      <c r="F95" s="161"/>
      <c r="G95" s="161"/>
      <c r="H95" s="161"/>
      <c r="I95" s="161"/>
    </row>
    <row r="96" spans="1:9" ht="15.75" hidden="1" x14ac:dyDescent="0.25">
      <c r="A96" s="84" t="s">
        <v>12</v>
      </c>
      <c r="B96" s="57"/>
      <c r="C96" s="57"/>
      <c r="D96" s="44"/>
      <c r="E96" s="68"/>
      <c r="F96" s="68"/>
      <c r="G96" s="53"/>
      <c r="H96" s="57"/>
      <c r="I96" s="57"/>
    </row>
    <row r="97" spans="1:9" ht="15.75" hidden="1" x14ac:dyDescent="0.25">
      <c r="A97" s="84" t="s">
        <v>125</v>
      </c>
      <c r="B97" s="53"/>
      <c r="C97" s="44"/>
      <c r="D97" s="44"/>
      <c r="E97" s="87"/>
      <c r="F97" s="87"/>
      <c r="G97" s="53"/>
      <c r="H97" s="44"/>
      <c r="I97" s="44"/>
    </row>
    <row r="98" spans="1:9" hidden="1" x14ac:dyDescent="0.25">
      <c r="A98" s="161" t="s">
        <v>44</v>
      </c>
      <c r="B98" s="161" t="s">
        <v>43</v>
      </c>
      <c r="C98" s="163" t="s">
        <v>45</v>
      </c>
      <c r="D98" s="161" t="s">
        <v>7</v>
      </c>
      <c r="E98" s="164"/>
      <c r="F98" s="164">
        <v>400</v>
      </c>
      <c r="G98" s="163" t="s">
        <v>671</v>
      </c>
      <c r="H98" s="161">
        <v>0</v>
      </c>
      <c r="I98" s="161">
        <v>0</v>
      </c>
    </row>
    <row r="99" spans="1:9" hidden="1" x14ac:dyDescent="0.25">
      <c r="A99" s="161"/>
      <c r="B99" s="161"/>
      <c r="C99" s="163"/>
      <c r="D99" s="161"/>
      <c r="E99" s="164"/>
      <c r="F99" s="164"/>
      <c r="G99" s="163"/>
      <c r="H99" s="161"/>
      <c r="I99" s="161"/>
    </row>
    <row r="100" spans="1:9" ht="15.75" hidden="1" x14ac:dyDescent="0.25">
      <c r="A100" s="44"/>
      <c r="B100" s="44"/>
      <c r="C100" s="53"/>
      <c r="D100" s="44"/>
      <c r="E100" s="68"/>
      <c r="F100" s="88">
        <f>SUM(F98,F105,F109,F110,F111,F112,F113)</f>
        <v>3157.56</v>
      </c>
      <c r="G100" s="53"/>
      <c r="H100" s="44"/>
      <c r="I100" s="44"/>
    </row>
    <row r="101" spans="1:9" ht="15.75" hidden="1" x14ac:dyDescent="0.25">
      <c r="A101" s="84" t="s">
        <v>26</v>
      </c>
      <c r="B101" s="44"/>
      <c r="C101" s="57"/>
      <c r="D101" s="44"/>
      <c r="E101" s="87"/>
      <c r="F101" s="87"/>
      <c r="G101" s="53"/>
      <c r="H101" s="44"/>
      <c r="I101" s="44"/>
    </row>
    <row r="102" spans="1:9" hidden="1" x14ac:dyDescent="0.25">
      <c r="A102" s="161" t="s">
        <v>46</v>
      </c>
      <c r="B102" s="161" t="s">
        <v>47</v>
      </c>
      <c r="C102" s="161" t="s">
        <v>48</v>
      </c>
      <c r="D102" s="161"/>
      <c r="E102" s="161">
        <v>70</v>
      </c>
      <c r="F102" s="161">
        <v>70</v>
      </c>
      <c r="G102" s="163" t="s">
        <v>672</v>
      </c>
      <c r="H102" s="161"/>
      <c r="I102" s="161"/>
    </row>
    <row r="103" spans="1:9" hidden="1" x14ac:dyDescent="0.25">
      <c r="A103" s="161"/>
      <c r="B103" s="161"/>
      <c r="C103" s="161"/>
      <c r="D103" s="161"/>
      <c r="E103" s="161"/>
      <c r="F103" s="161"/>
      <c r="G103" s="163"/>
      <c r="H103" s="161"/>
      <c r="I103" s="161"/>
    </row>
    <row r="104" spans="1:9" ht="15.75" hidden="1" x14ac:dyDescent="0.25">
      <c r="A104" s="84" t="s">
        <v>49</v>
      </c>
      <c r="B104" s="44"/>
      <c r="C104" s="57"/>
      <c r="D104" s="44"/>
      <c r="E104" s="87"/>
      <c r="F104" s="87"/>
      <c r="G104" s="53"/>
      <c r="H104" s="57"/>
      <c r="I104" s="57"/>
    </row>
    <row r="105" spans="1:9" ht="110.25" hidden="1" x14ac:dyDescent="0.25">
      <c r="A105" s="53" t="s">
        <v>50</v>
      </c>
      <c r="B105" s="44" t="s">
        <v>51</v>
      </c>
      <c r="C105" s="44" t="s">
        <v>52</v>
      </c>
      <c r="D105" s="44" t="s">
        <v>7</v>
      </c>
      <c r="E105" s="68">
        <v>357.56</v>
      </c>
      <c r="F105" s="68">
        <v>357.56</v>
      </c>
      <c r="G105" s="53" t="s">
        <v>53</v>
      </c>
      <c r="H105" s="44">
        <v>0</v>
      </c>
      <c r="I105" s="44">
        <v>0</v>
      </c>
    </row>
    <row r="106" spans="1:9" ht="189" hidden="1" x14ac:dyDescent="0.25">
      <c r="A106" s="53" t="s">
        <v>54</v>
      </c>
      <c r="B106" s="44" t="s">
        <v>55</v>
      </c>
      <c r="C106" s="44" t="s">
        <v>56</v>
      </c>
      <c r="D106" s="44" t="s">
        <v>24</v>
      </c>
      <c r="E106" s="68"/>
      <c r="F106" s="68">
        <v>5</v>
      </c>
      <c r="G106" s="53" t="s">
        <v>57</v>
      </c>
      <c r="H106" s="44"/>
      <c r="I106" s="44"/>
    </row>
    <row r="107" spans="1:9" ht="15.75" hidden="1" x14ac:dyDescent="0.25">
      <c r="A107" s="159" t="s">
        <v>13</v>
      </c>
      <c r="B107" s="159"/>
      <c r="C107" s="57"/>
      <c r="D107" s="44"/>
      <c r="E107" s="68"/>
      <c r="F107" s="68"/>
      <c r="G107" s="53"/>
      <c r="H107" s="44"/>
      <c r="I107" s="44"/>
    </row>
    <row r="108" spans="1:9" ht="15.75" hidden="1" x14ac:dyDescent="0.25">
      <c r="A108" s="84" t="s">
        <v>58</v>
      </c>
      <c r="B108" s="44"/>
      <c r="C108" s="57"/>
      <c r="D108" s="44"/>
      <c r="E108" s="68"/>
      <c r="F108" s="88"/>
      <c r="G108" s="53"/>
      <c r="H108" s="57"/>
      <c r="I108" s="89"/>
    </row>
    <row r="109" spans="1:9" ht="31.5" hidden="1" x14ac:dyDescent="0.25">
      <c r="A109" s="53" t="s">
        <v>59</v>
      </c>
      <c r="B109" s="161" t="s">
        <v>60</v>
      </c>
      <c r="C109" s="161" t="s">
        <v>61</v>
      </c>
      <c r="D109" s="44" t="s">
        <v>7</v>
      </c>
      <c r="E109" s="59">
        <v>0</v>
      </c>
      <c r="F109" s="60">
        <v>450</v>
      </c>
      <c r="G109" s="163" t="s">
        <v>62</v>
      </c>
      <c r="H109" s="61">
        <v>0</v>
      </c>
      <c r="I109" s="62">
        <v>412.5</v>
      </c>
    </row>
    <row r="110" spans="1:9" ht="31.5" hidden="1" x14ac:dyDescent="0.25">
      <c r="A110" s="53" t="s">
        <v>63</v>
      </c>
      <c r="B110" s="161"/>
      <c r="C110" s="161"/>
      <c r="D110" s="44" t="s">
        <v>7</v>
      </c>
      <c r="E110" s="59">
        <v>0</v>
      </c>
      <c r="F110" s="60">
        <v>650</v>
      </c>
      <c r="G110" s="163"/>
      <c r="H110" s="61">
        <v>0</v>
      </c>
      <c r="I110" s="62">
        <v>385</v>
      </c>
    </row>
    <row r="111" spans="1:9" ht="31.5" hidden="1" x14ac:dyDescent="0.25">
      <c r="A111" s="53" t="s">
        <v>64</v>
      </c>
      <c r="B111" s="161"/>
      <c r="C111" s="161"/>
      <c r="D111" s="44" t="s">
        <v>7</v>
      </c>
      <c r="E111" s="59">
        <v>0</v>
      </c>
      <c r="F111" s="60">
        <v>350</v>
      </c>
      <c r="G111" s="163"/>
      <c r="H111" s="61">
        <v>0</v>
      </c>
      <c r="I111" s="62">
        <v>182.5</v>
      </c>
    </row>
    <row r="112" spans="1:9" ht="31.5" hidden="1" x14ac:dyDescent="0.25">
      <c r="A112" s="53" t="s">
        <v>65</v>
      </c>
      <c r="B112" s="161"/>
      <c r="C112" s="161"/>
      <c r="D112" s="44" t="s">
        <v>7</v>
      </c>
      <c r="E112" s="59">
        <v>0</v>
      </c>
      <c r="F112" s="60">
        <v>500</v>
      </c>
      <c r="G112" s="163"/>
      <c r="H112" s="61">
        <v>0</v>
      </c>
      <c r="I112" s="62">
        <v>412.5</v>
      </c>
    </row>
    <row r="113" spans="1:9" ht="31.5" hidden="1" x14ac:dyDescent="0.25">
      <c r="A113" s="53" t="s">
        <v>66</v>
      </c>
      <c r="B113" s="161"/>
      <c r="C113" s="161"/>
      <c r="D113" s="44" t="s">
        <v>7</v>
      </c>
      <c r="E113" s="59">
        <v>0</v>
      </c>
      <c r="F113" s="60">
        <v>450</v>
      </c>
      <c r="G113" s="163"/>
      <c r="H113" s="61">
        <v>0</v>
      </c>
      <c r="I113" s="62">
        <v>288.75</v>
      </c>
    </row>
    <row r="114" spans="1:9" ht="15.75" hidden="1" x14ac:dyDescent="0.25">
      <c r="A114" s="53"/>
      <c r="B114" s="44"/>
      <c r="C114" s="44"/>
      <c r="D114" s="44"/>
      <c r="E114" s="59">
        <f>SUM(E102,E105)</f>
        <v>427.56</v>
      </c>
      <c r="F114" s="60">
        <f>SUM(F109:F113)</f>
        <v>2400</v>
      </c>
      <c r="G114" s="53">
        <v>2400</v>
      </c>
      <c r="H114" s="61"/>
      <c r="I114" s="62">
        <f>SUM(I109:I113,I109,I110,I111,I112,I113)</f>
        <v>3362.5</v>
      </c>
    </row>
    <row r="115" spans="1:9" ht="15.75" hidden="1" x14ac:dyDescent="0.25">
      <c r="A115" s="155" t="s">
        <v>126</v>
      </c>
      <c r="B115" s="155"/>
      <c r="C115" s="155"/>
      <c r="D115" s="155"/>
      <c r="E115" s="155"/>
      <c r="F115" s="155"/>
      <c r="G115" s="155"/>
      <c r="H115" s="155"/>
      <c r="I115" s="155"/>
    </row>
    <row r="116" spans="1:9" ht="15.75" hidden="1" x14ac:dyDescent="0.25">
      <c r="A116" s="84" t="s">
        <v>1</v>
      </c>
      <c r="B116" s="57"/>
      <c r="C116" s="57"/>
      <c r="D116" s="44"/>
      <c r="E116" s="68"/>
      <c r="F116" s="68"/>
      <c r="G116" s="53"/>
      <c r="H116" s="57"/>
      <c r="I116" s="57"/>
    </row>
    <row r="117" spans="1:9" ht="47.25" hidden="1" x14ac:dyDescent="0.25">
      <c r="A117" s="53" t="s">
        <v>127</v>
      </c>
      <c r="B117" s="161" t="s">
        <v>128</v>
      </c>
      <c r="C117" s="161" t="s">
        <v>129</v>
      </c>
      <c r="D117" s="54" t="s">
        <v>34</v>
      </c>
      <c r="E117" s="49">
        <v>1500</v>
      </c>
      <c r="F117" s="65"/>
      <c r="G117" s="53" t="s">
        <v>130</v>
      </c>
      <c r="H117" s="49">
        <v>1500</v>
      </c>
      <c r="I117" s="65"/>
    </row>
    <row r="118" spans="1:9" ht="47.25" hidden="1" x14ac:dyDescent="0.25">
      <c r="A118" s="53" t="s">
        <v>131</v>
      </c>
      <c r="B118" s="161"/>
      <c r="C118" s="161"/>
      <c r="D118" s="54" t="s">
        <v>34</v>
      </c>
      <c r="E118" s="49">
        <v>50</v>
      </c>
      <c r="F118" s="65"/>
      <c r="G118" s="53" t="s">
        <v>130</v>
      </c>
      <c r="H118" s="49">
        <v>50</v>
      </c>
      <c r="I118" s="65"/>
    </row>
    <row r="119" spans="1:9" ht="31.5" hidden="1" x14ac:dyDescent="0.25">
      <c r="A119" s="53" t="s">
        <v>132</v>
      </c>
      <c r="B119" s="161"/>
      <c r="C119" s="161"/>
      <c r="D119" s="54" t="s">
        <v>34</v>
      </c>
      <c r="E119" s="49">
        <v>60</v>
      </c>
      <c r="F119" s="65"/>
      <c r="G119" s="53" t="s">
        <v>130</v>
      </c>
      <c r="H119" s="49">
        <v>60</v>
      </c>
      <c r="I119" s="65"/>
    </row>
    <row r="120" spans="1:9" ht="47.25" hidden="1" x14ac:dyDescent="0.25">
      <c r="A120" s="53" t="s">
        <v>133</v>
      </c>
      <c r="B120" s="161" t="s">
        <v>134</v>
      </c>
      <c r="C120" s="161" t="s">
        <v>135</v>
      </c>
      <c r="D120" s="54" t="s">
        <v>34</v>
      </c>
      <c r="E120" s="49">
        <v>6000</v>
      </c>
      <c r="F120" s="65"/>
      <c r="G120" s="53" t="s">
        <v>136</v>
      </c>
      <c r="H120" s="49">
        <v>0</v>
      </c>
      <c r="I120" s="65">
        <v>0</v>
      </c>
    </row>
    <row r="121" spans="1:9" ht="47.25" hidden="1" x14ac:dyDescent="0.25">
      <c r="A121" s="53" t="s">
        <v>137</v>
      </c>
      <c r="B121" s="161"/>
      <c r="C121" s="161"/>
      <c r="D121" s="54" t="s">
        <v>34</v>
      </c>
      <c r="E121" s="49">
        <v>18000</v>
      </c>
      <c r="F121" s="65"/>
      <c r="G121" s="53" t="s">
        <v>138</v>
      </c>
      <c r="H121" s="49">
        <v>0</v>
      </c>
      <c r="I121" s="65">
        <v>0</v>
      </c>
    </row>
    <row r="122" spans="1:9" ht="47.25" hidden="1" x14ac:dyDescent="0.25">
      <c r="A122" s="53" t="s">
        <v>139</v>
      </c>
      <c r="B122" s="161"/>
      <c r="C122" s="161"/>
      <c r="D122" s="54" t="s">
        <v>34</v>
      </c>
      <c r="E122" s="49">
        <v>150000</v>
      </c>
      <c r="F122" s="65"/>
      <c r="G122" s="53" t="s">
        <v>138</v>
      </c>
      <c r="H122" s="49">
        <v>0</v>
      </c>
      <c r="I122" s="65">
        <v>0</v>
      </c>
    </row>
    <row r="123" spans="1:9" ht="47.25" hidden="1" x14ac:dyDescent="0.25">
      <c r="A123" s="53" t="s">
        <v>140</v>
      </c>
      <c r="B123" s="161"/>
      <c r="C123" s="161"/>
      <c r="D123" s="54" t="s">
        <v>34</v>
      </c>
      <c r="E123" s="49">
        <v>30000</v>
      </c>
      <c r="F123" s="65"/>
      <c r="G123" s="53" t="s">
        <v>138</v>
      </c>
      <c r="H123" s="49">
        <v>0</v>
      </c>
      <c r="I123" s="65">
        <v>0</v>
      </c>
    </row>
    <row r="124" spans="1:9" ht="47.25" hidden="1" x14ac:dyDescent="0.25">
      <c r="A124" s="53" t="s">
        <v>141</v>
      </c>
      <c r="B124" s="161"/>
      <c r="C124" s="161"/>
      <c r="D124" s="54" t="s">
        <v>34</v>
      </c>
      <c r="E124" s="49">
        <v>4000</v>
      </c>
      <c r="F124" s="65"/>
      <c r="G124" s="53" t="s">
        <v>138</v>
      </c>
      <c r="H124" s="49">
        <v>0</v>
      </c>
      <c r="I124" s="65">
        <v>0</v>
      </c>
    </row>
    <row r="125" spans="1:9" ht="47.25" hidden="1" x14ac:dyDescent="0.25">
      <c r="A125" s="53" t="s">
        <v>142</v>
      </c>
      <c r="B125" s="161"/>
      <c r="C125" s="161"/>
      <c r="D125" s="54" t="s">
        <v>34</v>
      </c>
      <c r="E125" s="49">
        <v>19000</v>
      </c>
      <c r="F125" s="65"/>
      <c r="G125" s="53" t="s">
        <v>138</v>
      </c>
      <c r="H125" s="49">
        <v>0</v>
      </c>
      <c r="I125" s="65">
        <v>0</v>
      </c>
    </row>
    <row r="126" spans="1:9" ht="47.25" hidden="1" x14ac:dyDescent="0.25">
      <c r="A126" s="53" t="s">
        <v>143</v>
      </c>
      <c r="B126" s="161"/>
      <c r="C126" s="161"/>
      <c r="D126" s="54" t="s">
        <v>34</v>
      </c>
      <c r="E126" s="49">
        <v>10000</v>
      </c>
      <c r="F126" s="65"/>
      <c r="G126" s="53" t="s">
        <v>138</v>
      </c>
      <c r="H126" s="49">
        <v>0</v>
      </c>
      <c r="I126" s="65">
        <v>0</v>
      </c>
    </row>
    <row r="127" spans="1:9" ht="47.25" hidden="1" x14ac:dyDescent="0.25">
      <c r="A127" s="53" t="s">
        <v>144</v>
      </c>
      <c r="B127" s="161"/>
      <c r="C127" s="161"/>
      <c r="D127" s="54" t="s">
        <v>34</v>
      </c>
      <c r="E127" s="49">
        <v>2000</v>
      </c>
      <c r="F127" s="65"/>
      <c r="G127" s="53" t="s">
        <v>138</v>
      </c>
      <c r="H127" s="49">
        <v>0</v>
      </c>
      <c r="I127" s="65">
        <v>0</v>
      </c>
    </row>
    <row r="128" spans="1:9" ht="47.25" hidden="1" x14ac:dyDescent="0.25">
      <c r="A128" s="53" t="s">
        <v>145</v>
      </c>
      <c r="B128" s="161"/>
      <c r="C128" s="161"/>
      <c r="D128" s="54" t="s">
        <v>34</v>
      </c>
      <c r="E128" s="49">
        <v>25000</v>
      </c>
      <c r="F128" s="65"/>
      <c r="G128" s="53" t="s">
        <v>138</v>
      </c>
      <c r="H128" s="49">
        <v>0</v>
      </c>
      <c r="I128" s="65">
        <v>0</v>
      </c>
    </row>
    <row r="129" spans="1:9" ht="47.25" hidden="1" x14ac:dyDescent="0.25">
      <c r="A129" s="53" t="s">
        <v>146</v>
      </c>
      <c r="B129" s="161"/>
      <c r="C129" s="161"/>
      <c r="D129" s="54" t="s">
        <v>34</v>
      </c>
      <c r="E129" s="49">
        <v>20000</v>
      </c>
      <c r="F129" s="65"/>
      <c r="G129" s="53" t="s">
        <v>138</v>
      </c>
      <c r="H129" s="49">
        <v>0</v>
      </c>
      <c r="I129" s="65">
        <v>0</v>
      </c>
    </row>
    <row r="130" spans="1:9" ht="47.25" hidden="1" x14ac:dyDescent="0.25">
      <c r="A130" s="53" t="s">
        <v>147</v>
      </c>
      <c r="B130" s="161"/>
      <c r="C130" s="161"/>
      <c r="D130" s="54" t="s">
        <v>34</v>
      </c>
      <c r="E130" s="49">
        <v>15000</v>
      </c>
      <c r="F130" s="65"/>
      <c r="G130" s="53" t="s">
        <v>138</v>
      </c>
      <c r="H130" s="49">
        <v>0</v>
      </c>
      <c r="I130" s="65">
        <v>0</v>
      </c>
    </row>
    <row r="131" spans="1:9" ht="47.25" hidden="1" x14ac:dyDescent="0.25">
      <c r="A131" s="53" t="s">
        <v>148</v>
      </c>
      <c r="B131" s="161"/>
      <c r="C131" s="161"/>
      <c r="D131" s="54" t="s">
        <v>34</v>
      </c>
      <c r="E131" s="49">
        <v>3000</v>
      </c>
      <c r="F131" s="65"/>
      <c r="G131" s="53" t="s">
        <v>138</v>
      </c>
      <c r="H131" s="49">
        <v>0</v>
      </c>
      <c r="I131" s="65">
        <v>0</v>
      </c>
    </row>
    <row r="132" spans="1:9" ht="15.75" hidden="1" x14ac:dyDescent="0.25">
      <c r="A132" s="53"/>
      <c r="B132" s="44"/>
      <c r="C132" s="44"/>
      <c r="D132" s="54"/>
      <c r="E132" s="49">
        <f>SUM(E117,E118,E119,E120,E121,E122,E123,E124,E125,E126,E127,E128,E129,E130,E131,E138,E139,E140,E141,E144,E145,E146,E147,E150,E151,E152,E153,E156,E157,E158,E161,E162,E163,E164,E167,E169,E170,E171,E174,E175,E176,E177,E180,E181,E182,E183,E184,E185,E188,E190,E191,E194,E196,E197,E200,E201,E202,E203,E206,E208,E244,E246,E247,E248,E253,E254,E255,E256)</f>
        <v>328605.64600000001</v>
      </c>
      <c r="F132" s="65"/>
      <c r="G132" s="53"/>
      <c r="H132" s="49"/>
      <c r="I132" s="65"/>
    </row>
    <row r="133" spans="1:9" ht="78.75" hidden="1" x14ac:dyDescent="0.25">
      <c r="A133" s="53" t="s">
        <v>149</v>
      </c>
      <c r="B133" s="53" t="s">
        <v>150</v>
      </c>
      <c r="C133" s="53" t="s">
        <v>151</v>
      </c>
      <c r="D133" s="54" t="s">
        <v>24</v>
      </c>
      <c r="E133" s="49">
        <v>3611</v>
      </c>
      <c r="F133" s="65"/>
      <c r="G133" s="53" t="s">
        <v>152</v>
      </c>
      <c r="H133" s="49">
        <v>0</v>
      </c>
      <c r="I133" s="65">
        <v>0</v>
      </c>
    </row>
    <row r="134" spans="1:9" ht="94.5" hidden="1" x14ac:dyDescent="0.25">
      <c r="A134" s="53" t="s">
        <v>153</v>
      </c>
      <c r="B134" s="53" t="s">
        <v>154</v>
      </c>
      <c r="C134" s="53" t="s">
        <v>155</v>
      </c>
      <c r="D134" s="54" t="s">
        <v>24</v>
      </c>
      <c r="E134" s="49">
        <v>4300</v>
      </c>
      <c r="F134" s="65"/>
      <c r="G134" s="53" t="s">
        <v>156</v>
      </c>
      <c r="H134" s="49"/>
      <c r="I134" s="65"/>
    </row>
    <row r="135" spans="1:9" ht="15.75" hidden="1" x14ac:dyDescent="0.25">
      <c r="A135" s="53"/>
      <c r="B135" s="53"/>
      <c r="C135" s="53"/>
      <c r="D135" s="54"/>
      <c r="E135" s="49">
        <f>SUM(E133,E134,E250,E410)</f>
        <v>8522</v>
      </c>
      <c r="F135" s="65"/>
      <c r="G135" s="53"/>
      <c r="H135" s="49"/>
      <c r="I135" s="65"/>
    </row>
    <row r="136" spans="1:9" ht="15.75" hidden="1" x14ac:dyDescent="0.25">
      <c r="A136" s="72" t="s">
        <v>12</v>
      </c>
      <c r="B136" s="53"/>
      <c r="C136" s="53"/>
      <c r="D136" s="54"/>
      <c r="E136" s="65"/>
      <c r="F136" s="65"/>
      <c r="G136" s="53"/>
      <c r="H136" s="65"/>
      <c r="I136" s="65"/>
    </row>
    <row r="137" spans="1:9" ht="15.75" hidden="1" x14ac:dyDescent="0.25">
      <c r="A137" s="84" t="s">
        <v>157</v>
      </c>
      <c r="B137" s="84"/>
      <c r="C137" s="84"/>
      <c r="D137" s="90"/>
      <c r="E137" s="85"/>
      <c r="F137" s="85"/>
      <c r="G137" s="84"/>
      <c r="H137" s="85"/>
      <c r="I137" s="85"/>
    </row>
    <row r="138" spans="1:9" ht="47.25" hidden="1" x14ac:dyDescent="0.25">
      <c r="A138" s="53" t="s">
        <v>158</v>
      </c>
      <c r="B138" s="161" t="s">
        <v>128</v>
      </c>
      <c r="C138" s="161" t="s">
        <v>129</v>
      </c>
      <c r="D138" s="54" t="s">
        <v>34</v>
      </c>
      <c r="E138" s="49">
        <v>50</v>
      </c>
      <c r="F138" s="65"/>
      <c r="G138" s="53" t="s">
        <v>130</v>
      </c>
      <c r="H138" s="49">
        <v>50</v>
      </c>
      <c r="I138" s="65">
        <v>0</v>
      </c>
    </row>
    <row r="139" spans="1:9" ht="31.5" hidden="1" x14ac:dyDescent="0.25">
      <c r="A139" s="53" t="s">
        <v>159</v>
      </c>
      <c r="B139" s="161"/>
      <c r="C139" s="161"/>
      <c r="D139" s="54" t="s">
        <v>34</v>
      </c>
      <c r="E139" s="49">
        <v>60</v>
      </c>
      <c r="F139" s="65"/>
      <c r="G139" s="53" t="s">
        <v>130</v>
      </c>
      <c r="H139" s="49">
        <v>60</v>
      </c>
      <c r="I139" s="65">
        <v>0</v>
      </c>
    </row>
    <row r="140" spans="1:9" ht="31.5" hidden="1" x14ac:dyDescent="0.25">
      <c r="A140" s="53" t="s">
        <v>160</v>
      </c>
      <c r="B140" s="161"/>
      <c r="C140" s="161"/>
      <c r="D140" s="54" t="s">
        <v>34</v>
      </c>
      <c r="E140" s="49">
        <v>500</v>
      </c>
      <c r="F140" s="65"/>
      <c r="G140" s="53" t="s">
        <v>130</v>
      </c>
      <c r="H140" s="49">
        <v>500</v>
      </c>
      <c r="I140" s="65">
        <v>0</v>
      </c>
    </row>
    <row r="141" spans="1:9" ht="63" hidden="1" x14ac:dyDescent="0.25">
      <c r="A141" s="53" t="s">
        <v>161</v>
      </c>
      <c r="B141" s="161"/>
      <c r="C141" s="161"/>
      <c r="D141" s="54" t="s">
        <v>34</v>
      </c>
      <c r="E141" s="49">
        <v>200</v>
      </c>
      <c r="F141" s="65"/>
      <c r="G141" s="53" t="s">
        <v>130</v>
      </c>
      <c r="H141" s="49">
        <v>200</v>
      </c>
      <c r="I141" s="65">
        <v>0</v>
      </c>
    </row>
    <row r="142" spans="1:9" ht="15.75" hidden="1" x14ac:dyDescent="0.25">
      <c r="A142" s="53"/>
      <c r="B142" s="44"/>
      <c r="C142" s="44"/>
      <c r="D142" s="54"/>
      <c r="E142" s="49">
        <f>SUM(E138:E141)</f>
        <v>810</v>
      </c>
      <c r="F142" s="65">
        <v>810</v>
      </c>
      <c r="G142" s="53"/>
      <c r="H142" s="49"/>
      <c r="I142" s="65"/>
    </row>
    <row r="143" spans="1:9" ht="15.75" hidden="1" x14ac:dyDescent="0.25">
      <c r="A143" s="84" t="s">
        <v>162</v>
      </c>
      <c r="B143" s="84"/>
      <c r="C143" s="84"/>
      <c r="D143" s="90"/>
      <c r="E143" s="91"/>
      <c r="F143" s="85"/>
      <c r="G143" s="84"/>
      <c r="H143" s="91"/>
      <c r="I143" s="85"/>
    </row>
    <row r="144" spans="1:9" ht="47.25" hidden="1" x14ac:dyDescent="0.25">
      <c r="A144" s="53" t="s">
        <v>163</v>
      </c>
      <c r="B144" s="161" t="s">
        <v>128</v>
      </c>
      <c r="C144" s="161" t="s">
        <v>129</v>
      </c>
      <c r="D144" s="54" t="s">
        <v>34</v>
      </c>
      <c r="E144" s="49">
        <v>200</v>
      </c>
      <c r="F144" s="65"/>
      <c r="G144" s="53" t="s">
        <v>130</v>
      </c>
      <c r="H144" s="49">
        <v>150</v>
      </c>
      <c r="I144" s="65">
        <v>0</v>
      </c>
    </row>
    <row r="145" spans="1:9" ht="47.25" hidden="1" x14ac:dyDescent="0.25">
      <c r="A145" s="53" t="s">
        <v>164</v>
      </c>
      <c r="B145" s="161"/>
      <c r="C145" s="161"/>
      <c r="D145" s="54" t="s">
        <v>34</v>
      </c>
      <c r="E145" s="49">
        <v>600</v>
      </c>
      <c r="F145" s="65"/>
      <c r="G145" s="53" t="s">
        <v>130</v>
      </c>
      <c r="H145" s="49">
        <v>200</v>
      </c>
      <c r="I145" s="65">
        <v>0</v>
      </c>
    </row>
    <row r="146" spans="1:9" ht="31.5" hidden="1" x14ac:dyDescent="0.25">
      <c r="A146" s="53" t="s">
        <v>165</v>
      </c>
      <c r="B146" s="161"/>
      <c r="C146" s="161"/>
      <c r="D146" s="54" t="s">
        <v>34</v>
      </c>
      <c r="E146" s="49">
        <v>150</v>
      </c>
      <c r="F146" s="65"/>
      <c r="G146" s="53" t="s">
        <v>130</v>
      </c>
      <c r="H146" s="49">
        <v>600</v>
      </c>
      <c r="I146" s="65">
        <v>0</v>
      </c>
    </row>
    <row r="147" spans="1:9" ht="63" hidden="1" x14ac:dyDescent="0.25">
      <c r="A147" s="53" t="s">
        <v>166</v>
      </c>
      <c r="B147" s="161"/>
      <c r="C147" s="161"/>
      <c r="D147" s="54" t="s">
        <v>34</v>
      </c>
      <c r="E147" s="49">
        <v>150</v>
      </c>
      <c r="F147" s="65"/>
      <c r="G147" s="53" t="s">
        <v>130</v>
      </c>
      <c r="H147" s="49">
        <v>150</v>
      </c>
      <c r="I147" s="65">
        <v>0</v>
      </c>
    </row>
    <row r="148" spans="1:9" ht="15.75" hidden="1" x14ac:dyDescent="0.25">
      <c r="A148" s="53"/>
      <c r="B148" s="44"/>
      <c r="C148" s="44"/>
      <c r="D148" s="54"/>
      <c r="E148" s="49">
        <f>SUM(E144:E147)</f>
        <v>1100</v>
      </c>
      <c r="F148" s="65">
        <v>1100</v>
      </c>
      <c r="G148" s="53"/>
      <c r="H148" s="49"/>
      <c r="I148" s="65"/>
    </row>
    <row r="149" spans="1:9" ht="15.75" hidden="1" x14ac:dyDescent="0.25">
      <c r="A149" s="84" t="s">
        <v>167</v>
      </c>
      <c r="B149" s="84"/>
      <c r="C149" s="84"/>
      <c r="D149" s="90"/>
      <c r="E149" s="91"/>
      <c r="F149" s="85"/>
      <c r="G149" s="84"/>
      <c r="H149" s="91"/>
      <c r="I149" s="85"/>
    </row>
    <row r="150" spans="1:9" ht="31.5" hidden="1" x14ac:dyDescent="0.25">
      <c r="A150" s="53" t="s">
        <v>168</v>
      </c>
      <c r="B150" s="161" t="s">
        <v>128</v>
      </c>
      <c r="C150" s="161" t="s">
        <v>129</v>
      </c>
      <c r="D150" s="54" t="s">
        <v>34</v>
      </c>
      <c r="E150" s="49">
        <v>400</v>
      </c>
      <c r="F150" s="65"/>
      <c r="G150" s="53" t="s">
        <v>130</v>
      </c>
      <c r="H150" s="49">
        <v>150</v>
      </c>
      <c r="I150" s="65">
        <v>0</v>
      </c>
    </row>
    <row r="151" spans="1:9" ht="31.5" hidden="1" x14ac:dyDescent="0.25">
      <c r="A151" s="53" t="s">
        <v>169</v>
      </c>
      <c r="B151" s="161"/>
      <c r="C151" s="161"/>
      <c r="D151" s="54" t="s">
        <v>34</v>
      </c>
      <c r="E151" s="49">
        <v>50</v>
      </c>
      <c r="F151" s="65"/>
      <c r="G151" s="53" t="s">
        <v>130</v>
      </c>
      <c r="H151" s="49">
        <v>3500</v>
      </c>
      <c r="I151" s="65">
        <v>0</v>
      </c>
    </row>
    <row r="152" spans="1:9" ht="47.25" hidden="1" x14ac:dyDescent="0.25">
      <c r="A152" s="53" t="s">
        <v>170</v>
      </c>
      <c r="B152" s="161"/>
      <c r="C152" s="161"/>
      <c r="D152" s="54" t="s">
        <v>34</v>
      </c>
      <c r="E152" s="49">
        <v>200</v>
      </c>
      <c r="F152" s="65"/>
      <c r="G152" s="53" t="s">
        <v>130</v>
      </c>
      <c r="H152" s="49">
        <v>400</v>
      </c>
      <c r="I152" s="65">
        <v>0</v>
      </c>
    </row>
    <row r="153" spans="1:9" ht="94.5" hidden="1" x14ac:dyDescent="0.25">
      <c r="A153" s="53" t="s">
        <v>171</v>
      </c>
      <c r="B153" s="161"/>
      <c r="C153" s="161"/>
      <c r="D153" s="54" t="s">
        <v>34</v>
      </c>
      <c r="E153" s="49">
        <v>180</v>
      </c>
      <c r="F153" s="65"/>
      <c r="G153" s="53" t="s">
        <v>130</v>
      </c>
      <c r="H153" s="49">
        <v>50</v>
      </c>
      <c r="I153" s="65">
        <v>0</v>
      </c>
    </row>
    <row r="154" spans="1:9" ht="15.75" hidden="1" x14ac:dyDescent="0.25">
      <c r="A154" s="53"/>
      <c r="B154" s="44"/>
      <c r="C154" s="44"/>
      <c r="D154" s="54"/>
      <c r="E154" s="49">
        <f>SUM(E150:E153)</f>
        <v>830</v>
      </c>
      <c r="F154" s="65">
        <v>830</v>
      </c>
      <c r="G154" s="53"/>
      <c r="H154" s="49"/>
      <c r="I154" s="65"/>
    </row>
    <row r="155" spans="1:9" ht="15.75" hidden="1" x14ac:dyDescent="0.25">
      <c r="A155" s="84" t="s">
        <v>172</v>
      </c>
      <c r="B155" s="84"/>
      <c r="C155" s="84"/>
      <c r="D155" s="90"/>
      <c r="E155" s="91"/>
      <c r="F155" s="85"/>
      <c r="G155" s="84"/>
      <c r="H155" s="91"/>
      <c r="I155" s="85"/>
    </row>
    <row r="156" spans="1:9" ht="31.5" hidden="1" x14ac:dyDescent="0.25">
      <c r="A156" s="53" t="s">
        <v>173</v>
      </c>
      <c r="B156" s="161" t="s">
        <v>128</v>
      </c>
      <c r="C156" s="161" t="s">
        <v>129</v>
      </c>
      <c r="D156" s="54" t="s">
        <v>34</v>
      </c>
      <c r="E156" s="49">
        <v>250</v>
      </c>
      <c r="F156" s="65"/>
      <c r="G156" s="53" t="s">
        <v>130</v>
      </c>
      <c r="H156" s="49">
        <v>200</v>
      </c>
      <c r="I156" s="65">
        <v>0</v>
      </c>
    </row>
    <row r="157" spans="1:9" ht="31.5" hidden="1" x14ac:dyDescent="0.25">
      <c r="A157" s="53" t="s">
        <v>174</v>
      </c>
      <c r="B157" s="161"/>
      <c r="C157" s="161"/>
      <c r="D157" s="54" t="s">
        <v>34</v>
      </c>
      <c r="E157" s="49">
        <v>300</v>
      </c>
      <c r="F157" s="65"/>
      <c r="G157" s="53" t="s">
        <v>130</v>
      </c>
      <c r="H157" s="49">
        <v>180</v>
      </c>
      <c r="I157" s="65">
        <v>0</v>
      </c>
    </row>
    <row r="158" spans="1:9" ht="47.25" hidden="1" x14ac:dyDescent="0.25">
      <c r="A158" s="53" t="s">
        <v>175</v>
      </c>
      <c r="B158" s="161"/>
      <c r="C158" s="161"/>
      <c r="D158" s="54" t="s">
        <v>34</v>
      </c>
      <c r="E158" s="49">
        <v>28</v>
      </c>
      <c r="F158" s="65"/>
      <c r="G158" s="53" t="s">
        <v>130</v>
      </c>
      <c r="H158" s="49">
        <v>75</v>
      </c>
      <c r="I158" s="65">
        <v>0</v>
      </c>
    </row>
    <row r="159" spans="1:9" ht="15.75" hidden="1" x14ac:dyDescent="0.25">
      <c r="A159" s="53"/>
      <c r="B159" s="44"/>
      <c r="C159" s="44"/>
      <c r="D159" s="54"/>
      <c r="E159" s="49">
        <f>SUM(E156:E158)</f>
        <v>578</v>
      </c>
      <c r="F159" s="65"/>
      <c r="G159" s="53"/>
      <c r="H159" s="49"/>
      <c r="I159" s="65"/>
    </row>
    <row r="160" spans="1:9" ht="15.75" hidden="1" x14ac:dyDescent="0.25">
      <c r="A160" s="84" t="s">
        <v>176</v>
      </c>
      <c r="B160" s="84"/>
      <c r="C160" s="84"/>
      <c r="D160" s="90"/>
      <c r="E160" s="91"/>
      <c r="F160" s="85"/>
      <c r="G160" s="84"/>
      <c r="H160" s="91"/>
      <c r="I160" s="85"/>
    </row>
    <row r="161" spans="1:9" ht="47.25" hidden="1" x14ac:dyDescent="0.25">
      <c r="A161" s="53" t="s">
        <v>177</v>
      </c>
      <c r="B161" s="161" t="s">
        <v>128</v>
      </c>
      <c r="C161" s="161" t="s">
        <v>129</v>
      </c>
      <c r="D161" s="54" t="s">
        <v>34</v>
      </c>
      <c r="E161" s="49">
        <v>80</v>
      </c>
      <c r="F161" s="65"/>
      <c r="G161" s="53" t="s">
        <v>130</v>
      </c>
      <c r="H161" s="49">
        <v>250</v>
      </c>
      <c r="I161" s="65">
        <v>0</v>
      </c>
    </row>
    <row r="162" spans="1:9" ht="63" hidden="1" x14ac:dyDescent="0.25">
      <c r="A162" s="53" t="s">
        <v>178</v>
      </c>
      <c r="B162" s="161"/>
      <c r="C162" s="161"/>
      <c r="D162" s="54" t="s">
        <v>34</v>
      </c>
      <c r="E162" s="49">
        <v>100</v>
      </c>
      <c r="F162" s="65"/>
      <c r="G162" s="53" t="s">
        <v>130</v>
      </c>
      <c r="H162" s="49">
        <v>300</v>
      </c>
      <c r="I162" s="65">
        <v>0</v>
      </c>
    </row>
    <row r="163" spans="1:9" ht="31.5" hidden="1" x14ac:dyDescent="0.25">
      <c r="A163" s="53" t="s">
        <v>179</v>
      </c>
      <c r="B163" s="161"/>
      <c r="C163" s="161"/>
      <c r="D163" s="54" t="s">
        <v>34</v>
      </c>
      <c r="E163" s="49">
        <v>250</v>
      </c>
      <c r="F163" s="65"/>
      <c r="G163" s="53" t="s">
        <v>130</v>
      </c>
      <c r="H163" s="49">
        <v>28</v>
      </c>
      <c r="I163" s="65">
        <v>0</v>
      </c>
    </row>
    <row r="164" spans="1:9" ht="47.25" hidden="1" x14ac:dyDescent="0.25">
      <c r="A164" s="53" t="s">
        <v>180</v>
      </c>
      <c r="B164" s="161"/>
      <c r="C164" s="161"/>
      <c r="D164" s="54" t="s">
        <v>34</v>
      </c>
      <c r="E164" s="49">
        <v>250</v>
      </c>
      <c r="F164" s="65"/>
      <c r="G164" s="53" t="s">
        <v>130</v>
      </c>
      <c r="H164" s="49">
        <v>400</v>
      </c>
      <c r="I164" s="65">
        <v>0</v>
      </c>
    </row>
    <row r="165" spans="1:9" ht="15.75" hidden="1" x14ac:dyDescent="0.25">
      <c r="A165" s="53"/>
      <c r="B165" s="44"/>
      <c r="C165" s="44"/>
      <c r="D165" s="54"/>
      <c r="E165" s="49">
        <f>SUM(E161:E164)</f>
        <v>680</v>
      </c>
      <c r="F165" s="65"/>
      <c r="G165" s="53"/>
      <c r="H165" s="49"/>
      <c r="I165" s="65"/>
    </row>
    <row r="166" spans="1:9" ht="15.75" hidden="1" x14ac:dyDescent="0.25">
      <c r="A166" s="84" t="s">
        <v>26</v>
      </c>
      <c r="B166" s="84"/>
      <c r="C166" s="84"/>
      <c r="D166" s="90"/>
      <c r="E166" s="91"/>
      <c r="F166" s="85"/>
      <c r="G166" s="84"/>
      <c r="H166" s="91"/>
      <c r="I166" s="85"/>
    </row>
    <row r="167" spans="1:9" ht="63" hidden="1" x14ac:dyDescent="0.25">
      <c r="A167" s="53" t="s">
        <v>181</v>
      </c>
      <c r="B167" s="53" t="s">
        <v>128</v>
      </c>
      <c r="C167" s="53" t="s">
        <v>129</v>
      </c>
      <c r="D167" s="54" t="s">
        <v>34</v>
      </c>
      <c r="E167" s="49">
        <v>20</v>
      </c>
      <c r="F167" s="65"/>
      <c r="G167" s="53" t="s">
        <v>130</v>
      </c>
      <c r="H167" s="49">
        <v>80</v>
      </c>
      <c r="I167" s="65">
        <v>0</v>
      </c>
    </row>
    <row r="168" spans="1:9" ht="15.75" hidden="1" x14ac:dyDescent="0.25">
      <c r="A168" s="84" t="s">
        <v>182</v>
      </c>
      <c r="B168" s="84"/>
      <c r="C168" s="84"/>
      <c r="D168" s="90"/>
      <c r="E168" s="91"/>
      <c r="F168" s="85"/>
      <c r="G168" s="84"/>
      <c r="H168" s="91"/>
      <c r="I168" s="85"/>
    </row>
    <row r="169" spans="1:9" ht="47.25" hidden="1" x14ac:dyDescent="0.25">
      <c r="A169" s="53" t="s">
        <v>183</v>
      </c>
      <c r="B169" s="161" t="s">
        <v>128</v>
      </c>
      <c r="C169" s="161" t="s">
        <v>129</v>
      </c>
      <c r="D169" s="54" t="s">
        <v>34</v>
      </c>
      <c r="E169" s="49">
        <v>400</v>
      </c>
      <c r="F169" s="65"/>
      <c r="G169" s="53" t="s">
        <v>130</v>
      </c>
      <c r="H169" s="49">
        <v>100</v>
      </c>
      <c r="I169" s="65">
        <v>0</v>
      </c>
    </row>
    <row r="170" spans="1:9" ht="47.25" hidden="1" x14ac:dyDescent="0.25">
      <c r="A170" s="53" t="s">
        <v>184</v>
      </c>
      <c r="B170" s="161"/>
      <c r="C170" s="161"/>
      <c r="D170" s="54" t="s">
        <v>34</v>
      </c>
      <c r="E170" s="49">
        <v>400</v>
      </c>
      <c r="F170" s="65"/>
      <c r="G170" s="53" t="s">
        <v>130</v>
      </c>
      <c r="H170" s="49">
        <v>250</v>
      </c>
      <c r="I170" s="65">
        <v>0</v>
      </c>
    </row>
    <row r="171" spans="1:9" ht="31.5" hidden="1" x14ac:dyDescent="0.25">
      <c r="A171" s="53" t="s">
        <v>185</v>
      </c>
      <c r="B171" s="161"/>
      <c r="C171" s="161"/>
      <c r="D171" s="54" t="s">
        <v>34</v>
      </c>
      <c r="E171" s="49">
        <v>35</v>
      </c>
      <c r="F171" s="65"/>
      <c r="G171" s="53" t="s">
        <v>130</v>
      </c>
      <c r="H171" s="49">
        <v>250</v>
      </c>
      <c r="I171" s="65">
        <v>0</v>
      </c>
    </row>
    <row r="172" spans="1:9" ht="15.75" hidden="1" x14ac:dyDescent="0.25">
      <c r="A172" s="53"/>
      <c r="B172" s="44"/>
      <c r="C172" s="44"/>
      <c r="D172" s="54"/>
      <c r="E172" s="49">
        <f>SUM(E169:E171)</f>
        <v>835</v>
      </c>
      <c r="F172" s="65"/>
      <c r="G172" s="53"/>
      <c r="H172" s="49"/>
      <c r="I172" s="65"/>
    </row>
    <row r="173" spans="1:9" ht="15.75" hidden="1" x14ac:dyDescent="0.25">
      <c r="A173" s="84" t="s">
        <v>15</v>
      </c>
      <c r="B173" s="84"/>
      <c r="C173" s="84"/>
      <c r="D173" s="90"/>
      <c r="E173" s="91"/>
      <c r="F173" s="85"/>
      <c r="G173" s="84"/>
      <c r="H173" s="91"/>
      <c r="I173" s="85"/>
    </row>
    <row r="174" spans="1:9" ht="31.5" hidden="1" x14ac:dyDescent="0.25">
      <c r="A174" s="53" t="s">
        <v>186</v>
      </c>
      <c r="B174" s="161" t="s">
        <v>128</v>
      </c>
      <c r="C174" s="161" t="s">
        <v>129</v>
      </c>
      <c r="D174" s="54" t="s">
        <v>34</v>
      </c>
      <c r="E174" s="49">
        <v>25</v>
      </c>
      <c r="F174" s="65"/>
      <c r="G174" s="53" t="s">
        <v>130</v>
      </c>
      <c r="H174" s="49">
        <v>250</v>
      </c>
      <c r="I174" s="65">
        <v>0</v>
      </c>
    </row>
    <row r="175" spans="1:9" ht="47.25" hidden="1" x14ac:dyDescent="0.25">
      <c r="A175" s="53" t="s">
        <v>187</v>
      </c>
      <c r="B175" s="161"/>
      <c r="C175" s="161"/>
      <c r="D175" s="54" t="s">
        <v>34</v>
      </c>
      <c r="E175" s="49">
        <v>500</v>
      </c>
      <c r="F175" s="65"/>
      <c r="G175" s="53" t="s">
        <v>130</v>
      </c>
      <c r="H175" s="49">
        <v>20</v>
      </c>
      <c r="I175" s="65">
        <v>0</v>
      </c>
    </row>
    <row r="176" spans="1:9" ht="31.5" hidden="1" x14ac:dyDescent="0.25">
      <c r="A176" s="53" t="s">
        <v>188</v>
      </c>
      <c r="B176" s="161"/>
      <c r="C176" s="161"/>
      <c r="D176" s="54" t="s">
        <v>34</v>
      </c>
      <c r="E176" s="49">
        <v>650</v>
      </c>
      <c r="F176" s="65"/>
      <c r="G176" s="53" t="s">
        <v>130</v>
      </c>
      <c r="H176" s="49">
        <v>150</v>
      </c>
      <c r="I176" s="65">
        <v>0</v>
      </c>
    </row>
    <row r="177" spans="1:9" ht="47.25" hidden="1" x14ac:dyDescent="0.25">
      <c r="A177" s="53" t="s">
        <v>189</v>
      </c>
      <c r="B177" s="161"/>
      <c r="C177" s="161"/>
      <c r="D177" s="54" t="s">
        <v>34</v>
      </c>
      <c r="E177" s="49">
        <v>400</v>
      </c>
      <c r="F177" s="65"/>
      <c r="G177" s="53" t="s">
        <v>130</v>
      </c>
      <c r="H177" s="49">
        <v>400</v>
      </c>
      <c r="I177" s="65">
        <v>0</v>
      </c>
    </row>
    <row r="178" spans="1:9" ht="15.75" hidden="1" x14ac:dyDescent="0.25">
      <c r="A178" s="53"/>
      <c r="B178" s="44"/>
      <c r="C178" s="44"/>
      <c r="D178" s="54"/>
      <c r="E178" s="49">
        <f>SUM(E174:E177)</f>
        <v>1575</v>
      </c>
      <c r="F178" s="65">
        <v>1575</v>
      </c>
      <c r="G178" s="53"/>
      <c r="H178" s="49"/>
      <c r="I178" s="65"/>
    </row>
    <row r="179" spans="1:9" ht="15.75" hidden="1" x14ac:dyDescent="0.25">
      <c r="A179" s="84" t="s">
        <v>190</v>
      </c>
      <c r="B179" s="84"/>
      <c r="C179" s="84"/>
      <c r="D179" s="90"/>
      <c r="E179" s="91"/>
      <c r="F179" s="85"/>
      <c r="G179" s="84"/>
      <c r="H179" s="91"/>
      <c r="I179" s="85"/>
    </row>
    <row r="180" spans="1:9" ht="47.25" hidden="1" x14ac:dyDescent="0.25">
      <c r="A180" s="53" t="s">
        <v>191</v>
      </c>
      <c r="B180" s="161" t="s">
        <v>128</v>
      </c>
      <c r="C180" s="161" t="s">
        <v>129</v>
      </c>
      <c r="D180" s="54" t="s">
        <v>34</v>
      </c>
      <c r="E180" s="49">
        <v>650</v>
      </c>
      <c r="F180" s="65"/>
      <c r="G180" s="53" t="s">
        <v>130</v>
      </c>
      <c r="H180" s="49">
        <v>400</v>
      </c>
      <c r="I180" s="65">
        <v>0</v>
      </c>
    </row>
    <row r="181" spans="1:9" ht="47.25" hidden="1" x14ac:dyDescent="0.25">
      <c r="A181" s="53" t="s">
        <v>192</v>
      </c>
      <c r="B181" s="161"/>
      <c r="C181" s="161"/>
      <c r="D181" s="54" t="s">
        <v>34</v>
      </c>
      <c r="E181" s="49">
        <v>600</v>
      </c>
      <c r="F181" s="65"/>
      <c r="G181" s="53" t="s">
        <v>130</v>
      </c>
      <c r="H181" s="49">
        <v>35</v>
      </c>
      <c r="I181" s="65">
        <v>0</v>
      </c>
    </row>
    <row r="182" spans="1:9" ht="47.25" hidden="1" x14ac:dyDescent="0.25">
      <c r="A182" s="53" t="s">
        <v>193</v>
      </c>
      <c r="B182" s="161"/>
      <c r="C182" s="161"/>
      <c r="D182" s="54" t="s">
        <v>34</v>
      </c>
      <c r="E182" s="49">
        <v>770</v>
      </c>
      <c r="F182" s="65"/>
      <c r="G182" s="53" t="s">
        <v>130</v>
      </c>
      <c r="H182" s="49">
        <v>35</v>
      </c>
      <c r="I182" s="65">
        <v>0</v>
      </c>
    </row>
    <row r="183" spans="1:9" ht="47.25" hidden="1" x14ac:dyDescent="0.25">
      <c r="A183" s="53" t="s">
        <v>194</v>
      </c>
      <c r="B183" s="161"/>
      <c r="C183" s="161"/>
      <c r="D183" s="54" t="s">
        <v>34</v>
      </c>
      <c r="E183" s="49">
        <v>500</v>
      </c>
      <c r="F183" s="65"/>
      <c r="G183" s="53" t="s">
        <v>130</v>
      </c>
      <c r="H183" s="49">
        <v>25</v>
      </c>
      <c r="I183" s="65">
        <v>0</v>
      </c>
    </row>
    <row r="184" spans="1:9" ht="47.25" hidden="1" x14ac:dyDescent="0.25">
      <c r="A184" s="53" t="s">
        <v>195</v>
      </c>
      <c r="B184" s="161"/>
      <c r="C184" s="161"/>
      <c r="D184" s="54" t="s">
        <v>34</v>
      </c>
      <c r="E184" s="49">
        <v>5000</v>
      </c>
      <c r="F184" s="65"/>
      <c r="G184" s="53" t="s">
        <v>130</v>
      </c>
      <c r="H184" s="49">
        <v>500</v>
      </c>
      <c r="I184" s="65">
        <v>0</v>
      </c>
    </row>
    <row r="185" spans="1:9" ht="47.25" hidden="1" x14ac:dyDescent="0.25">
      <c r="A185" s="53" t="s">
        <v>196</v>
      </c>
      <c r="B185" s="161"/>
      <c r="C185" s="161"/>
      <c r="D185" s="54" t="s">
        <v>34</v>
      </c>
      <c r="E185" s="49">
        <v>3500</v>
      </c>
      <c r="F185" s="65"/>
      <c r="G185" s="53" t="s">
        <v>130</v>
      </c>
      <c r="H185" s="49">
        <v>650</v>
      </c>
      <c r="I185" s="65">
        <v>0</v>
      </c>
    </row>
    <row r="186" spans="1:9" ht="15.75" hidden="1" x14ac:dyDescent="0.25">
      <c r="A186" s="53"/>
      <c r="B186" s="44"/>
      <c r="C186" s="44"/>
      <c r="D186" s="54"/>
      <c r="E186" s="49">
        <f>SUM(E180:E185)</f>
        <v>11020</v>
      </c>
      <c r="F186" s="65">
        <v>11020</v>
      </c>
      <c r="G186" s="53"/>
      <c r="H186" s="49"/>
      <c r="I186" s="65"/>
    </row>
    <row r="187" spans="1:9" ht="15.75" hidden="1" x14ac:dyDescent="0.25">
      <c r="A187" s="84" t="s">
        <v>197</v>
      </c>
      <c r="B187" s="84"/>
      <c r="C187" s="84"/>
      <c r="D187" s="90"/>
      <c r="E187" s="91"/>
      <c r="F187" s="85"/>
      <c r="G187" s="84"/>
      <c r="H187" s="91"/>
      <c r="I187" s="85"/>
    </row>
    <row r="188" spans="1:9" ht="63" hidden="1" x14ac:dyDescent="0.25">
      <c r="A188" s="53" t="s">
        <v>198</v>
      </c>
      <c r="B188" s="53" t="s">
        <v>128</v>
      </c>
      <c r="C188" s="53" t="s">
        <v>129</v>
      </c>
      <c r="D188" s="54" t="s">
        <v>34</v>
      </c>
      <c r="E188" s="49">
        <v>100</v>
      </c>
      <c r="F188" s="65"/>
      <c r="G188" s="53" t="s">
        <v>130</v>
      </c>
      <c r="H188" s="49">
        <v>400</v>
      </c>
      <c r="I188" s="65">
        <v>0</v>
      </c>
    </row>
    <row r="189" spans="1:9" ht="15.75" hidden="1" x14ac:dyDescent="0.25">
      <c r="A189" s="84" t="s">
        <v>199</v>
      </c>
      <c r="B189" s="84"/>
      <c r="C189" s="84"/>
      <c r="D189" s="90"/>
      <c r="E189" s="91"/>
      <c r="F189" s="85"/>
      <c r="G189" s="84"/>
      <c r="H189" s="91"/>
      <c r="I189" s="85"/>
    </row>
    <row r="190" spans="1:9" ht="31.5" hidden="1" x14ac:dyDescent="0.25">
      <c r="A190" s="53" t="s">
        <v>200</v>
      </c>
      <c r="B190" s="161" t="s">
        <v>128</v>
      </c>
      <c r="C190" s="161" t="s">
        <v>129</v>
      </c>
      <c r="D190" s="54" t="s">
        <v>34</v>
      </c>
      <c r="E190" s="49">
        <v>2000</v>
      </c>
      <c r="F190" s="65"/>
      <c r="G190" s="53" t="s">
        <v>130</v>
      </c>
      <c r="H190" s="49">
        <v>400</v>
      </c>
      <c r="I190" s="65">
        <v>0</v>
      </c>
    </row>
    <row r="191" spans="1:9" ht="47.25" hidden="1" x14ac:dyDescent="0.25">
      <c r="A191" s="53" t="s">
        <v>201</v>
      </c>
      <c r="B191" s="161"/>
      <c r="C191" s="161"/>
      <c r="D191" s="54" t="s">
        <v>34</v>
      </c>
      <c r="E191" s="49">
        <v>120</v>
      </c>
      <c r="F191" s="65"/>
      <c r="G191" s="53" t="s">
        <v>130</v>
      </c>
      <c r="H191" s="49">
        <v>650</v>
      </c>
      <c r="I191" s="65">
        <v>0</v>
      </c>
    </row>
    <row r="192" spans="1:9" ht="15.75" hidden="1" x14ac:dyDescent="0.25">
      <c r="A192" s="53"/>
      <c r="B192" s="44"/>
      <c r="C192" s="44"/>
      <c r="D192" s="54"/>
      <c r="E192" s="49">
        <f>SUM(E190:E191)</f>
        <v>2120</v>
      </c>
      <c r="F192" s="65"/>
      <c r="G192" s="53"/>
      <c r="H192" s="49"/>
      <c r="I192" s="65"/>
    </row>
    <row r="193" spans="1:9" ht="15.75" hidden="1" x14ac:dyDescent="0.25">
      <c r="A193" s="92" t="s">
        <v>202</v>
      </c>
      <c r="B193" s="84"/>
      <c r="C193" s="84"/>
      <c r="D193" s="90"/>
      <c r="E193" s="91"/>
      <c r="F193" s="85"/>
      <c r="G193" s="84"/>
      <c r="H193" s="91"/>
      <c r="I193" s="85"/>
    </row>
    <row r="194" spans="1:9" ht="63" hidden="1" x14ac:dyDescent="0.25">
      <c r="A194" s="53" t="s">
        <v>203</v>
      </c>
      <c r="B194" s="53" t="s">
        <v>128</v>
      </c>
      <c r="C194" s="53" t="s">
        <v>129</v>
      </c>
      <c r="D194" s="54" t="s">
        <v>34</v>
      </c>
      <c r="E194" s="49">
        <v>120</v>
      </c>
      <c r="F194" s="65"/>
      <c r="G194" s="53" t="s">
        <v>130</v>
      </c>
      <c r="H194" s="49">
        <v>600</v>
      </c>
      <c r="I194" s="65">
        <v>0</v>
      </c>
    </row>
    <row r="195" spans="1:9" ht="15.75" hidden="1" x14ac:dyDescent="0.25">
      <c r="A195" s="84" t="s">
        <v>204</v>
      </c>
      <c r="B195" s="84"/>
      <c r="C195" s="84"/>
      <c r="D195" s="90"/>
      <c r="E195" s="91"/>
      <c r="F195" s="85"/>
      <c r="G195" s="84"/>
      <c r="H195" s="91"/>
      <c r="I195" s="85"/>
    </row>
    <row r="196" spans="1:9" ht="63" hidden="1" x14ac:dyDescent="0.25">
      <c r="A196" s="53" t="s">
        <v>205</v>
      </c>
      <c r="B196" s="161" t="s">
        <v>128</v>
      </c>
      <c r="C196" s="161" t="s">
        <v>129</v>
      </c>
      <c r="D196" s="54" t="s">
        <v>34</v>
      </c>
      <c r="E196" s="49">
        <v>30</v>
      </c>
      <c r="F196" s="65"/>
      <c r="G196" s="53" t="s">
        <v>130</v>
      </c>
      <c r="H196" s="49">
        <v>770</v>
      </c>
      <c r="I196" s="65">
        <v>0</v>
      </c>
    </row>
    <row r="197" spans="1:9" ht="47.25" hidden="1" x14ac:dyDescent="0.25">
      <c r="A197" s="53" t="s">
        <v>206</v>
      </c>
      <c r="B197" s="161"/>
      <c r="C197" s="161"/>
      <c r="D197" s="54" t="s">
        <v>34</v>
      </c>
      <c r="E197" s="49">
        <v>150</v>
      </c>
      <c r="F197" s="65"/>
      <c r="G197" s="53" t="s">
        <v>130</v>
      </c>
      <c r="H197" s="49">
        <v>500</v>
      </c>
      <c r="I197" s="65">
        <v>0</v>
      </c>
    </row>
    <row r="198" spans="1:9" ht="15.75" hidden="1" x14ac:dyDescent="0.25">
      <c r="A198" s="53"/>
      <c r="B198" s="44"/>
      <c r="C198" s="44"/>
      <c r="D198" s="54"/>
      <c r="E198" s="49">
        <f>SUM(E196:E197)</f>
        <v>180</v>
      </c>
      <c r="F198" s="65"/>
      <c r="G198" s="53"/>
      <c r="H198" s="49"/>
      <c r="I198" s="65"/>
    </row>
    <row r="199" spans="1:9" ht="15.75" hidden="1" x14ac:dyDescent="0.25">
      <c r="A199" s="84" t="s">
        <v>21</v>
      </c>
      <c r="B199" s="84"/>
      <c r="C199" s="84"/>
      <c r="D199" s="90"/>
      <c r="E199" s="91"/>
      <c r="F199" s="85"/>
      <c r="G199" s="84"/>
      <c r="H199" s="91"/>
      <c r="I199" s="85"/>
    </row>
    <row r="200" spans="1:9" ht="47.25" hidden="1" x14ac:dyDescent="0.25">
      <c r="A200" s="53" t="s">
        <v>207</v>
      </c>
      <c r="B200" s="161" t="s">
        <v>128</v>
      </c>
      <c r="C200" s="161" t="s">
        <v>129</v>
      </c>
      <c r="D200" s="54" t="s">
        <v>34</v>
      </c>
      <c r="E200" s="49">
        <v>130</v>
      </c>
      <c r="F200" s="65"/>
      <c r="G200" s="53" t="s">
        <v>130</v>
      </c>
      <c r="H200" s="49">
        <v>5000</v>
      </c>
      <c r="I200" s="65">
        <v>0</v>
      </c>
    </row>
    <row r="201" spans="1:9" ht="31.5" hidden="1" x14ac:dyDescent="0.25">
      <c r="A201" s="53" t="s">
        <v>208</v>
      </c>
      <c r="B201" s="161"/>
      <c r="C201" s="161"/>
      <c r="D201" s="54" t="s">
        <v>34</v>
      </c>
      <c r="E201" s="49">
        <v>324</v>
      </c>
      <c r="F201" s="65"/>
      <c r="G201" s="53" t="s">
        <v>130</v>
      </c>
      <c r="H201" s="49">
        <v>3500</v>
      </c>
      <c r="I201" s="65">
        <v>0</v>
      </c>
    </row>
    <row r="202" spans="1:9" ht="31.5" hidden="1" x14ac:dyDescent="0.25">
      <c r="A202" s="53" t="s">
        <v>209</v>
      </c>
      <c r="B202" s="161"/>
      <c r="C202" s="161"/>
      <c r="D202" s="54" t="s">
        <v>34</v>
      </c>
      <c r="E202" s="49">
        <v>313</v>
      </c>
      <c r="F202" s="65"/>
      <c r="G202" s="53" t="s">
        <v>130</v>
      </c>
      <c r="H202" s="49">
        <v>140</v>
      </c>
      <c r="I202" s="65">
        <v>0</v>
      </c>
    </row>
    <row r="203" spans="1:9" ht="31.5" hidden="1" x14ac:dyDescent="0.25">
      <c r="A203" s="53" t="s">
        <v>210</v>
      </c>
      <c r="B203" s="161"/>
      <c r="C203" s="161"/>
      <c r="D203" s="54" t="s">
        <v>34</v>
      </c>
      <c r="E203" s="49">
        <v>45.646000000000001</v>
      </c>
      <c r="F203" s="65"/>
      <c r="G203" s="53" t="s">
        <v>130</v>
      </c>
      <c r="H203" s="49">
        <v>100</v>
      </c>
      <c r="I203" s="65">
        <v>0</v>
      </c>
    </row>
    <row r="204" spans="1:9" ht="15.75" hidden="1" x14ac:dyDescent="0.25">
      <c r="A204" s="53"/>
      <c r="B204" s="44"/>
      <c r="C204" s="44"/>
      <c r="D204" s="54"/>
      <c r="E204" s="49">
        <f>SUM(E200:E203)</f>
        <v>812.64599999999996</v>
      </c>
      <c r="F204" s="65"/>
      <c r="G204" s="53"/>
      <c r="H204" s="49"/>
      <c r="I204" s="65"/>
    </row>
    <row r="205" spans="1:9" ht="15.75" hidden="1" x14ac:dyDescent="0.25">
      <c r="A205" s="84" t="s">
        <v>211</v>
      </c>
      <c r="B205" s="84"/>
      <c r="C205" s="84"/>
      <c r="D205" s="90"/>
      <c r="E205" s="91"/>
      <c r="F205" s="85"/>
      <c r="G205" s="84"/>
      <c r="H205" s="91"/>
      <c r="I205" s="85"/>
    </row>
    <row r="206" spans="1:9" ht="63" hidden="1" x14ac:dyDescent="0.25">
      <c r="A206" s="53" t="s">
        <v>212</v>
      </c>
      <c r="B206" s="53" t="s">
        <v>128</v>
      </c>
      <c r="C206" s="53" t="s">
        <v>129</v>
      </c>
      <c r="D206" s="54" t="s">
        <v>34</v>
      </c>
      <c r="E206" s="49">
        <v>300</v>
      </c>
      <c r="F206" s="65"/>
      <c r="G206" s="53" t="s">
        <v>130</v>
      </c>
      <c r="H206" s="49">
        <v>2600</v>
      </c>
      <c r="I206" s="65">
        <v>0</v>
      </c>
    </row>
    <row r="207" spans="1:9" ht="15.75" hidden="1" x14ac:dyDescent="0.25">
      <c r="A207" s="84" t="s">
        <v>213</v>
      </c>
      <c r="B207" s="84"/>
      <c r="C207" s="84"/>
      <c r="D207" s="90"/>
      <c r="E207" s="91"/>
      <c r="F207" s="85"/>
      <c r="G207" s="84"/>
      <c r="H207" s="91"/>
      <c r="I207" s="85"/>
    </row>
    <row r="208" spans="1:9" ht="63" hidden="1" x14ac:dyDescent="0.25">
      <c r="A208" s="53" t="s">
        <v>214</v>
      </c>
      <c r="B208" s="53" t="s">
        <v>128</v>
      </c>
      <c r="C208" s="53" t="s">
        <v>129</v>
      </c>
      <c r="D208" s="54" t="s">
        <v>34</v>
      </c>
      <c r="E208" s="49">
        <v>150</v>
      </c>
      <c r="F208" s="65"/>
      <c r="G208" s="53" t="s">
        <v>130</v>
      </c>
      <c r="H208" s="49">
        <v>2000</v>
      </c>
      <c r="I208" s="65">
        <v>0</v>
      </c>
    </row>
    <row r="209" spans="1:9" ht="15.75" hidden="1" x14ac:dyDescent="0.25">
      <c r="A209" s="84" t="s">
        <v>215</v>
      </c>
      <c r="B209" s="84"/>
      <c r="C209" s="84"/>
      <c r="D209" s="90"/>
      <c r="E209" s="85"/>
      <c r="F209" s="85"/>
      <c r="G209" s="84"/>
      <c r="H209" s="91"/>
      <c r="I209" s="85"/>
    </row>
    <row r="210" spans="1:9" ht="63" hidden="1" x14ac:dyDescent="0.25">
      <c r="A210" s="53" t="s">
        <v>216</v>
      </c>
      <c r="B210" s="53" t="s">
        <v>128</v>
      </c>
      <c r="C210" s="53" t="s">
        <v>129</v>
      </c>
      <c r="D210" s="54" t="s">
        <v>34</v>
      </c>
      <c r="E210" s="65"/>
      <c r="F210" s="65"/>
      <c r="G210" s="53" t="s">
        <v>130</v>
      </c>
      <c r="H210" s="49">
        <v>120</v>
      </c>
      <c r="I210" s="65">
        <v>0</v>
      </c>
    </row>
    <row r="211" spans="1:9" ht="15.75" hidden="1" x14ac:dyDescent="0.25">
      <c r="A211" s="84" t="s">
        <v>217</v>
      </c>
      <c r="B211" s="84"/>
      <c r="C211" s="84"/>
      <c r="D211" s="90"/>
      <c r="E211" s="85"/>
      <c r="F211" s="85"/>
      <c r="G211" s="84"/>
      <c r="H211" s="91"/>
      <c r="I211" s="85"/>
    </row>
    <row r="212" spans="1:9" ht="63" hidden="1" x14ac:dyDescent="0.25">
      <c r="A212" s="53" t="s">
        <v>218</v>
      </c>
      <c r="B212" s="53" t="s">
        <v>128</v>
      </c>
      <c r="C212" s="53" t="s">
        <v>129</v>
      </c>
      <c r="D212" s="54" t="s">
        <v>34</v>
      </c>
      <c r="E212" s="65"/>
      <c r="F212" s="65"/>
      <c r="G212" s="53" t="s">
        <v>130</v>
      </c>
      <c r="H212" s="49">
        <v>800</v>
      </c>
      <c r="I212" s="65">
        <v>0</v>
      </c>
    </row>
    <row r="213" spans="1:9" ht="15.75" hidden="1" x14ac:dyDescent="0.25">
      <c r="A213" s="84" t="s">
        <v>219</v>
      </c>
      <c r="B213" s="84"/>
      <c r="C213" s="84"/>
      <c r="D213" s="90"/>
      <c r="E213" s="85"/>
      <c r="F213" s="85"/>
      <c r="G213" s="84"/>
      <c r="H213" s="91"/>
      <c r="I213" s="85"/>
    </row>
    <row r="214" spans="1:9" ht="63" hidden="1" x14ac:dyDescent="0.25">
      <c r="A214" s="53" t="s">
        <v>220</v>
      </c>
      <c r="B214" s="53" t="s">
        <v>128</v>
      </c>
      <c r="C214" s="53" t="s">
        <v>129</v>
      </c>
      <c r="D214" s="54" t="s">
        <v>34</v>
      </c>
      <c r="E214" s="65"/>
      <c r="F214" s="65"/>
      <c r="G214" s="53" t="s">
        <v>130</v>
      </c>
      <c r="H214" s="49">
        <v>120</v>
      </c>
      <c r="I214" s="65">
        <v>0</v>
      </c>
    </row>
    <row r="215" spans="1:9" ht="15.75" hidden="1" x14ac:dyDescent="0.25">
      <c r="A215" s="84" t="s">
        <v>221</v>
      </c>
      <c r="B215" s="84"/>
      <c r="C215" s="84"/>
      <c r="D215" s="90"/>
      <c r="E215" s="85"/>
      <c r="F215" s="85"/>
      <c r="G215" s="84"/>
      <c r="H215" s="91"/>
      <c r="I215" s="85"/>
    </row>
    <row r="216" spans="1:9" ht="63" hidden="1" x14ac:dyDescent="0.25">
      <c r="A216" s="53" t="s">
        <v>222</v>
      </c>
      <c r="B216" s="53" t="s">
        <v>128</v>
      </c>
      <c r="C216" s="53" t="s">
        <v>129</v>
      </c>
      <c r="D216" s="54" t="s">
        <v>34</v>
      </c>
      <c r="E216" s="65"/>
      <c r="F216" s="65"/>
      <c r="G216" s="53" t="s">
        <v>130</v>
      </c>
      <c r="H216" s="49">
        <v>200</v>
      </c>
      <c r="I216" s="65">
        <v>0</v>
      </c>
    </row>
    <row r="217" spans="1:9" ht="15.75" hidden="1" x14ac:dyDescent="0.25">
      <c r="A217" s="84" t="s">
        <v>223</v>
      </c>
      <c r="B217" s="84"/>
      <c r="C217" s="84"/>
      <c r="D217" s="90"/>
      <c r="E217" s="85"/>
      <c r="F217" s="85"/>
      <c r="G217" s="84"/>
      <c r="H217" s="91"/>
      <c r="I217" s="85"/>
    </row>
    <row r="218" spans="1:9" ht="63" hidden="1" x14ac:dyDescent="0.25">
      <c r="A218" s="53" t="s">
        <v>224</v>
      </c>
      <c r="B218" s="53" t="s">
        <v>128</v>
      </c>
      <c r="C218" s="53" t="s">
        <v>129</v>
      </c>
      <c r="D218" s="54" t="s">
        <v>34</v>
      </c>
      <c r="E218" s="65"/>
      <c r="F218" s="65"/>
      <c r="G218" s="53" t="s">
        <v>130</v>
      </c>
      <c r="H218" s="49">
        <v>30</v>
      </c>
      <c r="I218" s="65">
        <v>0</v>
      </c>
    </row>
    <row r="219" spans="1:9" ht="15.75" hidden="1" x14ac:dyDescent="0.25">
      <c r="A219" s="84" t="s">
        <v>225</v>
      </c>
      <c r="B219" s="84"/>
      <c r="C219" s="84"/>
      <c r="D219" s="90"/>
      <c r="E219" s="85"/>
      <c r="F219" s="85"/>
      <c r="G219" s="84"/>
      <c r="H219" s="91"/>
      <c r="I219" s="85"/>
    </row>
    <row r="220" spans="1:9" ht="63" hidden="1" x14ac:dyDescent="0.25">
      <c r="A220" s="53" t="s">
        <v>226</v>
      </c>
      <c r="B220" s="53" t="s">
        <v>128</v>
      </c>
      <c r="C220" s="53" t="s">
        <v>129</v>
      </c>
      <c r="D220" s="54" t="s">
        <v>34</v>
      </c>
      <c r="E220" s="65"/>
      <c r="F220" s="65"/>
      <c r="G220" s="53" t="s">
        <v>130</v>
      </c>
      <c r="H220" s="49">
        <v>150</v>
      </c>
      <c r="I220" s="65">
        <v>0</v>
      </c>
    </row>
    <row r="221" spans="1:9" ht="15.75" hidden="1" x14ac:dyDescent="0.25">
      <c r="A221" s="84" t="s">
        <v>227</v>
      </c>
      <c r="B221" s="84"/>
      <c r="C221" s="84"/>
      <c r="D221" s="90"/>
      <c r="E221" s="85"/>
      <c r="F221" s="85"/>
      <c r="G221" s="84"/>
      <c r="H221" s="91"/>
      <c r="I221" s="85"/>
    </row>
    <row r="222" spans="1:9" ht="63" hidden="1" x14ac:dyDescent="0.25">
      <c r="A222" s="53" t="s">
        <v>228</v>
      </c>
      <c r="B222" s="53" t="s">
        <v>128</v>
      </c>
      <c r="C222" s="53" t="s">
        <v>129</v>
      </c>
      <c r="D222" s="54" t="s">
        <v>34</v>
      </c>
      <c r="E222" s="65"/>
      <c r="F222" s="65"/>
      <c r="G222" s="53" t="s">
        <v>130</v>
      </c>
      <c r="H222" s="49">
        <v>4000</v>
      </c>
      <c r="I222" s="65">
        <v>0</v>
      </c>
    </row>
    <row r="223" spans="1:9" ht="15.75" hidden="1" x14ac:dyDescent="0.25">
      <c r="A223" s="84" t="s">
        <v>229</v>
      </c>
      <c r="B223" s="84"/>
      <c r="C223" s="84"/>
      <c r="D223" s="90"/>
      <c r="E223" s="85"/>
      <c r="F223" s="85"/>
      <c r="G223" s="84"/>
      <c r="H223" s="91"/>
      <c r="I223" s="85"/>
    </row>
    <row r="224" spans="1:9" ht="31.5" hidden="1" x14ac:dyDescent="0.25">
      <c r="A224" s="53" t="s">
        <v>230</v>
      </c>
      <c r="B224" s="161" t="s">
        <v>128</v>
      </c>
      <c r="C224" s="161" t="s">
        <v>129</v>
      </c>
      <c r="D224" s="54" t="s">
        <v>34</v>
      </c>
      <c r="E224" s="65"/>
      <c r="F224" s="65"/>
      <c r="G224" s="53" t="s">
        <v>130</v>
      </c>
      <c r="H224" s="49">
        <v>130</v>
      </c>
      <c r="I224" s="65">
        <v>0</v>
      </c>
    </row>
    <row r="225" spans="1:9" ht="31.5" hidden="1" x14ac:dyDescent="0.25">
      <c r="A225" s="53" t="s">
        <v>231</v>
      </c>
      <c r="B225" s="161"/>
      <c r="C225" s="161"/>
      <c r="D225" s="54" t="s">
        <v>34</v>
      </c>
      <c r="E225" s="65"/>
      <c r="F225" s="65"/>
      <c r="G225" s="53" t="s">
        <v>130</v>
      </c>
      <c r="H225" s="49">
        <v>324</v>
      </c>
      <c r="I225" s="65">
        <v>0</v>
      </c>
    </row>
    <row r="226" spans="1:9" ht="31.5" hidden="1" x14ac:dyDescent="0.25">
      <c r="A226" s="53" t="s">
        <v>232</v>
      </c>
      <c r="B226" s="161"/>
      <c r="C226" s="161"/>
      <c r="D226" s="54" t="s">
        <v>34</v>
      </c>
      <c r="E226" s="65"/>
      <c r="F226" s="65"/>
      <c r="G226" s="53" t="s">
        <v>130</v>
      </c>
      <c r="H226" s="49">
        <v>313</v>
      </c>
      <c r="I226" s="65">
        <v>0</v>
      </c>
    </row>
    <row r="227" spans="1:9" ht="31.5" hidden="1" x14ac:dyDescent="0.25">
      <c r="A227" s="53" t="s">
        <v>233</v>
      </c>
      <c r="B227" s="161"/>
      <c r="C227" s="161"/>
      <c r="D227" s="54" t="s">
        <v>34</v>
      </c>
      <c r="E227" s="65"/>
      <c r="F227" s="65"/>
      <c r="G227" s="53" t="s">
        <v>130</v>
      </c>
      <c r="H227" s="49">
        <v>45.646000000000001</v>
      </c>
      <c r="I227" s="65">
        <v>0</v>
      </c>
    </row>
    <row r="228" spans="1:9" ht="15.75" hidden="1" x14ac:dyDescent="0.25">
      <c r="A228" s="84" t="s">
        <v>234</v>
      </c>
      <c r="B228" s="84"/>
      <c r="C228" s="84"/>
      <c r="D228" s="90"/>
      <c r="E228" s="85"/>
      <c r="F228" s="85"/>
      <c r="G228" s="84"/>
      <c r="H228" s="91"/>
      <c r="I228" s="85"/>
    </row>
    <row r="229" spans="1:9" ht="78.75" hidden="1" x14ac:dyDescent="0.25">
      <c r="A229" s="53" t="s">
        <v>235</v>
      </c>
      <c r="B229" s="53" t="s">
        <v>128</v>
      </c>
      <c r="C229" s="53" t="s">
        <v>129</v>
      </c>
      <c r="D229" s="54" t="s">
        <v>34</v>
      </c>
      <c r="E229" s="65"/>
      <c r="F229" s="65"/>
      <c r="G229" s="53" t="s">
        <v>130</v>
      </c>
      <c r="H229" s="49">
        <v>300</v>
      </c>
      <c r="I229" s="65">
        <v>0</v>
      </c>
    </row>
    <row r="230" spans="1:9" ht="15.75" hidden="1" x14ac:dyDescent="0.25">
      <c r="A230" s="84" t="s">
        <v>236</v>
      </c>
      <c r="B230" s="84"/>
      <c r="C230" s="84"/>
      <c r="D230" s="90"/>
      <c r="E230" s="85"/>
      <c r="F230" s="85"/>
      <c r="G230" s="84"/>
      <c r="H230" s="91"/>
      <c r="I230" s="85"/>
    </row>
    <row r="231" spans="1:9" ht="63" hidden="1" x14ac:dyDescent="0.25">
      <c r="A231" s="53" t="s">
        <v>237</v>
      </c>
      <c r="B231" s="53" t="s">
        <v>128</v>
      </c>
      <c r="C231" s="53" t="s">
        <v>129</v>
      </c>
      <c r="D231" s="54" t="s">
        <v>34</v>
      </c>
      <c r="E231" s="65"/>
      <c r="F231" s="65"/>
      <c r="G231" s="53" t="s">
        <v>130</v>
      </c>
      <c r="H231" s="49">
        <v>300</v>
      </c>
      <c r="I231" s="65">
        <v>0</v>
      </c>
    </row>
    <row r="232" spans="1:9" ht="15.75" hidden="1" x14ac:dyDescent="0.25">
      <c r="A232" s="84" t="s">
        <v>238</v>
      </c>
      <c r="B232" s="84"/>
      <c r="C232" s="84"/>
      <c r="D232" s="90"/>
      <c r="E232" s="85"/>
      <c r="F232" s="85"/>
      <c r="G232" s="84"/>
      <c r="H232" s="91"/>
      <c r="I232" s="85"/>
    </row>
    <row r="233" spans="1:9" ht="31.5" hidden="1" x14ac:dyDescent="0.25">
      <c r="A233" s="53" t="s">
        <v>239</v>
      </c>
      <c r="B233" s="161" t="s">
        <v>128</v>
      </c>
      <c r="C233" s="161" t="s">
        <v>129</v>
      </c>
      <c r="D233" s="54" t="s">
        <v>34</v>
      </c>
      <c r="E233" s="65"/>
      <c r="F233" s="65"/>
      <c r="G233" s="53" t="s">
        <v>130</v>
      </c>
      <c r="H233" s="49">
        <v>200</v>
      </c>
      <c r="I233" s="65">
        <v>0</v>
      </c>
    </row>
    <row r="234" spans="1:9" ht="47.25" hidden="1" x14ac:dyDescent="0.25">
      <c r="A234" s="53" t="s">
        <v>240</v>
      </c>
      <c r="B234" s="161"/>
      <c r="C234" s="161"/>
      <c r="D234" s="54" t="s">
        <v>34</v>
      </c>
      <c r="E234" s="65"/>
      <c r="F234" s="65"/>
      <c r="G234" s="53" t="s">
        <v>130</v>
      </c>
      <c r="H234" s="49">
        <v>150</v>
      </c>
      <c r="I234" s="65">
        <v>0</v>
      </c>
    </row>
    <row r="235" spans="1:9" ht="15.75" hidden="1" x14ac:dyDescent="0.25">
      <c r="A235" s="84" t="s">
        <v>241</v>
      </c>
      <c r="B235" s="84"/>
      <c r="C235" s="84"/>
      <c r="D235" s="90"/>
      <c r="E235" s="85"/>
      <c r="F235" s="85"/>
      <c r="G235" s="84"/>
      <c r="H235" s="91"/>
      <c r="I235" s="85"/>
    </row>
    <row r="236" spans="1:9" ht="78.75" hidden="1" x14ac:dyDescent="0.25">
      <c r="A236" s="53" t="s">
        <v>242</v>
      </c>
      <c r="B236" s="53" t="s">
        <v>243</v>
      </c>
      <c r="C236" s="53" t="s">
        <v>129</v>
      </c>
      <c r="D236" s="54" t="s">
        <v>24</v>
      </c>
      <c r="E236" s="65"/>
      <c r="F236" s="65"/>
      <c r="G236" s="53" t="s">
        <v>130</v>
      </c>
      <c r="H236" s="49">
        <v>25</v>
      </c>
      <c r="I236" s="65"/>
    </row>
    <row r="237" spans="1:9" ht="15.75" hidden="1" x14ac:dyDescent="0.25">
      <c r="A237" s="84" t="s">
        <v>215</v>
      </c>
      <c r="B237" s="84"/>
      <c r="C237" s="84"/>
      <c r="D237" s="90"/>
      <c r="E237" s="85"/>
      <c r="F237" s="85"/>
      <c r="G237" s="84"/>
      <c r="H237" s="91"/>
      <c r="I237" s="85"/>
    </row>
    <row r="238" spans="1:9" ht="63" hidden="1" x14ac:dyDescent="0.25">
      <c r="A238" s="53" t="s">
        <v>244</v>
      </c>
      <c r="B238" s="53" t="s">
        <v>128</v>
      </c>
      <c r="C238" s="53" t="s">
        <v>129</v>
      </c>
      <c r="D238" s="54" t="s">
        <v>24</v>
      </c>
      <c r="E238" s="65"/>
      <c r="F238" s="65"/>
      <c r="G238" s="53" t="s">
        <v>130</v>
      </c>
      <c r="H238" s="49">
        <v>100</v>
      </c>
      <c r="I238" s="65"/>
    </row>
    <row r="239" spans="1:9" ht="15.75" hidden="1" x14ac:dyDescent="0.25">
      <c r="A239" s="84" t="s">
        <v>245</v>
      </c>
      <c r="B239" s="84"/>
      <c r="C239" s="84"/>
      <c r="D239" s="90"/>
      <c r="E239" s="85"/>
      <c r="F239" s="85"/>
      <c r="G239" s="84"/>
      <c r="H239" s="91"/>
      <c r="I239" s="85"/>
    </row>
    <row r="240" spans="1:9" ht="63" hidden="1" x14ac:dyDescent="0.25">
      <c r="A240" s="53" t="s">
        <v>246</v>
      </c>
      <c r="B240" s="53" t="s">
        <v>128</v>
      </c>
      <c r="C240" s="53" t="s">
        <v>129</v>
      </c>
      <c r="D240" s="54" t="s">
        <v>24</v>
      </c>
      <c r="E240" s="65"/>
      <c r="F240" s="65"/>
      <c r="G240" s="53" t="s">
        <v>130</v>
      </c>
      <c r="H240" s="49">
        <v>2000</v>
      </c>
      <c r="I240" s="65"/>
    </row>
    <row r="241" spans="1:9" ht="15.75" hidden="1" x14ac:dyDescent="0.25">
      <c r="A241" s="84" t="s">
        <v>247</v>
      </c>
      <c r="B241" s="84"/>
      <c r="C241" s="84"/>
      <c r="D241" s="90"/>
      <c r="E241" s="85"/>
      <c r="F241" s="85"/>
      <c r="G241" s="84"/>
      <c r="H241" s="91"/>
      <c r="I241" s="85"/>
    </row>
    <row r="242" spans="1:9" ht="63" hidden="1" x14ac:dyDescent="0.25">
      <c r="A242" s="53" t="s">
        <v>248</v>
      </c>
      <c r="B242" s="53" t="s">
        <v>128</v>
      </c>
      <c r="C242" s="53" t="s">
        <v>249</v>
      </c>
      <c r="D242" s="54" t="s">
        <v>24</v>
      </c>
      <c r="E242" s="65"/>
      <c r="F242" s="65"/>
      <c r="G242" s="53" t="s">
        <v>130</v>
      </c>
      <c r="H242" s="49">
        <v>160</v>
      </c>
      <c r="I242" s="65"/>
    </row>
    <row r="243" spans="1:9" ht="15.75" hidden="1" x14ac:dyDescent="0.25">
      <c r="A243" s="84" t="s">
        <v>250</v>
      </c>
      <c r="B243" s="84"/>
      <c r="C243" s="84"/>
      <c r="D243" s="90"/>
      <c r="E243" s="85"/>
      <c r="F243" s="85"/>
      <c r="G243" s="84"/>
      <c r="H243" s="91"/>
      <c r="I243" s="85"/>
    </row>
    <row r="244" spans="1:9" ht="63" hidden="1" x14ac:dyDescent="0.25">
      <c r="A244" s="53" t="s">
        <v>251</v>
      </c>
      <c r="B244" s="53" t="s">
        <v>252</v>
      </c>
      <c r="C244" s="53" t="s">
        <v>253</v>
      </c>
      <c r="D244" s="54" t="s">
        <v>34</v>
      </c>
      <c r="E244" s="49">
        <v>1500</v>
      </c>
      <c r="F244" s="65"/>
      <c r="G244" s="53" t="s">
        <v>661</v>
      </c>
      <c r="H244" s="49">
        <v>0</v>
      </c>
      <c r="I244" s="65"/>
    </row>
    <row r="245" spans="1:9" ht="15.75" hidden="1" x14ac:dyDescent="0.25">
      <c r="A245" s="84" t="s">
        <v>254</v>
      </c>
      <c r="B245" s="84"/>
      <c r="C245" s="84"/>
      <c r="D245" s="90"/>
      <c r="E245" s="85"/>
      <c r="F245" s="85"/>
      <c r="G245" s="84"/>
      <c r="H245" s="91"/>
      <c r="I245" s="85"/>
    </row>
    <row r="246" spans="1:9" ht="31.5" hidden="1" x14ac:dyDescent="0.25">
      <c r="A246" s="53" t="s">
        <v>255</v>
      </c>
      <c r="B246" s="161" t="s">
        <v>256</v>
      </c>
      <c r="C246" s="161" t="s">
        <v>257</v>
      </c>
      <c r="D246" s="54" t="s">
        <v>34</v>
      </c>
      <c r="E246" s="65">
        <v>10</v>
      </c>
      <c r="F246" s="65">
        <v>10</v>
      </c>
      <c r="G246" s="53" t="s">
        <v>258</v>
      </c>
      <c r="H246" s="68">
        <v>0</v>
      </c>
      <c r="I246" s="65">
        <v>0</v>
      </c>
    </row>
    <row r="247" spans="1:9" ht="31.5" hidden="1" x14ac:dyDescent="0.25">
      <c r="A247" s="53" t="s">
        <v>259</v>
      </c>
      <c r="B247" s="161"/>
      <c r="C247" s="161"/>
      <c r="D247" s="54" t="s">
        <v>34</v>
      </c>
      <c r="E247" s="65">
        <v>5</v>
      </c>
      <c r="F247" s="65">
        <v>2</v>
      </c>
      <c r="G247" s="53" t="s">
        <v>258</v>
      </c>
      <c r="H247" s="68">
        <v>0</v>
      </c>
      <c r="I247" s="65">
        <v>0</v>
      </c>
    </row>
    <row r="248" spans="1:9" ht="63" hidden="1" x14ac:dyDescent="0.25">
      <c r="A248" s="53" t="s">
        <v>260</v>
      </c>
      <c r="B248" s="161"/>
      <c r="C248" s="161"/>
      <c r="D248" s="54" t="s">
        <v>34</v>
      </c>
      <c r="E248" s="65">
        <v>600</v>
      </c>
      <c r="F248" s="65">
        <v>50</v>
      </c>
      <c r="G248" s="53" t="s">
        <v>258</v>
      </c>
      <c r="H248" s="68">
        <v>0</v>
      </c>
      <c r="I248" s="65">
        <v>0</v>
      </c>
    </row>
    <row r="249" spans="1:9" ht="15.75" hidden="1" x14ac:dyDescent="0.25">
      <c r="A249" s="53"/>
      <c r="B249" s="161"/>
      <c r="C249" s="44"/>
      <c r="D249" s="54"/>
      <c r="E249" s="65">
        <f>SUM(E246:E248)</f>
        <v>615</v>
      </c>
      <c r="F249" s="65">
        <f>SUM(F246:F248)</f>
        <v>62</v>
      </c>
      <c r="G249" s="53"/>
      <c r="H249" s="68">
        <v>615</v>
      </c>
      <c r="I249" s="65">
        <v>62</v>
      </c>
    </row>
    <row r="250" spans="1:9" ht="47.25" hidden="1" x14ac:dyDescent="0.25">
      <c r="A250" s="53" t="s">
        <v>261</v>
      </c>
      <c r="B250" s="161"/>
      <c r="C250" s="57" t="s">
        <v>262</v>
      </c>
      <c r="D250" s="54" t="s">
        <v>24</v>
      </c>
      <c r="E250" s="65">
        <v>111</v>
      </c>
      <c r="F250" s="65">
        <v>111</v>
      </c>
      <c r="G250" s="44" t="s">
        <v>663</v>
      </c>
      <c r="H250" s="65"/>
      <c r="I250" s="65"/>
    </row>
    <row r="251" spans="1:9" ht="15.75" hidden="1" x14ac:dyDescent="0.25">
      <c r="A251" s="53"/>
      <c r="B251" s="44"/>
      <c r="C251" s="57"/>
      <c r="D251" s="54"/>
      <c r="E251" s="49">
        <f>SUM(E250,E134,E133,E410)</f>
        <v>8522</v>
      </c>
      <c r="F251" s="65"/>
      <c r="G251" s="44"/>
      <c r="H251" s="65"/>
      <c r="I251" s="65"/>
    </row>
    <row r="252" spans="1:9" ht="15.75" hidden="1" x14ac:dyDescent="0.25">
      <c r="A252" s="84" t="s">
        <v>197</v>
      </c>
      <c r="B252" s="93"/>
      <c r="C252" s="93"/>
      <c r="D252" s="90"/>
      <c r="E252" s="85"/>
      <c r="F252" s="85"/>
      <c r="G252" s="84"/>
      <c r="H252" s="85"/>
      <c r="I252" s="85"/>
    </row>
    <row r="253" spans="1:9" ht="63" hidden="1" x14ac:dyDescent="0.25">
      <c r="A253" s="53" t="s">
        <v>263</v>
      </c>
      <c r="B253" s="161" t="s">
        <v>264</v>
      </c>
      <c r="C253" s="161" t="s">
        <v>265</v>
      </c>
      <c r="D253" s="54" t="s">
        <v>34</v>
      </c>
      <c r="E253" s="64">
        <v>500</v>
      </c>
      <c r="F253" s="64">
        <v>400</v>
      </c>
      <c r="G253" s="53" t="s">
        <v>266</v>
      </c>
      <c r="H253" s="65"/>
      <c r="I253" s="65"/>
    </row>
    <row r="254" spans="1:9" ht="63" hidden="1" x14ac:dyDescent="0.25">
      <c r="A254" s="53" t="s">
        <v>267</v>
      </c>
      <c r="B254" s="161"/>
      <c r="C254" s="161"/>
      <c r="D254" s="54" t="s">
        <v>34</v>
      </c>
      <c r="E254" s="64">
        <v>400</v>
      </c>
      <c r="F254" s="64">
        <v>200</v>
      </c>
      <c r="G254" s="53" t="s">
        <v>266</v>
      </c>
      <c r="H254" s="65"/>
      <c r="I254" s="65"/>
    </row>
    <row r="255" spans="1:9" ht="47.25" hidden="1" x14ac:dyDescent="0.25">
      <c r="A255" s="53" t="s">
        <v>268</v>
      </c>
      <c r="B255" s="161"/>
      <c r="C255" s="161"/>
      <c r="D255" s="54" t="s">
        <v>34</v>
      </c>
      <c r="E255" s="64">
        <v>400</v>
      </c>
      <c r="F255" s="64">
        <v>200</v>
      </c>
      <c r="G255" s="53" t="s">
        <v>266</v>
      </c>
      <c r="H255" s="65"/>
      <c r="I255" s="65"/>
    </row>
    <row r="256" spans="1:9" ht="47.25" hidden="1" x14ac:dyDescent="0.25">
      <c r="A256" s="53" t="s">
        <v>269</v>
      </c>
      <c r="B256" s="161"/>
      <c r="C256" s="161"/>
      <c r="D256" s="54" t="s">
        <v>34</v>
      </c>
      <c r="E256" s="65">
        <v>350</v>
      </c>
      <c r="F256" s="65">
        <v>150</v>
      </c>
      <c r="G256" s="53" t="s">
        <v>266</v>
      </c>
      <c r="H256" s="65"/>
      <c r="I256" s="65"/>
    </row>
    <row r="257" spans="1:9" ht="15.75" hidden="1" x14ac:dyDescent="0.25">
      <c r="A257" s="53"/>
      <c r="B257" s="44"/>
      <c r="C257" s="44"/>
      <c r="D257" s="54"/>
      <c r="E257" s="49">
        <f>SUM(E253:E256)</f>
        <v>1650</v>
      </c>
      <c r="F257" s="49">
        <f>SUM(F253:F256)</f>
        <v>950</v>
      </c>
      <c r="G257" s="53"/>
      <c r="H257" s="65">
        <v>1650</v>
      </c>
      <c r="I257" s="65">
        <v>950</v>
      </c>
    </row>
    <row r="258" spans="1:9" ht="15.75" hidden="1" x14ac:dyDescent="0.25">
      <c r="A258" s="94" t="s">
        <v>254</v>
      </c>
      <c r="B258" s="84"/>
      <c r="C258" s="84"/>
      <c r="D258" s="90"/>
      <c r="E258" s="85"/>
      <c r="F258" s="91"/>
      <c r="G258" s="84"/>
      <c r="H258" s="85"/>
      <c r="I258" s="85"/>
    </row>
    <row r="259" spans="1:9" ht="31.5" hidden="1" x14ac:dyDescent="0.25">
      <c r="A259" s="95" t="s">
        <v>270</v>
      </c>
      <c r="B259" s="161" t="s">
        <v>256</v>
      </c>
      <c r="C259" s="161" t="s">
        <v>271</v>
      </c>
      <c r="D259" s="54" t="s">
        <v>7</v>
      </c>
      <c r="E259" s="65"/>
      <c r="F259" s="49">
        <v>80</v>
      </c>
      <c r="G259" s="53" t="s">
        <v>659</v>
      </c>
      <c r="H259" s="65"/>
      <c r="I259" s="65"/>
    </row>
    <row r="260" spans="1:9" ht="31.5" hidden="1" x14ac:dyDescent="0.25">
      <c r="A260" s="95" t="s">
        <v>272</v>
      </c>
      <c r="B260" s="161"/>
      <c r="C260" s="161"/>
      <c r="D260" s="54" t="s">
        <v>7</v>
      </c>
      <c r="E260" s="65"/>
      <c r="F260" s="49">
        <v>200</v>
      </c>
      <c r="G260" s="53" t="s">
        <v>659</v>
      </c>
      <c r="H260" s="65"/>
      <c r="I260" s="65"/>
    </row>
    <row r="261" spans="1:9" ht="47.25" hidden="1" x14ac:dyDescent="0.25">
      <c r="A261" s="95" t="s">
        <v>273</v>
      </c>
      <c r="B261" s="161"/>
      <c r="C261" s="161"/>
      <c r="D261" s="54" t="s">
        <v>7</v>
      </c>
      <c r="E261" s="65"/>
      <c r="F261" s="49">
        <v>50</v>
      </c>
      <c r="G261" s="53" t="s">
        <v>659</v>
      </c>
      <c r="H261" s="65"/>
      <c r="I261" s="65"/>
    </row>
    <row r="262" spans="1:9" ht="31.5" hidden="1" x14ac:dyDescent="0.25">
      <c r="A262" s="95" t="s">
        <v>274</v>
      </c>
      <c r="B262" s="161"/>
      <c r="C262" s="161"/>
      <c r="D262" s="54" t="s">
        <v>7</v>
      </c>
      <c r="E262" s="65"/>
      <c r="F262" s="49">
        <v>300</v>
      </c>
      <c r="G262" s="53" t="s">
        <v>659</v>
      </c>
      <c r="H262" s="65"/>
      <c r="I262" s="65"/>
    </row>
    <row r="263" spans="1:9" ht="31.5" hidden="1" x14ac:dyDescent="0.25">
      <c r="A263" s="95" t="s">
        <v>275</v>
      </c>
      <c r="B263" s="161"/>
      <c r="C263" s="161"/>
      <c r="D263" s="54" t="s">
        <v>7</v>
      </c>
      <c r="E263" s="65"/>
      <c r="F263" s="49">
        <v>50</v>
      </c>
      <c r="G263" s="53" t="s">
        <v>659</v>
      </c>
      <c r="H263" s="65"/>
      <c r="I263" s="65"/>
    </row>
    <row r="264" spans="1:9" ht="47.25" hidden="1" x14ac:dyDescent="0.25">
      <c r="A264" s="95" t="s">
        <v>276</v>
      </c>
      <c r="B264" s="161"/>
      <c r="C264" s="161"/>
      <c r="D264" s="54" t="s">
        <v>7</v>
      </c>
      <c r="E264" s="65"/>
      <c r="F264" s="49">
        <v>300</v>
      </c>
      <c r="G264" s="53" t="s">
        <v>659</v>
      </c>
      <c r="H264" s="65"/>
      <c r="I264" s="65"/>
    </row>
    <row r="265" spans="1:9" ht="47.25" hidden="1" x14ac:dyDescent="0.25">
      <c r="A265" s="95" t="s">
        <v>277</v>
      </c>
      <c r="B265" s="161"/>
      <c r="C265" s="161"/>
      <c r="D265" s="54" t="s">
        <v>7</v>
      </c>
      <c r="E265" s="65"/>
      <c r="F265" s="49">
        <v>20</v>
      </c>
      <c r="G265" s="53" t="s">
        <v>659</v>
      </c>
      <c r="H265" s="65"/>
      <c r="I265" s="65"/>
    </row>
    <row r="266" spans="1:9" ht="31.5" hidden="1" x14ac:dyDescent="0.25">
      <c r="A266" s="95" t="s">
        <v>278</v>
      </c>
      <c r="B266" s="161"/>
      <c r="C266" s="161"/>
      <c r="D266" s="54" t="s">
        <v>7</v>
      </c>
      <c r="E266" s="65"/>
      <c r="F266" s="49">
        <v>30</v>
      </c>
      <c r="G266" s="53" t="s">
        <v>659</v>
      </c>
      <c r="H266" s="65"/>
      <c r="I266" s="65"/>
    </row>
    <row r="267" spans="1:9" ht="78.75" hidden="1" x14ac:dyDescent="0.25">
      <c r="A267" s="95" t="s">
        <v>279</v>
      </c>
      <c r="B267" s="161"/>
      <c r="C267" s="161"/>
      <c r="D267" s="54" t="s">
        <v>7</v>
      </c>
      <c r="E267" s="65"/>
      <c r="F267" s="49">
        <v>20</v>
      </c>
      <c r="G267" s="53" t="s">
        <v>659</v>
      </c>
      <c r="H267" s="65"/>
      <c r="I267" s="65"/>
    </row>
    <row r="268" spans="1:9" ht="31.5" hidden="1" x14ac:dyDescent="0.25">
      <c r="A268" s="95" t="s">
        <v>280</v>
      </c>
      <c r="B268" s="161"/>
      <c r="C268" s="161"/>
      <c r="D268" s="54" t="s">
        <v>7</v>
      </c>
      <c r="E268" s="65"/>
      <c r="F268" s="49">
        <v>20</v>
      </c>
      <c r="G268" s="53" t="s">
        <v>659</v>
      </c>
      <c r="H268" s="65"/>
      <c r="I268" s="65"/>
    </row>
    <row r="269" spans="1:9" ht="31.5" hidden="1" x14ac:dyDescent="0.25">
      <c r="A269" s="95" t="s">
        <v>281</v>
      </c>
      <c r="B269" s="161"/>
      <c r="C269" s="161"/>
      <c r="D269" s="54" t="s">
        <v>7</v>
      </c>
      <c r="E269" s="65"/>
      <c r="F269" s="49">
        <v>95</v>
      </c>
      <c r="G269" s="53" t="s">
        <v>659</v>
      </c>
      <c r="H269" s="65"/>
      <c r="I269" s="65"/>
    </row>
    <row r="270" spans="1:9" ht="31.5" hidden="1" x14ac:dyDescent="0.25">
      <c r="A270" s="95" t="s">
        <v>282</v>
      </c>
      <c r="B270" s="161"/>
      <c r="C270" s="161"/>
      <c r="D270" s="54" t="s">
        <v>7</v>
      </c>
      <c r="E270" s="65"/>
      <c r="F270" s="49">
        <v>200</v>
      </c>
      <c r="G270" s="53" t="s">
        <v>659</v>
      </c>
      <c r="H270" s="65"/>
      <c r="I270" s="65"/>
    </row>
    <row r="271" spans="1:9" ht="47.25" hidden="1" x14ac:dyDescent="0.25">
      <c r="A271" s="95" t="s">
        <v>283</v>
      </c>
      <c r="B271" s="161"/>
      <c r="C271" s="161"/>
      <c r="D271" s="54" t="s">
        <v>7</v>
      </c>
      <c r="E271" s="65"/>
      <c r="F271" s="49">
        <v>130</v>
      </c>
      <c r="G271" s="53" t="s">
        <v>659</v>
      </c>
      <c r="H271" s="65"/>
      <c r="I271" s="65"/>
    </row>
    <row r="272" spans="1:9" ht="15.75" hidden="1" x14ac:dyDescent="0.25">
      <c r="A272" s="95"/>
      <c r="B272" s="44"/>
      <c r="C272" s="44"/>
      <c r="D272" s="54"/>
      <c r="E272" s="65"/>
      <c r="F272" s="49">
        <f>SUM(F259:F271)</f>
        <v>1495</v>
      </c>
      <c r="G272" s="53">
        <v>1495</v>
      </c>
      <c r="H272" s="65"/>
      <c r="I272" s="65"/>
    </row>
    <row r="273" spans="1:9" ht="15.75" hidden="1" x14ac:dyDescent="0.25">
      <c r="A273" s="94" t="s">
        <v>49</v>
      </c>
      <c r="B273" s="84"/>
      <c r="C273" s="84"/>
      <c r="D273" s="90"/>
      <c r="E273" s="85"/>
      <c r="F273" s="91"/>
      <c r="G273" s="84"/>
      <c r="H273" s="85"/>
      <c r="I273" s="85"/>
    </row>
    <row r="274" spans="1:9" ht="47.25" hidden="1" x14ac:dyDescent="0.25">
      <c r="A274" s="95" t="s">
        <v>284</v>
      </c>
      <c r="B274" s="161" t="s">
        <v>285</v>
      </c>
      <c r="C274" s="161" t="s">
        <v>286</v>
      </c>
      <c r="D274" s="54" t="s">
        <v>7</v>
      </c>
      <c r="E274" s="65"/>
      <c r="F274" s="49">
        <v>19</v>
      </c>
      <c r="G274" s="53" t="s">
        <v>287</v>
      </c>
      <c r="H274" s="65"/>
      <c r="I274" s="65"/>
    </row>
    <row r="275" spans="1:9" ht="47.25" hidden="1" x14ac:dyDescent="0.25">
      <c r="A275" s="95" t="s">
        <v>288</v>
      </c>
      <c r="B275" s="161"/>
      <c r="C275" s="161"/>
      <c r="D275" s="54" t="s">
        <v>7</v>
      </c>
      <c r="E275" s="65"/>
      <c r="F275" s="49">
        <v>110</v>
      </c>
      <c r="G275" s="53" t="s">
        <v>287</v>
      </c>
      <c r="H275" s="65"/>
      <c r="I275" s="65"/>
    </row>
    <row r="276" spans="1:9" ht="47.25" hidden="1" x14ac:dyDescent="0.25">
      <c r="A276" s="95" t="s">
        <v>289</v>
      </c>
      <c r="B276" s="161"/>
      <c r="C276" s="161"/>
      <c r="D276" s="54" t="s">
        <v>7</v>
      </c>
      <c r="E276" s="65"/>
      <c r="F276" s="49">
        <v>900</v>
      </c>
      <c r="G276" s="53" t="s">
        <v>287</v>
      </c>
      <c r="H276" s="65"/>
      <c r="I276" s="65"/>
    </row>
    <row r="277" spans="1:9" ht="47.25" hidden="1" x14ac:dyDescent="0.25">
      <c r="A277" s="95" t="s">
        <v>290</v>
      </c>
      <c r="B277" s="161"/>
      <c r="C277" s="161"/>
      <c r="D277" s="54" t="s">
        <v>7</v>
      </c>
      <c r="E277" s="65"/>
      <c r="F277" s="49">
        <v>2</v>
      </c>
      <c r="G277" s="53" t="s">
        <v>287</v>
      </c>
      <c r="H277" s="65"/>
      <c r="I277" s="65"/>
    </row>
    <row r="278" spans="1:9" ht="47.25" hidden="1" x14ac:dyDescent="0.25">
      <c r="A278" s="95" t="s">
        <v>291</v>
      </c>
      <c r="B278" s="161"/>
      <c r="C278" s="161"/>
      <c r="D278" s="54" t="s">
        <v>7</v>
      </c>
      <c r="E278" s="65"/>
      <c r="F278" s="49">
        <v>127</v>
      </c>
      <c r="G278" s="53" t="s">
        <v>287</v>
      </c>
      <c r="H278" s="65"/>
      <c r="I278" s="65"/>
    </row>
    <row r="279" spans="1:9" ht="47.25" hidden="1" x14ac:dyDescent="0.25">
      <c r="A279" s="95" t="s">
        <v>292</v>
      </c>
      <c r="B279" s="161"/>
      <c r="C279" s="161"/>
      <c r="D279" s="54" t="s">
        <v>7</v>
      </c>
      <c r="E279" s="65"/>
      <c r="F279" s="49">
        <v>3</v>
      </c>
      <c r="G279" s="53" t="s">
        <v>287</v>
      </c>
      <c r="H279" s="65"/>
      <c r="I279" s="65"/>
    </row>
    <row r="280" spans="1:9" ht="47.25" hidden="1" x14ac:dyDescent="0.25">
      <c r="A280" s="95" t="s">
        <v>293</v>
      </c>
      <c r="B280" s="161"/>
      <c r="C280" s="161"/>
      <c r="D280" s="54" t="s">
        <v>7</v>
      </c>
      <c r="E280" s="65"/>
      <c r="F280" s="49">
        <v>24</v>
      </c>
      <c r="G280" s="53" t="s">
        <v>287</v>
      </c>
      <c r="H280" s="65"/>
      <c r="I280" s="65"/>
    </row>
    <row r="281" spans="1:9" ht="47.25" hidden="1" x14ac:dyDescent="0.25">
      <c r="A281" s="95" t="s">
        <v>294</v>
      </c>
      <c r="B281" s="161"/>
      <c r="C281" s="161"/>
      <c r="D281" s="54" t="s">
        <v>7</v>
      </c>
      <c r="E281" s="65"/>
      <c r="F281" s="49">
        <v>80</v>
      </c>
      <c r="G281" s="53" t="s">
        <v>287</v>
      </c>
      <c r="H281" s="65"/>
      <c r="I281" s="65"/>
    </row>
    <row r="282" spans="1:9" ht="15.75" hidden="1" x14ac:dyDescent="0.25">
      <c r="A282" s="95"/>
      <c r="B282" s="44"/>
      <c r="C282" s="44"/>
      <c r="D282" s="54"/>
      <c r="E282" s="65"/>
      <c r="F282" s="49">
        <f>SUM(F274:F281)</f>
        <v>1265</v>
      </c>
      <c r="G282" s="53"/>
      <c r="H282" s="65"/>
      <c r="I282" s="65"/>
    </row>
    <row r="283" spans="1:9" ht="15.75" hidden="1" x14ac:dyDescent="0.25">
      <c r="A283" s="94" t="s">
        <v>227</v>
      </c>
      <c r="B283" s="93"/>
      <c r="C283" s="93"/>
      <c r="D283" s="90"/>
      <c r="E283" s="85"/>
      <c r="F283" s="91"/>
      <c r="G283" s="84"/>
      <c r="H283" s="85"/>
      <c r="I283" s="85"/>
    </row>
    <row r="284" spans="1:9" ht="47.25" hidden="1" x14ac:dyDescent="0.25">
      <c r="A284" s="96" t="s">
        <v>295</v>
      </c>
      <c r="B284" s="161" t="s">
        <v>296</v>
      </c>
      <c r="C284" s="161" t="s">
        <v>271</v>
      </c>
      <c r="D284" s="54" t="s">
        <v>7</v>
      </c>
      <c r="E284" s="65"/>
      <c r="F284" s="49">
        <v>151.4</v>
      </c>
      <c r="G284" s="53" t="s">
        <v>659</v>
      </c>
      <c r="H284" s="65"/>
      <c r="I284" s="65"/>
    </row>
    <row r="285" spans="1:9" ht="31.5" hidden="1" x14ac:dyDescent="0.25">
      <c r="A285" s="96" t="s">
        <v>297</v>
      </c>
      <c r="B285" s="161"/>
      <c r="C285" s="161"/>
      <c r="D285" s="54" t="s">
        <v>7</v>
      </c>
      <c r="E285" s="65"/>
      <c r="F285" s="49">
        <v>50</v>
      </c>
      <c r="G285" s="53" t="s">
        <v>659</v>
      </c>
      <c r="H285" s="65"/>
      <c r="I285" s="65"/>
    </row>
    <row r="286" spans="1:9" ht="31.5" hidden="1" x14ac:dyDescent="0.25">
      <c r="A286" s="96" t="s">
        <v>298</v>
      </c>
      <c r="B286" s="161"/>
      <c r="C286" s="161"/>
      <c r="D286" s="54" t="s">
        <v>7</v>
      </c>
      <c r="E286" s="65"/>
      <c r="F286" s="49">
        <v>18.52</v>
      </c>
      <c r="G286" s="53" t="s">
        <v>659</v>
      </c>
      <c r="H286" s="65"/>
      <c r="I286" s="65"/>
    </row>
    <row r="287" spans="1:9" ht="15.75" hidden="1" x14ac:dyDescent="0.25">
      <c r="A287" s="96"/>
      <c r="B287" s="44"/>
      <c r="C287" s="44"/>
      <c r="D287" s="54"/>
      <c r="E287" s="65"/>
      <c r="F287" s="49">
        <f>SUM(F284:F286)</f>
        <v>219.92000000000002</v>
      </c>
      <c r="G287" s="53"/>
      <c r="H287" s="65"/>
      <c r="I287" s="65"/>
    </row>
    <row r="288" spans="1:9" ht="15.75" hidden="1" x14ac:dyDescent="0.25">
      <c r="A288" s="84" t="s">
        <v>157</v>
      </c>
      <c r="B288" s="93"/>
      <c r="C288" s="93"/>
      <c r="D288" s="90"/>
      <c r="E288" s="85"/>
      <c r="F288" s="97"/>
      <c r="G288" s="84"/>
      <c r="H288" s="85"/>
      <c r="I288" s="85"/>
    </row>
    <row r="289" spans="1:9" ht="31.5" hidden="1" x14ac:dyDescent="0.25">
      <c r="A289" s="51" t="s">
        <v>299</v>
      </c>
      <c r="B289" s="161" t="s">
        <v>296</v>
      </c>
      <c r="C289" s="161" t="s">
        <v>271</v>
      </c>
      <c r="D289" s="54" t="s">
        <v>7</v>
      </c>
      <c r="E289" s="65"/>
      <c r="F289" s="64">
        <v>635.17599949999999</v>
      </c>
      <c r="G289" s="53" t="s">
        <v>659</v>
      </c>
      <c r="H289" s="65"/>
      <c r="I289" s="65"/>
    </row>
    <row r="290" spans="1:9" ht="63" hidden="1" x14ac:dyDescent="0.25">
      <c r="A290" s="53" t="s">
        <v>300</v>
      </c>
      <c r="B290" s="161"/>
      <c r="C290" s="161"/>
      <c r="D290" s="54" t="s">
        <v>7</v>
      </c>
      <c r="E290" s="65"/>
      <c r="F290" s="64">
        <v>554.49712628999998</v>
      </c>
      <c r="G290" s="53" t="s">
        <v>659</v>
      </c>
      <c r="H290" s="65"/>
      <c r="I290" s="65"/>
    </row>
    <row r="291" spans="1:9" ht="31.5" hidden="1" x14ac:dyDescent="0.25">
      <c r="A291" s="53" t="s">
        <v>301</v>
      </c>
      <c r="B291" s="161"/>
      <c r="C291" s="161"/>
      <c r="D291" s="54" t="s">
        <v>7</v>
      </c>
      <c r="E291" s="65"/>
      <c r="F291" s="64">
        <v>152.27134724999999</v>
      </c>
      <c r="G291" s="53" t="s">
        <v>659</v>
      </c>
      <c r="H291" s="65"/>
      <c r="I291" s="65"/>
    </row>
    <row r="292" spans="1:9" ht="31.5" hidden="1" x14ac:dyDescent="0.25">
      <c r="A292" s="53" t="s">
        <v>302</v>
      </c>
      <c r="B292" s="161"/>
      <c r="C292" s="161"/>
      <c r="D292" s="54" t="s">
        <v>7</v>
      </c>
      <c r="E292" s="65"/>
      <c r="F292" s="64">
        <v>500</v>
      </c>
      <c r="G292" s="53" t="s">
        <v>659</v>
      </c>
      <c r="H292" s="65"/>
      <c r="I292" s="65"/>
    </row>
    <row r="293" spans="1:9" ht="15.75" hidden="1" x14ac:dyDescent="0.25">
      <c r="A293" s="53"/>
      <c r="B293" s="44"/>
      <c r="C293" s="44"/>
      <c r="D293" s="54"/>
      <c r="E293" s="65"/>
      <c r="F293" s="64">
        <f>SUM(F289:F292)</f>
        <v>1841.94447304</v>
      </c>
      <c r="G293" s="53">
        <v>1841.94447304</v>
      </c>
      <c r="H293" s="65"/>
      <c r="I293" s="65"/>
    </row>
    <row r="294" spans="1:9" ht="15.75" hidden="1" x14ac:dyDescent="0.25">
      <c r="A294" s="98" t="s">
        <v>303</v>
      </c>
      <c r="B294" s="93"/>
      <c r="C294" s="93"/>
      <c r="D294" s="90"/>
      <c r="E294" s="85"/>
      <c r="F294" s="97"/>
      <c r="G294" s="84"/>
      <c r="H294" s="85"/>
      <c r="I294" s="85"/>
    </row>
    <row r="295" spans="1:9" ht="47.25" hidden="1" x14ac:dyDescent="0.25">
      <c r="A295" s="51" t="s">
        <v>304</v>
      </c>
      <c r="B295" s="161" t="s">
        <v>296</v>
      </c>
      <c r="C295" s="161" t="s">
        <v>271</v>
      </c>
      <c r="D295" s="54" t="s">
        <v>7</v>
      </c>
      <c r="E295" s="65"/>
      <c r="F295" s="64">
        <v>16</v>
      </c>
      <c r="G295" s="53" t="s">
        <v>659</v>
      </c>
      <c r="H295" s="65"/>
      <c r="I295" s="65"/>
    </row>
    <row r="296" spans="1:9" ht="47.25" hidden="1" x14ac:dyDescent="0.25">
      <c r="A296" s="51" t="s">
        <v>305</v>
      </c>
      <c r="B296" s="161"/>
      <c r="C296" s="161"/>
      <c r="D296" s="54" t="s">
        <v>7</v>
      </c>
      <c r="E296" s="65"/>
      <c r="F296" s="64">
        <v>28</v>
      </c>
      <c r="G296" s="53" t="s">
        <v>659</v>
      </c>
      <c r="H296" s="65"/>
      <c r="I296" s="65"/>
    </row>
    <row r="297" spans="1:9" ht="47.25" hidden="1" x14ac:dyDescent="0.25">
      <c r="A297" s="51" t="s">
        <v>306</v>
      </c>
      <c r="B297" s="161"/>
      <c r="C297" s="161"/>
      <c r="D297" s="54" t="s">
        <v>7</v>
      </c>
      <c r="E297" s="65"/>
      <c r="F297" s="64">
        <v>36</v>
      </c>
      <c r="G297" s="53" t="s">
        <v>659</v>
      </c>
      <c r="H297" s="65"/>
      <c r="I297" s="65"/>
    </row>
    <row r="298" spans="1:9" ht="47.25" hidden="1" x14ac:dyDescent="0.25">
      <c r="A298" s="51" t="s">
        <v>307</v>
      </c>
      <c r="B298" s="161"/>
      <c r="C298" s="161"/>
      <c r="D298" s="54" t="s">
        <v>7</v>
      </c>
      <c r="E298" s="65"/>
      <c r="F298" s="64">
        <v>10</v>
      </c>
      <c r="G298" s="53" t="s">
        <v>659</v>
      </c>
      <c r="H298" s="65"/>
      <c r="I298" s="65"/>
    </row>
    <row r="299" spans="1:9" ht="47.25" hidden="1" x14ac:dyDescent="0.25">
      <c r="A299" s="53" t="s">
        <v>308</v>
      </c>
      <c r="B299" s="161"/>
      <c r="C299" s="161"/>
      <c r="D299" s="54" t="s">
        <v>7</v>
      </c>
      <c r="E299" s="65"/>
      <c r="F299" s="64">
        <v>14</v>
      </c>
      <c r="G299" s="53" t="s">
        <v>659</v>
      </c>
      <c r="H299" s="65"/>
      <c r="I299" s="65"/>
    </row>
    <row r="300" spans="1:9" ht="47.25" hidden="1" x14ac:dyDescent="0.25">
      <c r="A300" s="53" t="s">
        <v>309</v>
      </c>
      <c r="B300" s="161"/>
      <c r="C300" s="161"/>
      <c r="D300" s="54" t="s">
        <v>7</v>
      </c>
      <c r="E300" s="65"/>
      <c r="F300" s="64">
        <v>0.66600000000000004</v>
      </c>
      <c r="G300" s="53" t="s">
        <v>659</v>
      </c>
      <c r="H300" s="65"/>
      <c r="I300" s="65"/>
    </row>
    <row r="301" spans="1:9" ht="63" hidden="1" x14ac:dyDescent="0.25">
      <c r="A301" s="53" t="s">
        <v>310</v>
      </c>
      <c r="B301" s="161"/>
      <c r="C301" s="161"/>
      <c r="D301" s="54" t="s">
        <v>7</v>
      </c>
      <c r="E301" s="65"/>
      <c r="F301" s="64">
        <v>430</v>
      </c>
      <c r="G301" s="53" t="s">
        <v>659</v>
      </c>
      <c r="H301" s="65"/>
      <c r="I301" s="65"/>
    </row>
    <row r="302" spans="1:9" ht="63" hidden="1" x14ac:dyDescent="0.25">
      <c r="A302" s="53" t="s">
        <v>311</v>
      </c>
      <c r="B302" s="161" t="s">
        <v>296</v>
      </c>
      <c r="C302" s="161" t="s">
        <v>271</v>
      </c>
      <c r="D302" s="54" t="s">
        <v>7</v>
      </c>
      <c r="E302" s="65"/>
      <c r="F302" s="64">
        <v>11</v>
      </c>
      <c r="G302" s="53" t="s">
        <v>659</v>
      </c>
      <c r="H302" s="65"/>
      <c r="I302" s="65"/>
    </row>
    <row r="303" spans="1:9" ht="31.5" hidden="1" x14ac:dyDescent="0.25">
      <c r="A303" s="53" t="s">
        <v>312</v>
      </c>
      <c r="B303" s="161"/>
      <c r="C303" s="161"/>
      <c r="D303" s="54" t="s">
        <v>7</v>
      </c>
      <c r="E303" s="65"/>
      <c r="F303" s="64">
        <v>9.6</v>
      </c>
      <c r="G303" s="53" t="s">
        <v>659</v>
      </c>
      <c r="H303" s="65"/>
      <c r="I303" s="65"/>
    </row>
    <row r="304" spans="1:9" ht="31.5" hidden="1" x14ac:dyDescent="0.25">
      <c r="A304" s="53" t="s">
        <v>313</v>
      </c>
      <c r="B304" s="161"/>
      <c r="C304" s="161"/>
      <c r="D304" s="54" t="s">
        <v>7</v>
      </c>
      <c r="E304" s="65"/>
      <c r="F304" s="64">
        <v>2.5</v>
      </c>
      <c r="G304" s="53" t="s">
        <v>659</v>
      </c>
      <c r="H304" s="65"/>
      <c r="I304" s="65"/>
    </row>
    <row r="305" spans="1:9" ht="31.5" hidden="1" x14ac:dyDescent="0.25">
      <c r="A305" s="53" t="s">
        <v>314</v>
      </c>
      <c r="B305" s="161"/>
      <c r="C305" s="161"/>
      <c r="D305" s="54" t="s">
        <v>7</v>
      </c>
      <c r="E305" s="65"/>
      <c r="F305" s="64">
        <v>6</v>
      </c>
      <c r="G305" s="53" t="s">
        <v>659</v>
      </c>
      <c r="H305" s="65"/>
      <c r="I305" s="65"/>
    </row>
    <row r="306" spans="1:9" ht="63" hidden="1" x14ac:dyDescent="0.25">
      <c r="A306" s="53" t="s">
        <v>315</v>
      </c>
      <c r="B306" s="161"/>
      <c r="C306" s="161"/>
      <c r="D306" s="54" t="s">
        <v>7</v>
      </c>
      <c r="E306" s="65"/>
      <c r="F306" s="64">
        <v>8.5</v>
      </c>
      <c r="G306" s="53" t="s">
        <v>659</v>
      </c>
      <c r="H306" s="65"/>
      <c r="I306" s="65"/>
    </row>
    <row r="307" spans="1:9" ht="47.25" hidden="1" x14ac:dyDescent="0.25">
      <c r="A307" s="53" t="s">
        <v>316</v>
      </c>
      <c r="B307" s="161"/>
      <c r="C307" s="161"/>
      <c r="D307" s="54" t="s">
        <v>7</v>
      </c>
      <c r="E307" s="65"/>
      <c r="F307" s="64">
        <v>8.5</v>
      </c>
      <c r="G307" s="53" t="s">
        <v>659</v>
      </c>
      <c r="H307" s="65"/>
      <c r="I307" s="65"/>
    </row>
    <row r="308" spans="1:9" ht="47.25" hidden="1" x14ac:dyDescent="0.25">
      <c r="A308" s="53" t="s">
        <v>317</v>
      </c>
      <c r="B308" s="161"/>
      <c r="C308" s="161"/>
      <c r="D308" s="54" t="s">
        <v>7</v>
      </c>
      <c r="E308" s="65"/>
      <c r="F308" s="64">
        <v>11.5</v>
      </c>
      <c r="G308" s="53" t="s">
        <v>659</v>
      </c>
      <c r="H308" s="65"/>
      <c r="I308" s="65"/>
    </row>
    <row r="309" spans="1:9" ht="15.75" hidden="1" x14ac:dyDescent="0.25">
      <c r="A309" s="53"/>
      <c r="B309" s="44"/>
      <c r="C309" s="44"/>
      <c r="D309" s="54"/>
      <c r="E309" s="65"/>
      <c r="F309" s="64">
        <f>SUM(F295:F308)</f>
        <v>592.26599999999996</v>
      </c>
      <c r="G309" s="53"/>
      <c r="H309" s="65"/>
      <c r="I309" s="65"/>
    </row>
    <row r="310" spans="1:9" ht="15.75" hidden="1" x14ac:dyDescent="0.25">
      <c r="A310" s="98" t="s">
        <v>221</v>
      </c>
      <c r="B310" s="93"/>
      <c r="C310" s="93"/>
      <c r="D310" s="90"/>
      <c r="E310" s="85"/>
      <c r="F310" s="97"/>
      <c r="G310" s="84"/>
      <c r="H310" s="85"/>
      <c r="I310" s="85"/>
    </row>
    <row r="311" spans="1:9" ht="78.75" hidden="1" x14ac:dyDescent="0.25">
      <c r="A311" s="51" t="s">
        <v>318</v>
      </c>
      <c r="B311" s="161" t="s">
        <v>296</v>
      </c>
      <c r="C311" s="161" t="s">
        <v>271</v>
      </c>
      <c r="D311" s="54" t="s">
        <v>7</v>
      </c>
      <c r="E311" s="65"/>
      <c r="F311" s="64">
        <v>60</v>
      </c>
      <c r="G311" s="53" t="s">
        <v>659</v>
      </c>
      <c r="H311" s="65"/>
      <c r="I311" s="65"/>
    </row>
    <row r="312" spans="1:9" ht="47.25" hidden="1" x14ac:dyDescent="0.25">
      <c r="A312" s="53" t="s">
        <v>319</v>
      </c>
      <c r="B312" s="161"/>
      <c r="C312" s="161"/>
      <c r="D312" s="54" t="s">
        <v>7</v>
      </c>
      <c r="E312" s="65"/>
      <c r="F312" s="64">
        <v>10</v>
      </c>
      <c r="G312" s="53" t="s">
        <v>659</v>
      </c>
      <c r="H312" s="65"/>
      <c r="I312" s="65"/>
    </row>
    <row r="313" spans="1:9" ht="63" hidden="1" x14ac:dyDescent="0.25">
      <c r="A313" s="53" t="s">
        <v>320</v>
      </c>
      <c r="B313" s="161"/>
      <c r="C313" s="161"/>
      <c r="D313" s="54" t="s">
        <v>7</v>
      </c>
      <c r="E313" s="65"/>
      <c r="F313" s="64">
        <v>130</v>
      </c>
      <c r="G313" s="53" t="s">
        <v>659</v>
      </c>
      <c r="H313" s="65"/>
      <c r="I313" s="65"/>
    </row>
    <row r="314" spans="1:9" ht="78.75" hidden="1" x14ac:dyDescent="0.25">
      <c r="A314" s="53" t="s">
        <v>321</v>
      </c>
      <c r="B314" s="161"/>
      <c r="C314" s="161"/>
      <c r="D314" s="54" t="s">
        <v>7</v>
      </c>
      <c r="E314" s="65"/>
      <c r="F314" s="64">
        <v>110</v>
      </c>
      <c r="G314" s="53" t="s">
        <v>659</v>
      </c>
      <c r="H314" s="65"/>
      <c r="I314" s="65"/>
    </row>
    <row r="315" spans="1:9" ht="63" hidden="1" x14ac:dyDescent="0.25">
      <c r="A315" s="53" t="s">
        <v>322</v>
      </c>
      <c r="B315" s="161"/>
      <c r="C315" s="161"/>
      <c r="D315" s="54" t="s">
        <v>7</v>
      </c>
      <c r="E315" s="65"/>
      <c r="F315" s="64">
        <v>90</v>
      </c>
      <c r="G315" s="53" t="s">
        <v>659</v>
      </c>
      <c r="H315" s="65"/>
      <c r="I315" s="65"/>
    </row>
    <row r="316" spans="1:9" ht="47.25" hidden="1" x14ac:dyDescent="0.25">
      <c r="A316" s="53" t="s">
        <v>323</v>
      </c>
      <c r="B316" s="161"/>
      <c r="C316" s="161"/>
      <c r="D316" s="54" t="s">
        <v>7</v>
      </c>
      <c r="E316" s="65"/>
      <c r="F316" s="64">
        <v>40</v>
      </c>
      <c r="G316" s="53" t="s">
        <v>659</v>
      </c>
      <c r="H316" s="65"/>
      <c r="I316" s="65"/>
    </row>
    <row r="317" spans="1:9" ht="47.25" hidden="1" x14ac:dyDescent="0.25">
      <c r="A317" s="53" t="s">
        <v>324</v>
      </c>
      <c r="B317" s="161"/>
      <c r="C317" s="161"/>
      <c r="D317" s="54" t="s">
        <v>7</v>
      </c>
      <c r="E317" s="65"/>
      <c r="F317" s="64">
        <v>20</v>
      </c>
      <c r="G317" s="53" t="s">
        <v>659</v>
      </c>
      <c r="H317" s="65"/>
      <c r="I317" s="65"/>
    </row>
    <row r="318" spans="1:9" ht="31.5" hidden="1" x14ac:dyDescent="0.25">
      <c r="A318" s="53" t="s">
        <v>325</v>
      </c>
      <c r="B318" s="161"/>
      <c r="C318" s="161"/>
      <c r="D318" s="54" t="s">
        <v>7</v>
      </c>
      <c r="E318" s="65"/>
      <c r="F318" s="64">
        <v>50</v>
      </c>
      <c r="G318" s="53" t="s">
        <v>659</v>
      </c>
      <c r="H318" s="65"/>
      <c r="I318" s="65"/>
    </row>
    <row r="319" spans="1:9" ht="31.5" hidden="1" x14ac:dyDescent="0.25">
      <c r="A319" s="63" t="s">
        <v>326</v>
      </c>
      <c r="B319" s="161" t="s">
        <v>296</v>
      </c>
      <c r="C319" s="161" t="s">
        <v>271</v>
      </c>
      <c r="D319" s="54" t="s">
        <v>7</v>
      </c>
      <c r="E319" s="65"/>
      <c r="F319" s="64">
        <v>20</v>
      </c>
      <c r="G319" s="53" t="s">
        <v>659</v>
      </c>
      <c r="H319" s="65"/>
      <c r="I319" s="65"/>
    </row>
    <row r="320" spans="1:9" ht="31.5" hidden="1" x14ac:dyDescent="0.25">
      <c r="A320" s="63" t="s">
        <v>327</v>
      </c>
      <c r="B320" s="161"/>
      <c r="C320" s="161"/>
      <c r="D320" s="54" t="s">
        <v>7</v>
      </c>
      <c r="E320" s="65"/>
      <c r="F320" s="64">
        <v>14.1</v>
      </c>
      <c r="G320" s="53" t="s">
        <v>659</v>
      </c>
      <c r="H320" s="65"/>
      <c r="I320" s="65"/>
    </row>
    <row r="321" spans="1:9" ht="15.75" hidden="1" x14ac:dyDescent="0.25">
      <c r="A321" s="63"/>
      <c r="B321" s="44"/>
      <c r="C321" s="44"/>
      <c r="D321" s="54"/>
      <c r="E321" s="65"/>
      <c r="F321" s="64">
        <f>SUM(F311:F320)</f>
        <v>544.1</v>
      </c>
      <c r="G321" s="53"/>
      <c r="H321" s="65"/>
      <c r="I321" s="65"/>
    </row>
    <row r="322" spans="1:9" ht="15.75" hidden="1" x14ac:dyDescent="0.25">
      <c r="A322" s="84" t="s">
        <v>190</v>
      </c>
      <c r="B322" s="93"/>
      <c r="C322" s="93"/>
      <c r="D322" s="90"/>
      <c r="E322" s="85"/>
      <c r="F322" s="97"/>
      <c r="G322" s="84"/>
      <c r="H322" s="85"/>
      <c r="I322" s="85"/>
    </row>
    <row r="323" spans="1:9" ht="78.75" hidden="1" x14ac:dyDescent="0.25">
      <c r="A323" s="53" t="s">
        <v>328</v>
      </c>
      <c r="B323" s="161" t="s">
        <v>296</v>
      </c>
      <c r="C323" s="161" t="s">
        <v>271</v>
      </c>
      <c r="D323" s="54" t="s">
        <v>7</v>
      </c>
      <c r="E323" s="65"/>
      <c r="F323" s="64">
        <v>300</v>
      </c>
      <c r="G323" s="53" t="s">
        <v>659</v>
      </c>
      <c r="H323" s="65"/>
      <c r="I323" s="65"/>
    </row>
    <row r="324" spans="1:9" ht="31.5" hidden="1" x14ac:dyDescent="0.25">
      <c r="A324" s="63" t="s">
        <v>329</v>
      </c>
      <c r="B324" s="161"/>
      <c r="C324" s="161"/>
      <c r="D324" s="54" t="s">
        <v>7</v>
      </c>
      <c r="E324" s="65"/>
      <c r="F324" s="64">
        <v>30</v>
      </c>
      <c r="G324" s="53" t="s">
        <v>659</v>
      </c>
      <c r="H324" s="65"/>
      <c r="I324" s="65"/>
    </row>
    <row r="325" spans="1:9" ht="31.5" hidden="1" x14ac:dyDescent="0.25">
      <c r="A325" s="63" t="s">
        <v>330</v>
      </c>
      <c r="B325" s="161"/>
      <c r="C325" s="161"/>
      <c r="D325" s="54" t="s">
        <v>7</v>
      </c>
      <c r="E325" s="65"/>
      <c r="F325" s="64">
        <v>17</v>
      </c>
      <c r="G325" s="53" t="s">
        <v>659</v>
      </c>
      <c r="H325" s="65"/>
      <c r="I325" s="65"/>
    </row>
    <row r="326" spans="1:9" ht="47.25" hidden="1" x14ac:dyDescent="0.25">
      <c r="A326" s="63" t="s">
        <v>331</v>
      </c>
      <c r="B326" s="161"/>
      <c r="C326" s="161"/>
      <c r="D326" s="54" t="s">
        <v>7</v>
      </c>
      <c r="E326" s="65"/>
      <c r="F326" s="64">
        <v>200</v>
      </c>
      <c r="G326" s="53" t="s">
        <v>659</v>
      </c>
      <c r="H326" s="65"/>
      <c r="I326" s="65"/>
    </row>
    <row r="327" spans="1:9" ht="31.5" hidden="1" x14ac:dyDescent="0.25">
      <c r="A327" s="63" t="s">
        <v>332</v>
      </c>
      <c r="B327" s="161"/>
      <c r="C327" s="161"/>
      <c r="D327" s="54" t="s">
        <v>7</v>
      </c>
      <c r="E327" s="65"/>
      <c r="F327" s="64">
        <v>130</v>
      </c>
      <c r="G327" s="53" t="s">
        <v>659</v>
      </c>
      <c r="H327" s="65"/>
      <c r="I327" s="65"/>
    </row>
    <row r="328" spans="1:9" ht="47.25" hidden="1" x14ac:dyDescent="0.25">
      <c r="A328" s="63" t="s">
        <v>333</v>
      </c>
      <c r="B328" s="161"/>
      <c r="C328" s="161"/>
      <c r="D328" s="54" t="s">
        <v>7</v>
      </c>
      <c r="E328" s="65"/>
      <c r="F328" s="64">
        <v>300</v>
      </c>
      <c r="G328" s="53" t="s">
        <v>659</v>
      </c>
      <c r="H328" s="65"/>
      <c r="I328" s="65"/>
    </row>
    <row r="329" spans="1:9" ht="31.5" hidden="1" x14ac:dyDescent="0.25">
      <c r="A329" s="63" t="s">
        <v>334</v>
      </c>
      <c r="B329" s="161"/>
      <c r="C329" s="161"/>
      <c r="D329" s="54" t="s">
        <v>7</v>
      </c>
      <c r="E329" s="65"/>
      <c r="F329" s="64">
        <v>56</v>
      </c>
      <c r="G329" s="53" t="s">
        <v>659</v>
      </c>
      <c r="H329" s="65"/>
      <c r="I329" s="65"/>
    </row>
    <row r="330" spans="1:9" ht="31.5" hidden="1" x14ac:dyDescent="0.25">
      <c r="A330" s="63" t="s">
        <v>335</v>
      </c>
      <c r="B330" s="161"/>
      <c r="C330" s="161"/>
      <c r="D330" s="54" t="s">
        <v>7</v>
      </c>
      <c r="E330" s="65"/>
      <c r="F330" s="64">
        <v>25</v>
      </c>
      <c r="G330" s="53" t="s">
        <v>659</v>
      </c>
      <c r="H330" s="65"/>
      <c r="I330" s="65"/>
    </row>
    <row r="331" spans="1:9" ht="31.5" hidden="1" x14ac:dyDescent="0.25">
      <c r="A331" s="63" t="s">
        <v>336</v>
      </c>
      <c r="B331" s="161"/>
      <c r="C331" s="161"/>
      <c r="D331" s="54" t="s">
        <v>7</v>
      </c>
      <c r="E331" s="65"/>
      <c r="F331" s="64">
        <v>514</v>
      </c>
      <c r="G331" s="53" t="s">
        <v>659</v>
      </c>
      <c r="H331" s="65"/>
      <c r="I331" s="65"/>
    </row>
    <row r="332" spans="1:9" ht="31.5" hidden="1" x14ac:dyDescent="0.25">
      <c r="A332" s="63" t="s">
        <v>337</v>
      </c>
      <c r="B332" s="161"/>
      <c r="C332" s="161"/>
      <c r="D332" s="54" t="s">
        <v>7</v>
      </c>
      <c r="E332" s="65"/>
      <c r="F332" s="64">
        <v>460</v>
      </c>
      <c r="G332" s="53" t="s">
        <v>659</v>
      </c>
      <c r="H332" s="65"/>
      <c r="I332" s="65"/>
    </row>
    <row r="333" spans="1:9" ht="47.25" hidden="1" x14ac:dyDescent="0.25">
      <c r="A333" s="63" t="s">
        <v>338</v>
      </c>
      <c r="B333" s="57" t="s">
        <v>296</v>
      </c>
      <c r="C333" s="57" t="s">
        <v>271</v>
      </c>
      <c r="D333" s="54" t="s">
        <v>7</v>
      </c>
      <c r="E333" s="65"/>
      <c r="F333" s="64">
        <v>60</v>
      </c>
      <c r="G333" s="53" t="s">
        <v>659</v>
      </c>
      <c r="H333" s="65"/>
      <c r="I333" s="65"/>
    </row>
    <row r="334" spans="1:9" ht="15.75" hidden="1" x14ac:dyDescent="0.25">
      <c r="A334" s="63"/>
      <c r="B334" s="57"/>
      <c r="C334" s="57"/>
      <c r="D334" s="54"/>
      <c r="E334" s="65"/>
      <c r="F334" s="64">
        <f>SUM(F323:F333)</f>
        <v>2092</v>
      </c>
      <c r="G334" s="53">
        <v>2092</v>
      </c>
      <c r="H334" s="65"/>
      <c r="I334" s="65"/>
    </row>
    <row r="335" spans="1:9" ht="15.75" hidden="1" x14ac:dyDescent="0.25">
      <c r="A335" s="84" t="s">
        <v>339</v>
      </c>
      <c r="B335" s="93"/>
      <c r="C335" s="93"/>
      <c r="D335" s="90"/>
      <c r="E335" s="85"/>
      <c r="F335" s="97"/>
      <c r="G335" s="84"/>
      <c r="H335" s="85"/>
      <c r="I335" s="85"/>
    </row>
    <row r="336" spans="1:9" ht="31.5" hidden="1" x14ac:dyDescent="0.25">
      <c r="A336" s="53" t="s">
        <v>340</v>
      </c>
      <c r="B336" s="161" t="s">
        <v>296</v>
      </c>
      <c r="C336" s="161" t="s">
        <v>271</v>
      </c>
      <c r="D336" s="54" t="s">
        <v>7</v>
      </c>
      <c r="E336" s="65"/>
      <c r="F336" s="64">
        <v>72</v>
      </c>
      <c r="G336" s="53" t="s">
        <v>659</v>
      </c>
      <c r="H336" s="65"/>
      <c r="I336" s="65"/>
    </row>
    <row r="337" spans="1:9" ht="31.5" hidden="1" x14ac:dyDescent="0.25">
      <c r="A337" s="53" t="s">
        <v>341</v>
      </c>
      <c r="B337" s="161"/>
      <c r="C337" s="161"/>
      <c r="D337" s="54" t="s">
        <v>7</v>
      </c>
      <c r="E337" s="65"/>
      <c r="F337" s="64">
        <v>0.3</v>
      </c>
      <c r="G337" s="53" t="s">
        <v>659</v>
      </c>
      <c r="H337" s="65"/>
      <c r="I337" s="65"/>
    </row>
    <row r="338" spans="1:9" ht="47.25" hidden="1" x14ac:dyDescent="0.25">
      <c r="A338" s="53" t="s">
        <v>342</v>
      </c>
      <c r="B338" s="161"/>
      <c r="C338" s="161"/>
      <c r="D338" s="54" t="s">
        <v>7</v>
      </c>
      <c r="E338" s="65"/>
      <c r="F338" s="64">
        <v>5</v>
      </c>
      <c r="G338" s="53" t="s">
        <v>659</v>
      </c>
      <c r="H338" s="65"/>
      <c r="I338" s="65"/>
    </row>
    <row r="339" spans="1:9" ht="47.25" hidden="1" x14ac:dyDescent="0.25">
      <c r="A339" s="53" t="s">
        <v>343</v>
      </c>
      <c r="B339" s="161"/>
      <c r="C339" s="161"/>
      <c r="D339" s="54" t="s">
        <v>7</v>
      </c>
      <c r="E339" s="65"/>
      <c r="F339" s="64">
        <v>9</v>
      </c>
      <c r="G339" s="53" t="s">
        <v>659</v>
      </c>
      <c r="H339" s="65"/>
      <c r="I339" s="65"/>
    </row>
    <row r="340" spans="1:9" ht="31.5" hidden="1" x14ac:dyDescent="0.25">
      <c r="A340" s="53" t="s">
        <v>344</v>
      </c>
      <c r="B340" s="161"/>
      <c r="C340" s="161"/>
      <c r="D340" s="54" t="s">
        <v>7</v>
      </c>
      <c r="E340" s="65"/>
      <c r="F340" s="64">
        <v>9</v>
      </c>
      <c r="G340" s="53" t="s">
        <v>659</v>
      </c>
      <c r="H340" s="65"/>
      <c r="I340" s="65"/>
    </row>
    <row r="341" spans="1:9" ht="31.5" hidden="1" x14ac:dyDescent="0.25">
      <c r="A341" s="53" t="s">
        <v>345</v>
      </c>
      <c r="B341" s="161"/>
      <c r="C341" s="161"/>
      <c r="D341" s="54" t="s">
        <v>7</v>
      </c>
      <c r="E341" s="65"/>
      <c r="F341" s="64">
        <v>60</v>
      </c>
      <c r="G341" s="53" t="s">
        <v>659</v>
      </c>
      <c r="H341" s="65"/>
      <c r="I341" s="65"/>
    </row>
    <row r="342" spans="1:9" ht="47.25" hidden="1" x14ac:dyDescent="0.25">
      <c r="A342" s="53" t="s">
        <v>346</v>
      </c>
      <c r="B342" s="161"/>
      <c r="C342" s="161"/>
      <c r="D342" s="54" t="s">
        <v>7</v>
      </c>
      <c r="E342" s="65"/>
      <c r="F342" s="64">
        <v>260</v>
      </c>
      <c r="G342" s="53" t="s">
        <v>659</v>
      </c>
      <c r="H342" s="65"/>
      <c r="I342" s="65"/>
    </row>
    <row r="343" spans="1:9" ht="31.5" hidden="1" x14ac:dyDescent="0.25">
      <c r="A343" s="53" t="s">
        <v>347</v>
      </c>
      <c r="B343" s="161"/>
      <c r="C343" s="161"/>
      <c r="D343" s="54" t="s">
        <v>7</v>
      </c>
      <c r="E343" s="65"/>
      <c r="F343" s="64">
        <v>73</v>
      </c>
      <c r="G343" s="53" t="s">
        <v>659</v>
      </c>
      <c r="H343" s="65"/>
      <c r="I343" s="65"/>
    </row>
    <row r="344" spans="1:9" ht="31.5" hidden="1" x14ac:dyDescent="0.25">
      <c r="A344" s="53" t="s">
        <v>348</v>
      </c>
      <c r="B344" s="161"/>
      <c r="C344" s="161"/>
      <c r="D344" s="54" t="s">
        <v>7</v>
      </c>
      <c r="E344" s="65"/>
      <c r="F344" s="64">
        <v>93</v>
      </c>
      <c r="G344" s="53" t="s">
        <v>659</v>
      </c>
      <c r="H344" s="65"/>
      <c r="I344" s="65"/>
    </row>
    <row r="345" spans="1:9" ht="47.25" hidden="1" x14ac:dyDescent="0.25">
      <c r="A345" s="53" t="s">
        <v>349</v>
      </c>
      <c r="B345" s="161"/>
      <c r="C345" s="161"/>
      <c r="D345" s="54" t="s">
        <v>7</v>
      </c>
      <c r="E345" s="65"/>
      <c r="F345" s="64">
        <v>161</v>
      </c>
      <c r="G345" s="53" t="s">
        <v>659</v>
      </c>
      <c r="H345" s="65"/>
      <c r="I345" s="65"/>
    </row>
    <row r="346" spans="1:9" ht="31.5" hidden="1" x14ac:dyDescent="0.25">
      <c r="A346" s="53" t="s">
        <v>350</v>
      </c>
      <c r="B346" s="161"/>
      <c r="C346" s="161"/>
      <c r="D346" s="54" t="s">
        <v>7</v>
      </c>
      <c r="E346" s="65"/>
      <c r="F346" s="64">
        <v>196</v>
      </c>
      <c r="G346" s="53" t="s">
        <v>659</v>
      </c>
      <c r="H346" s="65"/>
      <c r="I346" s="65"/>
    </row>
    <row r="347" spans="1:9" ht="63" hidden="1" x14ac:dyDescent="0.25">
      <c r="A347" s="53" t="s">
        <v>351</v>
      </c>
      <c r="B347" s="161"/>
      <c r="C347" s="161"/>
      <c r="D347" s="54" t="s">
        <v>7</v>
      </c>
      <c r="E347" s="65"/>
      <c r="F347" s="64">
        <v>122</v>
      </c>
      <c r="G347" s="53" t="s">
        <v>659</v>
      </c>
      <c r="H347" s="65"/>
      <c r="I347" s="65"/>
    </row>
    <row r="348" spans="1:9" ht="47.25" hidden="1" x14ac:dyDescent="0.25">
      <c r="A348" s="53" t="s">
        <v>352</v>
      </c>
      <c r="B348" s="161" t="s">
        <v>296</v>
      </c>
      <c r="C348" s="161" t="s">
        <v>271</v>
      </c>
      <c r="D348" s="54" t="s">
        <v>7</v>
      </c>
      <c r="E348" s="65"/>
      <c r="F348" s="64">
        <v>22</v>
      </c>
      <c r="G348" s="53" t="s">
        <v>659</v>
      </c>
      <c r="H348" s="65"/>
      <c r="I348" s="65"/>
    </row>
    <row r="349" spans="1:9" ht="31.5" hidden="1" x14ac:dyDescent="0.25">
      <c r="A349" s="53" t="s">
        <v>353</v>
      </c>
      <c r="B349" s="161"/>
      <c r="C349" s="161"/>
      <c r="D349" s="54" t="s">
        <v>7</v>
      </c>
      <c r="E349" s="65"/>
      <c r="F349" s="64">
        <v>16</v>
      </c>
      <c r="G349" s="53" t="s">
        <v>659</v>
      </c>
      <c r="H349" s="65"/>
      <c r="I349" s="65"/>
    </row>
    <row r="350" spans="1:9" ht="31.5" hidden="1" x14ac:dyDescent="0.25">
      <c r="A350" s="53" t="s">
        <v>354</v>
      </c>
      <c r="B350" s="161"/>
      <c r="C350" s="161"/>
      <c r="D350" s="54" t="s">
        <v>7</v>
      </c>
      <c r="E350" s="65"/>
      <c r="F350" s="64">
        <v>3</v>
      </c>
      <c r="G350" s="53" t="s">
        <v>659</v>
      </c>
      <c r="H350" s="65"/>
      <c r="I350" s="65"/>
    </row>
    <row r="351" spans="1:9" ht="15.75" hidden="1" x14ac:dyDescent="0.25">
      <c r="A351" s="53"/>
      <c r="B351" s="44"/>
      <c r="C351" s="44"/>
      <c r="D351" s="54"/>
      <c r="E351" s="65"/>
      <c r="F351" s="64">
        <f>SUM(F336:F350)</f>
        <v>1101.3</v>
      </c>
      <c r="G351" s="53">
        <v>1101.3</v>
      </c>
      <c r="H351" s="65"/>
      <c r="I351" s="65"/>
    </row>
    <row r="352" spans="1:9" ht="15.75" hidden="1" x14ac:dyDescent="0.25">
      <c r="A352" s="84" t="s">
        <v>172</v>
      </c>
      <c r="B352" s="93"/>
      <c r="C352" s="93"/>
      <c r="D352" s="90"/>
      <c r="E352" s="85"/>
      <c r="F352" s="97"/>
      <c r="G352" s="84"/>
      <c r="H352" s="85"/>
      <c r="I352" s="85"/>
    </row>
    <row r="353" spans="1:9" ht="47.25" hidden="1" x14ac:dyDescent="0.25">
      <c r="A353" s="53" t="s">
        <v>355</v>
      </c>
      <c r="B353" s="57" t="s">
        <v>296</v>
      </c>
      <c r="C353" s="57" t="s">
        <v>271</v>
      </c>
      <c r="D353" s="54" t="s">
        <v>7</v>
      </c>
      <c r="E353" s="65"/>
      <c r="F353" s="64">
        <v>240</v>
      </c>
      <c r="G353" s="53" t="s">
        <v>659</v>
      </c>
      <c r="H353" s="65"/>
      <c r="I353" s="65"/>
    </row>
    <row r="354" spans="1:9" ht="15.75" hidden="1" x14ac:dyDescent="0.25">
      <c r="A354" s="84" t="s">
        <v>356</v>
      </c>
      <c r="B354" s="93"/>
      <c r="C354" s="93"/>
      <c r="D354" s="90"/>
      <c r="E354" s="85"/>
      <c r="F354" s="97"/>
      <c r="G354" s="84"/>
      <c r="H354" s="85"/>
      <c r="I354" s="85"/>
    </row>
    <row r="355" spans="1:9" ht="63" hidden="1" x14ac:dyDescent="0.25">
      <c r="A355" s="53" t="s">
        <v>357</v>
      </c>
      <c r="B355" s="57" t="s">
        <v>296</v>
      </c>
      <c r="C355" s="57" t="s">
        <v>271</v>
      </c>
      <c r="D355" s="54" t="s">
        <v>7</v>
      </c>
      <c r="E355" s="65"/>
      <c r="F355" s="64">
        <v>700</v>
      </c>
      <c r="G355" s="53" t="s">
        <v>659</v>
      </c>
      <c r="H355" s="65"/>
      <c r="I355" s="65"/>
    </row>
    <row r="356" spans="1:9" ht="15.75" hidden="1" x14ac:dyDescent="0.25">
      <c r="A356" s="84" t="s">
        <v>358</v>
      </c>
      <c r="B356" s="93"/>
      <c r="C356" s="93"/>
      <c r="D356" s="90"/>
      <c r="E356" s="85"/>
      <c r="F356" s="97"/>
      <c r="G356" s="84"/>
      <c r="H356" s="85"/>
      <c r="I356" s="85"/>
    </row>
    <row r="357" spans="1:9" ht="47.25" hidden="1" x14ac:dyDescent="0.25">
      <c r="A357" s="53" t="s">
        <v>359</v>
      </c>
      <c r="B357" s="57" t="s">
        <v>296</v>
      </c>
      <c r="C357" s="57" t="s">
        <v>271</v>
      </c>
      <c r="D357" s="54" t="s">
        <v>7</v>
      </c>
      <c r="E357" s="65"/>
      <c r="F357" s="64">
        <v>11.772868380000002</v>
      </c>
      <c r="G357" s="53" t="s">
        <v>659</v>
      </c>
      <c r="H357" s="65"/>
      <c r="I357" s="65"/>
    </row>
    <row r="358" spans="1:9" ht="15.75" hidden="1" x14ac:dyDescent="0.25">
      <c r="A358" s="99" t="s">
        <v>360</v>
      </c>
      <c r="B358" s="93"/>
      <c r="C358" s="93"/>
      <c r="D358" s="90"/>
      <c r="E358" s="85"/>
      <c r="F358" s="97"/>
      <c r="G358" s="84"/>
      <c r="H358" s="85"/>
      <c r="I358" s="85"/>
    </row>
    <row r="359" spans="1:9" ht="47.25" hidden="1" x14ac:dyDescent="0.25">
      <c r="A359" s="63" t="s">
        <v>361</v>
      </c>
      <c r="B359" s="57" t="s">
        <v>296</v>
      </c>
      <c r="C359" s="57" t="s">
        <v>271</v>
      </c>
      <c r="D359" s="54" t="s">
        <v>7</v>
      </c>
      <c r="E359" s="65"/>
      <c r="F359" s="64">
        <v>233.756</v>
      </c>
      <c r="G359" s="53" t="s">
        <v>659</v>
      </c>
      <c r="H359" s="65"/>
      <c r="I359" s="65"/>
    </row>
    <row r="360" spans="1:9" ht="15.75" hidden="1" x14ac:dyDescent="0.25">
      <c r="A360" s="84" t="s">
        <v>362</v>
      </c>
      <c r="B360" s="84"/>
      <c r="C360" s="84"/>
      <c r="D360" s="90"/>
      <c r="E360" s="85"/>
      <c r="F360" s="85"/>
      <c r="G360" s="84"/>
      <c r="H360" s="85"/>
      <c r="I360" s="85"/>
    </row>
    <row r="361" spans="1:9" ht="31.5" hidden="1" x14ac:dyDescent="0.25">
      <c r="A361" s="96" t="s">
        <v>363</v>
      </c>
      <c r="B361" s="161" t="s">
        <v>364</v>
      </c>
      <c r="C361" s="161" t="s">
        <v>271</v>
      </c>
      <c r="D361" s="54" t="s">
        <v>7</v>
      </c>
      <c r="E361" s="65"/>
      <c r="F361" s="49">
        <v>4.5</v>
      </c>
      <c r="G361" s="53" t="s">
        <v>659</v>
      </c>
      <c r="H361" s="65"/>
      <c r="I361" s="65"/>
    </row>
    <row r="362" spans="1:9" ht="94.5" hidden="1" x14ac:dyDescent="0.25">
      <c r="A362" s="95" t="s">
        <v>365</v>
      </c>
      <c r="B362" s="161"/>
      <c r="C362" s="161"/>
      <c r="D362" s="54" t="s">
        <v>7</v>
      </c>
      <c r="E362" s="65"/>
      <c r="F362" s="49">
        <v>59.5</v>
      </c>
      <c r="G362" s="53" t="s">
        <v>659</v>
      </c>
      <c r="H362" s="65"/>
      <c r="I362" s="65"/>
    </row>
    <row r="363" spans="1:9" ht="31.5" hidden="1" x14ac:dyDescent="0.25">
      <c r="A363" s="95" t="s">
        <v>366</v>
      </c>
      <c r="B363" s="161"/>
      <c r="C363" s="161"/>
      <c r="D363" s="54" t="s">
        <v>7</v>
      </c>
      <c r="E363" s="65"/>
      <c r="F363" s="49">
        <v>144.30000000000001</v>
      </c>
      <c r="G363" s="53" t="s">
        <v>659</v>
      </c>
      <c r="H363" s="65"/>
      <c r="I363" s="65"/>
    </row>
    <row r="364" spans="1:9" ht="31.5" hidden="1" x14ac:dyDescent="0.25">
      <c r="A364" s="95" t="s">
        <v>367</v>
      </c>
      <c r="B364" s="161"/>
      <c r="C364" s="161"/>
      <c r="D364" s="54" t="s">
        <v>7</v>
      </c>
      <c r="E364" s="65"/>
      <c r="F364" s="49">
        <v>7</v>
      </c>
      <c r="G364" s="53" t="s">
        <v>659</v>
      </c>
      <c r="H364" s="65"/>
      <c r="I364" s="65"/>
    </row>
    <row r="365" spans="1:9" ht="31.5" hidden="1" x14ac:dyDescent="0.25">
      <c r="A365" s="95" t="s">
        <v>368</v>
      </c>
      <c r="B365" s="161"/>
      <c r="C365" s="161"/>
      <c r="D365" s="54" t="s">
        <v>7</v>
      </c>
      <c r="E365" s="65"/>
      <c r="F365" s="49">
        <v>15</v>
      </c>
      <c r="G365" s="53" t="s">
        <v>659</v>
      </c>
      <c r="H365" s="65"/>
      <c r="I365" s="65"/>
    </row>
    <row r="366" spans="1:9" ht="31.5" hidden="1" x14ac:dyDescent="0.25">
      <c r="A366" s="95" t="s">
        <v>369</v>
      </c>
      <c r="B366" s="161"/>
      <c r="C366" s="161"/>
      <c r="D366" s="54" t="s">
        <v>7</v>
      </c>
      <c r="E366" s="65"/>
      <c r="F366" s="49">
        <v>15</v>
      </c>
      <c r="G366" s="53" t="s">
        <v>659</v>
      </c>
      <c r="H366" s="65"/>
      <c r="I366" s="65"/>
    </row>
    <row r="367" spans="1:9" ht="31.5" hidden="1" x14ac:dyDescent="0.25">
      <c r="A367" s="63" t="s">
        <v>370</v>
      </c>
      <c r="B367" s="161"/>
      <c r="C367" s="161"/>
      <c r="D367" s="54" t="s">
        <v>7</v>
      </c>
      <c r="E367" s="65"/>
      <c r="F367" s="64">
        <v>20</v>
      </c>
      <c r="G367" s="53" t="s">
        <v>659</v>
      </c>
      <c r="H367" s="65"/>
      <c r="I367" s="65"/>
    </row>
    <row r="368" spans="1:9" ht="63" hidden="1" x14ac:dyDescent="0.25">
      <c r="A368" s="63" t="s">
        <v>371</v>
      </c>
      <c r="B368" s="161"/>
      <c r="C368" s="161"/>
      <c r="D368" s="54" t="s">
        <v>7</v>
      </c>
      <c r="E368" s="65"/>
      <c r="F368" s="64">
        <v>100</v>
      </c>
      <c r="G368" s="53" t="s">
        <v>659</v>
      </c>
      <c r="H368" s="65"/>
      <c r="I368" s="65"/>
    </row>
    <row r="369" spans="1:9" ht="63" hidden="1" x14ac:dyDescent="0.25">
      <c r="A369" s="63" t="s">
        <v>372</v>
      </c>
      <c r="B369" s="161"/>
      <c r="C369" s="161"/>
      <c r="D369" s="54" t="s">
        <v>7</v>
      </c>
      <c r="E369" s="65"/>
      <c r="F369" s="64">
        <v>412</v>
      </c>
      <c r="G369" s="53" t="s">
        <v>659</v>
      </c>
      <c r="H369" s="65"/>
      <c r="I369" s="65"/>
    </row>
    <row r="370" spans="1:9" ht="31.5" hidden="1" x14ac:dyDescent="0.25">
      <c r="A370" s="63" t="s">
        <v>373</v>
      </c>
      <c r="B370" s="161"/>
      <c r="C370" s="161"/>
      <c r="D370" s="54" t="s">
        <v>7</v>
      </c>
      <c r="E370" s="65"/>
      <c r="F370" s="64">
        <v>100</v>
      </c>
      <c r="G370" s="53" t="s">
        <v>659</v>
      </c>
      <c r="H370" s="65"/>
      <c r="I370" s="65"/>
    </row>
    <row r="371" spans="1:9" ht="31.5" hidden="1" x14ac:dyDescent="0.25">
      <c r="A371" s="63" t="s">
        <v>374</v>
      </c>
      <c r="B371" s="161"/>
      <c r="C371" s="161"/>
      <c r="D371" s="54" t="s">
        <v>7</v>
      </c>
      <c r="E371" s="65"/>
      <c r="F371" s="49">
        <v>200</v>
      </c>
      <c r="G371" s="53" t="s">
        <v>659</v>
      </c>
      <c r="H371" s="65"/>
      <c r="I371" s="65"/>
    </row>
    <row r="372" spans="1:9" ht="31.5" hidden="1" x14ac:dyDescent="0.25">
      <c r="A372" s="63" t="s">
        <v>375</v>
      </c>
      <c r="B372" s="161"/>
      <c r="C372" s="161"/>
      <c r="D372" s="54" t="s">
        <v>7</v>
      </c>
      <c r="E372" s="65"/>
      <c r="F372" s="49">
        <v>60</v>
      </c>
      <c r="G372" s="53" t="s">
        <v>659</v>
      </c>
      <c r="H372" s="65"/>
      <c r="I372" s="65"/>
    </row>
    <row r="373" spans="1:9" ht="15.75" hidden="1" x14ac:dyDescent="0.25">
      <c r="A373" s="63"/>
      <c r="B373" s="44"/>
      <c r="C373" s="44"/>
      <c r="D373" s="54"/>
      <c r="E373" s="65"/>
      <c r="F373" s="49">
        <f>SUM(F361:F372)</f>
        <v>1137.3</v>
      </c>
      <c r="G373" s="53">
        <v>1137.3</v>
      </c>
      <c r="H373" s="65"/>
      <c r="I373" s="65"/>
    </row>
    <row r="374" spans="1:9" ht="15.75" hidden="1" x14ac:dyDescent="0.25">
      <c r="A374" s="84" t="s">
        <v>254</v>
      </c>
      <c r="B374" s="84"/>
      <c r="C374" s="84"/>
      <c r="D374" s="90"/>
      <c r="E374" s="85"/>
      <c r="F374" s="97"/>
      <c r="G374" s="84"/>
      <c r="H374" s="85"/>
      <c r="I374" s="85"/>
    </row>
    <row r="375" spans="1:9" ht="47.25" hidden="1" x14ac:dyDescent="0.25">
      <c r="A375" s="63" t="s">
        <v>376</v>
      </c>
      <c r="B375" s="161" t="s">
        <v>256</v>
      </c>
      <c r="C375" s="161" t="s">
        <v>271</v>
      </c>
      <c r="D375" s="54" t="s">
        <v>7</v>
      </c>
      <c r="E375" s="65"/>
      <c r="F375" s="64">
        <v>50</v>
      </c>
      <c r="G375" s="53" t="s">
        <v>659</v>
      </c>
      <c r="H375" s="65"/>
      <c r="I375" s="65"/>
    </row>
    <row r="376" spans="1:9" ht="63" hidden="1" x14ac:dyDescent="0.25">
      <c r="A376" s="63" t="s">
        <v>377</v>
      </c>
      <c r="B376" s="161"/>
      <c r="C376" s="161"/>
      <c r="D376" s="54" t="s">
        <v>7</v>
      </c>
      <c r="E376" s="65"/>
      <c r="F376" s="64">
        <v>100</v>
      </c>
      <c r="G376" s="53" t="s">
        <v>659</v>
      </c>
      <c r="H376" s="65"/>
      <c r="I376" s="65"/>
    </row>
    <row r="377" spans="1:9" ht="31.5" hidden="1" x14ac:dyDescent="0.25">
      <c r="A377" s="63" t="s">
        <v>378</v>
      </c>
      <c r="B377" s="161"/>
      <c r="C377" s="161"/>
      <c r="D377" s="54" t="s">
        <v>7</v>
      </c>
      <c r="E377" s="65"/>
      <c r="F377" s="64">
        <v>150</v>
      </c>
      <c r="G377" s="53" t="s">
        <v>659</v>
      </c>
      <c r="H377" s="65"/>
      <c r="I377" s="65"/>
    </row>
    <row r="378" spans="1:9" ht="31.5" hidden="1" x14ac:dyDescent="0.25">
      <c r="A378" s="63" t="s">
        <v>379</v>
      </c>
      <c r="B378" s="161"/>
      <c r="C378" s="161"/>
      <c r="D378" s="54" t="s">
        <v>7</v>
      </c>
      <c r="E378" s="65"/>
      <c r="F378" s="64">
        <v>38</v>
      </c>
      <c r="G378" s="53" t="s">
        <v>659</v>
      </c>
      <c r="H378" s="65"/>
      <c r="I378" s="65"/>
    </row>
    <row r="379" spans="1:9" ht="31.5" hidden="1" x14ac:dyDescent="0.25">
      <c r="A379" s="63" t="s">
        <v>380</v>
      </c>
      <c r="B379" s="161"/>
      <c r="C379" s="161"/>
      <c r="D379" s="54" t="s">
        <v>7</v>
      </c>
      <c r="E379" s="65"/>
      <c r="F379" s="64">
        <v>15</v>
      </c>
      <c r="G379" s="53" t="s">
        <v>659</v>
      </c>
      <c r="H379" s="65"/>
      <c r="I379" s="65"/>
    </row>
    <row r="380" spans="1:9" ht="47.25" hidden="1" x14ac:dyDescent="0.25">
      <c r="A380" s="63" t="s">
        <v>381</v>
      </c>
      <c r="B380" s="161"/>
      <c r="C380" s="161"/>
      <c r="D380" s="54" t="s">
        <v>7</v>
      </c>
      <c r="E380" s="65"/>
      <c r="F380" s="64">
        <v>60</v>
      </c>
      <c r="G380" s="53" t="s">
        <v>659</v>
      </c>
      <c r="H380" s="65"/>
      <c r="I380" s="65"/>
    </row>
    <row r="381" spans="1:9" ht="47.25" hidden="1" x14ac:dyDescent="0.25">
      <c r="A381" s="63" t="s">
        <v>382</v>
      </c>
      <c r="B381" s="161"/>
      <c r="C381" s="161"/>
      <c r="D381" s="54" t="s">
        <v>7</v>
      </c>
      <c r="E381" s="65"/>
      <c r="F381" s="64">
        <v>100</v>
      </c>
      <c r="G381" s="53" t="s">
        <v>659</v>
      </c>
      <c r="H381" s="65"/>
      <c r="I381" s="65"/>
    </row>
    <row r="382" spans="1:9" ht="31.5" hidden="1" x14ac:dyDescent="0.25">
      <c r="A382" s="63" t="s">
        <v>383</v>
      </c>
      <c r="B382" s="161"/>
      <c r="C382" s="161"/>
      <c r="D382" s="54" t="s">
        <v>7</v>
      </c>
      <c r="E382" s="65"/>
      <c r="F382" s="64">
        <v>40</v>
      </c>
      <c r="G382" s="53" t="s">
        <v>659</v>
      </c>
      <c r="H382" s="65"/>
      <c r="I382" s="65"/>
    </row>
    <row r="383" spans="1:9" ht="47.25" hidden="1" x14ac:dyDescent="0.25">
      <c r="A383" s="63" t="s">
        <v>384</v>
      </c>
      <c r="B383" s="161"/>
      <c r="C383" s="161"/>
      <c r="D383" s="54" t="s">
        <v>7</v>
      </c>
      <c r="E383" s="65"/>
      <c r="F383" s="64">
        <v>50</v>
      </c>
      <c r="G383" s="53" t="s">
        <v>659</v>
      </c>
      <c r="H383" s="65"/>
      <c r="I383" s="65"/>
    </row>
    <row r="384" spans="1:9" ht="47.25" hidden="1" x14ac:dyDescent="0.25">
      <c r="A384" s="63" t="s">
        <v>385</v>
      </c>
      <c r="B384" s="161"/>
      <c r="C384" s="161"/>
      <c r="D384" s="54" t="s">
        <v>7</v>
      </c>
      <c r="E384" s="65"/>
      <c r="F384" s="64">
        <v>100</v>
      </c>
      <c r="G384" s="53" t="s">
        <v>659</v>
      </c>
      <c r="H384" s="65"/>
      <c r="I384" s="65"/>
    </row>
    <row r="385" spans="1:9" ht="31.5" hidden="1" x14ac:dyDescent="0.25">
      <c r="A385" s="63" t="s">
        <v>386</v>
      </c>
      <c r="B385" s="161"/>
      <c r="C385" s="161"/>
      <c r="D385" s="54" t="s">
        <v>7</v>
      </c>
      <c r="E385" s="65"/>
      <c r="F385" s="64">
        <v>10</v>
      </c>
      <c r="G385" s="53" t="s">
        <v>659</v>
      </c>
      <c r="H385" s="65"/>
      <c r="I385" s="65"/>
    </row>
    <row r="386" spans="1:9" ht="31.5" hidden="1" x14ac:dyDescent="0.25">
      <c r="A386" s="63" t="s">
        <v>387</v>
      </c>
      <c r="B386" s="161"/>
      <c r="C386" s="161"/>
      <c r="D386" s="54" t="s">
        <v>7</v>
      </c>
      <c r="E386" s="65"/>
      <c r="F386" s="64">
        <v>5</v>
      </c>
      <c r="G386" s="53" t="s">
        <v>659</v>
      </c>
      <c r="H386" s="65"/>
      <c r="I386" s="65"/>
    </row>
    <row r="387" spans="1:9" ht="47.25" hidden="1" x14ac:dyDescent="0.25">
      <c r="A387" s="63" t="s">
        <v>388</v>
      </c>
      <c r="B387" s="161" t="s">
        <v>256</v>
      </c>
      <c r="C387" s="161" t="s">
        <v>271</v>
      </c>
      <c r="D387" s="54" t="s">
        <v>7</v>
      </c>
      <c r="E387" s="65"/>
      <c r="F387" s="64">
        <v>4</v>
      </c>
      <c r="G387" s="53" t="s">
        <v>659</v>
      </c>
      <c r="H387" s="65"/>
      <c r="I387" s="65"/>
    </row>
    <row r="388" spans="1:9" ht="47.25" hidden="1" x14ac:dyDescent="0.25">
      <c r="A388" s="63" t="s">
        <v>389</v>
      </c>
      <c r="B388" s="161"/>
      <c r="C388" s="161"/>
      <c r="D388" s="54" t="s">
        <v>7</v>
      </c>
      <c r="E388" s="65"/>
      <c r="F388" s="64">
        <v>5</v>
      </c>
      <c r="G388" s="53" t="s">
        <v>659</v>
      </c>
      <c r="H388" s="65"/>
      <c r="I388" s="65"/>
    </row>
    <row r="389" spans="1:9" ht="47.25" hidden="1" x14ac:dyDescent="0.25">
      <c r="A389" s="63" t="s">
        <v>390</v>
      </c>
      <c r="B389" s="161"/>
      <c r="C389" s="161"/>
      <c r="D389" s="54" t="s">
        <v>7</v>
      </c>
      <c r="E389" s="65"/>
      <c r="F389" s="64">
        <v>5</v>
      </c>
      <c r="G389" s="53" t="s">
        <v>659</v>
      </c>
      <c r="H389" s="65"/>
      <c r="I389" s="65"/>
    </row>
    <row r="390" spans="1:9" ht="63" hidden="1" x14ac:dyDescent="0.25">
      <c r="A390" s="63" t="s">
        <v>391</v>
      </c>
      <c r="B390" s="161"/>
      <c r="C390" s="161"/>
      <c r="D390" s="54" t="s">
        <v>7</v>
      </c>
      <c r="E390" s="65"/>
      <c r="F390" s="64">
        <v>50</v>
      </c>
      <c r="G390" s="53" t="s">
        <v>659</v>
      </c>
      <c r="H390" s="65"/>
      <c r="I390" s="65"/>
    </row>
    <row r="391" spans="1:9" ht="47.25" hidden="1" x14ac:dyDescent="0.25">
      <c r="A391" s="63" t="s">
        <v>392</v>
      </c>
      <c r="B391" s="161"/>
      <c r="C391" s="161"/>
      <c r="D391" s="54" t="s">
        <v>7</v>
      </c>
      <c r="E391" s="65"/>
      <c r="F391" s="64">
        <v>20</v>
      </c>
      <c r="G391" s="53" t="s">
        <v>659</v>
      </c>
      <c r="H391" s="65"/>
      <c r="I391" s="65"/>
    </row>
    <row r="392" spans="1:9" ht="63" hidden="1" x14ac:dyDescent="0.25">
      <c r="A392" s="63" t="s">
        <v>393</v>
      </c>
      <c r="B392" s="161"/>
      <c r="C392" s="161"/>
      <c r="D392" s="54" t="s">
        <v>7</v>
      </c>
      <c r="E392" s="65"/>
      <c r="F392" s="64">
        <v>150</v>
      </c>
      <c r="G392" s="53" t="s">
        <v>659</v>
      </c>
      <c r="H392" s="65"/>
      <c r="I392" s="65"/>
    </row>
    <row r="393" spans="1:9" ht="31.5" hidden="1" x14ac:dyDescent="0.25">
      <c r="A393" s="63" t="s">
        <v>394</v>
      </c>
      <c r="B393" s="161"/>
      <c r="C393" s="161"/>
      <c r="D393" s="54" t="s">
        <v>7</v>
      </c>
      <c r="E393" s="65"/>
      <c r="F393" s="64">
        <v>16</v>
      </c>
      <c r="G393" s="53" t="s">
        <v>659</v>
      </c>
      <c r="H393" s="65"/>
      <c r="I393" s="65"/>
    </row>
    <row r="394" spans="1:9" ht="78.75" hidden="1" x14ac:dyDescent="0.25">
      <c r="A394" s="63" t="s">
        <v>395</v>
      </c>
      <c r="B394" s="161"/>
      <c r="C394" s="161"/>
      <c r="D394" s="54" t="s">
        <v>7</v>
      </c>
      <c r="E394" s="65"/>
      <c r="F394" s="64">
        <v>25</v>
      </c>
      <c r="G394" s="53" t="s">
        <v>659</v>
      </c>
      <c r="H394" s="65"/>
      <c r="I394" s="65"/>
    </row>
    <row r="395" spans="1:9" ht="47.25" hidden="1" x14ac:dyDescent="0.25">
      <c r="A395" s="63" t="s">
        <v>396</v>
      </c>
      <c r="B395" s="161"/>
      <c r="C395" s="161"/>
      <c r="D395" s="54" t="s">
        <v>7</v>
      </c>
      <c r="E395" s="65"/>
      <c r="F395" s="64">
        <v>6</v>
      </c>
      <c r="G395" s="53" t="s">
        <v>659</v>
      </c>
      <c r="H395" s="65"/>
      <c r="I395" s="65"/>
    </row>
    <row r="396" spans="1:9" ht="47.25" hidden="1" x14ac:dyDescent="0.25">
      <c r="A396" s="63" t="s">
        <v>397</v>
      </c>
      <c r="B396" s="161"/>
      <c r="C396" s="161"/>
      <c r="D396" s="54" t="s">
        <v>7</v>
      </c>
      <c r="E396" s="65"/>
      <c r="F396" s="64">
        <v>9</v>
      </c>
      <c r="G396" s="53" t="s">
        <v>659</v>
      </c>
      <c r="H396" s="65"/>
      <c r="I396" s="65"/>
    </row>
    <row r="397" spans="1:9" ht="31.5" hidden="1" x14ac:dyDescent="0.25">
      <c r="A397" s="63" t="s">
        <v>398</v>
      </c>
      <c r="B397" s="161"/>
      <c r="C397" s="161"/>
      <c r="D397" s="54" t="s">
        <v>7</v>
      </c>
      <c r="E397" s="65"/>
      <c r="F397" s="64">
        <v>5</v>
      </c>
      <c r="G397" s="53" t="s">
        <v>659</v>
      </c>
      <c r="H397" s="65"/>
      <c r="I397" s="65"/>
    </row>
    <row r="398" spans="1:9" ht="47.25" hidden="1" x14ac:dyDescent="0.25">
      <c r="A398" s="63" t="s">
        <v>399</v>
      </c>
      <c r="B398" s="161" t="s">
        <v>256</v>
      </c>
      <c r="C398" s="161" t="s">
        <v>271</v>
      </c>
      <c r="D398" s="54" t="s">
        <v>7</v>
      </c>
      <c r="E398" s="65"/>
      <c r="F398" s="64">
        <v>13</v>
      </c>
      <c r="G398" s="53" t="s">
        <v>659</v>
      </c>
      <c r="H398" s="65"/>
      <c r="I398" s="65"/>
    </row>
    <row r="399" spans="1:9" ht="31.5" hidden="1" x14ac:dyDescent="0.25">
      <c r="A399" s="63" t="s">
        <v>400</v>
      </c>
      <c r="B399" s="161"/>
      <c r="C399" s="161"/>
      <c r="D399" s="54" t="s">
        <v>7</v>
      </c>
      <c r="E399" s="65"/>
      <c r="F399" s="64">
        <v>28</v>
      </c>
      <c r="G399" s="53" t="s">
        <v>659</v>
      </c>
      <c r="H399" s="65"/>
      <c r="I399" s="65"/>
    </row>
    <row r="400" spans="1:9" ht="31.5" hidden="1" x14ac:dyDescent="0.25">
      <c r="A400" s="63" t="s">
        <v>401</v>
      </c>
      <c r="B400" s="161"/>
      <c r="C400" s="161"/>
      <c r="D400" s="54" t="s">
        <v>7</v>
      </c>
      <c r="E400" s="65"/>
      <c r="F400" s="64">
        <v>14</v>
      </c>
      <c r="G400" s="53" t="s">
        <v>659</v>
      </c>
      <c r="H400" s="65"/>
      <c r="I400" s="65"/>
    </row>
    <row r="401" spans="1:9" ht="31.5" hidden="1" x14ac:dyDescent="0.25">
      <c r="A401" s="63" t="s">
        <v>402</v>
      </c>
      <c r="B401" s="161"/>
      <c r="C401" s="161"/>
      <c r="D401" s="54" t="s">
        <v>7</v>
      </c>
      <c r="E401" s="65"/>
      <c r="F401" s="64">
        <v>16</v>
      </c>
      <c r="G401" s="53" t="s">
        <v>659</v>
      </c>
      <c r="H401" s="65"/>
      <c r="I401" s="65"/>
    </row>
    <row r="402" spans="1:9" ht="31.5" hidden="1" x14ac:dyDescent="0.25">
      <c r="A402" s="63" t="s">
        <v>403</v>
      </c>
      <c r="B402" s="161"/>
      <c r="C402" s="161"/>
      <c r="D402" s="54" t="s">
        <v>7</v>
      </c>
      <c r="E402" s="65"/>
      <c r="F402" s="64">
        <v>16</v>
      </c>
      <c r="G402" s="53" t="s">
        <v>659</v>
      </c>
      <c r="H402" s="65"/>
      <c r="I402" s="65"/>
    </row>
    <row r="403" spans="1:9" ht="47.25" hidden="1" x14ac:dyDescent="0.25">
      <c r="A403" s="63" t="s">
        <v>404</v>
      </c>
      <c r="B403" s="161"/>
      <c r="C403" s="161"/>
      <c r="D403" s="54" t="s">
        <v>7</v>
      </c>
      <c r="E403" s="65"/>
      <c r="F403" s="49">
        <v>300</v>
      </c>
      <c r="G403" s="53" t="s">
        <v>659</v>
      </c>
      <c r="H403" s="65"/>
      <c r="I403" s="65"/>
    </row>
    <row r="404" spans="1:9" ht="47.25" hidden="1" x14ac:dyDescent="0.25">
      <c r="A404" s="63" t="s">
        <v>405</v>
      </c>
      <c r="B404" s="161"/>
      <c r="C404" s="161"/>
      <c r="D404" s="54" t="s">
        <v>7</v>
      </c>
      <c r="E404" s="65"/>
      <c r="F404" s="49">
        <v>200</v>
      </c>
      <c r="G404" s="53" t="s">
        <v>659</v>
      </c>
      <c r="H404" s="65"/>
      <c r="I404" s="65"/>
    </row>
    <row r="405" spans="1:9" ht="47.25" hidden="1" x14ac:dyDescent="0.25">
      <c r="A405" s="63" t="s">
        <v>406</v>
      </c>
      <c r="B405" s="161"/>
      <c r="C405" s="161"/>
      <c r="D405" s="54" t="s">
        <v>7</v>
      </c>
      <c r="E405" s="65"/>
      <c r="F405" s="49">
        <v>200</v>
      </c>
      <c r="G405" s="53" t="s">
        <v>659</v>
      </c>
      <c r="H405" s="65"/>
      <c r="I405" s="65"/>
    </row>
    <row r="406" spans="1:9" ht="31.5" hidden="1" x14ac:dyDescent="0.25">
      <c r="A406" s="63" t="s">
        <v>407</v>
      </c>
      <c r="B406" s="161"/>
      <c r="C406" s="161"/>
      <c r="D406" s="54" t="s">
        <v>7</v>
      </c>
      <c r="E406" s="65"/>
      <c r="F406" s="49">
        <v>50</v>
      </c>
      <c r="G406" s="53" t="s">
        <v>659</v>
      </c>
      <c r="H406" s="65"/>
      <c r="I406" s="65"/>
    </row>
    <row r="407" spans="1:9" ht="15.75" hidden="1" x14ac:dyDescent="0.25">
      <c r="A407" s="63"/>
      <c r="B407" s="44"/>
      <c r="C407" s="44"/>
      <c r="D407" s="54"/>
      <c r="E407" s="65"/>
      <c r="F407" s="49">
        <f>SUM(F375:F406)</f>
        <v>1850</v>
      </c>
      <c r="G407" s="53">
        <v>1850</v>
      </c>
      <c r="H407" s="65"/>
      <c r="I407" s="65"/>
    </row>
    <row r="408" spans="1:9" ht="15.75" hidden="1" x14ac:dyDescent="0.25">
      <c r="A408" s="72" t="s">
        <v>408</v>
      </c>
      <c r="B408" s="57"/>
      <c r="C408" s="57"/>
      <c r="D408" s="54"/>
      <c r="E408" s="65"/>
      <c r="F408" s="65"/>
      <c r="G408" s="53"/>
      <c r="H408" s="65"/>
      <c r="I408" s="65"/>
    </row>
    <row r="409" spans="1:9" ht="15.75" hidden="1" x14ac:dyDescent="0.25">
      <c r="A409" s="72" t="s">
        <v>172</v>
      </c>
      <c r="B409" s="57"/>
      <c r="C409" s="57"/>
      <c r="D409" s="54"/>
      <c r="E409" s="65"/>
      <c r="F409" s="65"/>
      <c r="G409" s="53"/>
      <c r="H409" s="65"/>
      <c r="I409" s="65"/>
    </row>
    <row r="410" spans="1:9" ht="78.75" hidden="1" x14ac:dyDescent="0.25">
      <c r="A410" s="53" t="s">
        <v>409</v>
      </c>
      <c r="B410" s="53" t="s">
        <v>410</v>
      </c>
      <c r="C410" s="53" t="s">
        <v>411</v>
      </c>
      <c r="D410" s="54" t="s">
        <v>24</v>
      </c>
      <c r="E410" s="65">
        <v>500</v>
      </c>
      <c r="F410" s="64">
        <v>0</v>
      </c>
      <c r="G410" s="53" t="s">
        <v>412</v>
      </c>
      <c r="H410" s="65">
        <v>0</v>
      </c>
      <c r="I410" s="65">
        <v>0</v>
      </c>
    </row>
    <row r="411" spans="1:9" ht="15.75" hidden="1" x14ac:dyDescent="0.25">
      <c r="A411" s="84" t="s">
        <v>15</v>
      </c>
      <c r="B411" s="57"/>
      <c r="C411" s="57"/>
      <c r="D411" s="54"/>
      <c r="E411" s="65"/>
      <c r="F411" s="65"/>
      <c r="G411" s="53"/>
      <c r="H411" s="65"/>
      <c r="I411" s="65"/>
    </row>
    <row r="412" spans="1:9" ht="31.5" hidden="1" x14ac:dyDescent="0.25">
      <c r="A412" s="63" t="s">
        <v>413</v>
      </c>
      <c r="B412" s="161" t="s">
        <v>414</v>
      </c>
      <c r="C412" s="161" t="s">
        <v>415</v>
      </c>
      <c r="D412" s="54" t="s">
        <v>7</v>
      </c>
      <c r="E412" s="65"/>
      <c r="F412" s="64">
        <v>1000</v>
      </c>
      <c r="G412" s="53" t="s">
        <v>659</v>
      </c>
      <c r="H412" s="65"/>
      <c r="I412" s="65">
        <v>0</v>
      </c>
    </row>
    <row r="413" spans="1:9" ht="31.5" hidden="1" x14ac:dyDescent="0.25">
      <c r="A413" s="63" t="s">
        <v>416</v>
      </c>
      <c r="B413" s="161"/>
      <c r="C413" s="161"/>
      <c r="D413" s="54" t="s">
        <v>7</v>
      </c>
      <c r="E413" s="65"/>
      <c r="F413" s="64">
        <v>40</v>
      </c>
      <c r="G413" s="53" t="s">
        <v>659</v>
      </c>
      <c r="H413" s="65"/>
      <c r="I413" s="65">
        <v>0</v>
      </c>
    </row>
    <row r="414" spans="1:9" ht="31.5" hidden="1" x14ac:dyDescent="0.25">
      <c r="A414" s="63" t="s">
        <v>670</v>
      </c>
      <c r="B414" s="161"/>
      <c r="C414" s="161"/>
      <c r="D414" s="54" t="s">
        <v>7</v>
      </c>
      <c r="E414" s="65"/>
      <c r="F414" s="64">
        <v>800</v>
      </c>
      <c r="G414" s="53" t="s">
        <v>659</v>
      </c>
      <c r="H414" s="65"/>
      <c r="I414" s="65">
        <v>0</v>
      </c>
    </row>
    <row r="415" spans="1:9" ht="31.5" hidden="1" x14ac:dyDescent="0.25">
      <c r="A415" s="63" t="s">
        <v>417</v>
      </c>
      <c r="B415" s="161"/>
      <c r="C415" s="161"/>
      <c r="D415" s="54" t="s">
        <v>7</v>
      </c>
      <c r="E415" s="65"/>
      <c r="F415" s="64">
        <v>200</v>
      </c>
      <c r="G415" s="53" t="s">
        <v>659</v>
      </c>
      <c r="H415" s="65"/>
      <c r="I415" s="65">
        <v>0</v>
      </c>
    </row>
    <row r="416" spans="1:9" ht="31.5" hidden="1" x14ac:dyDescent="0.25">
      <c r="A416" s="63" t="s">
        <v>418</v>
      </c>
      <c r="B416" s="161"/>
      <c r="C416" s="161"/>
      <c r="D416" s="54" t="s">
        <v>7</v>
      </c>
      <c r="E416" s="65"/>
      <c r="F416" s="64">
        <v>60</v>
      </c>
      <c r="G416" s="53" t="s">
        <v>659</v>
      </c>
      <c r="H416" s="65"/>
      <c r="I416" s="65">
        <v>0</v>
      </c>
    </row>
    <row r="417" spans="1:9" ht="31.5" hidden="1" x14ac:dyDescent="0.25">
      <c r="A417" s="63" t="s">
        <v>419</v>
      </c>
      <c r="B417" s="161"/>
      <c r="C417" s="161"/>
      <c r="D417" s="54" t="s">
        <v>7</v>
      </c>
      <c r="E417" s="65"/>
      <c r="F417" s="64">
        <v>220</v>
      </c>
      <c r="G417" s="53" t="s">
        <v>659</v>
      </c>
      <c r="H417" s="65"/>
      <c r="I417" s="65">
        <v>0</v>
      </c>
    </row>
    <row r="418" spans="1:9" ht="31.5" hidden="1" x14ac:dyDescent="0.25">
      <c r="A418" s="63" t="s">
        <v>420</v>
      </c>
      <c r="B418" s="161"/>
      <c r="C418" s="161"/>
      <c r="D418" s="54" t="s">
        <v>7</v>
      </c>
      <c r="E418" s="65"/>
      <c r="F418" s="64">
        <v>40</v>
      </c>
      <c r="G418" s="53" t="s">
        <v>659</v>
      </c>
      <c r="H418" s="65"/>
      <c r="I418" s="65">
        <v>0</v>
      </c>
    </row>
    <row r="419" spans="1:9" ht="31.5" hidden="1" x14ac:dyDescent="0.25">
      <c r="A419" s="63" t="s">
        <v>421</v>
      </c>
      <c r="B419" s="161"/>
      <c r="C419" s="161"/>
      <c r="D419" s="54" t="s">
        <v>7</v>
      </c>
      <c r="E419" s="65"/>
      <c r="F419" s="64">
        <v>40</v>
      </c>
      <c r="G419" s="53" t="s">
        <v>659</v>
      </c>
      <c r="H419" s="65"/>
      <c r="I419" s="65">
        <v>0</v>
      </c>
    </row>
    <row r="420" spans="1:9" ht="31.5" hidden="1" x14ac:dyDescent="0.25">
      <c r="A420" s="63" t="s">
        <v>422</v>
      </c>
      <c r="B420" s="161"/>
      <c r="C420" s="161"/>
      <c r="D420" s="54" t="s">
        <v>7</v>
      </c>
      <c r="E420" s="65"/>
      <c r="F420" s="64">
        <v>130</v>
      </c>
      <c r="G420" s="53" t="s">
        <v>659</v>
      </c>
      <c r="H420" s="65"/>
      <c r="I420" s="65">
        <v>0</v>
      </c>
    </row>
    <row r="421" spans="1:9" ht="31.5" hidden="1" x14ac:dyDescent="0.25">
      <c r="A421" s="63" t="s">
        <v>423</v>
      </c>
      <c r="B421" s="161"/>
      <c r="C421" s="161"/>
      <c r="D421" s="54" t="s">
        <v>7</v>
      </c>
      <c r="E421" s="65"/>
      <c r="F421" s="64">
        <v>120</v>
      </c>
      <c r="G421" s="53" t="s">
        <v>659</v>
      </c>
      <c r="H421" s="65"/>
      <c r="I421" s="65">
        <v>0</v>
      </c>
    </row>
    <row r="422" spans="1:9" ht="47.25" hidden="1" x14ac:dyDescent="0.25">
      <c r="A422" s="63" t="s">
        <v>424</v>
      </c>
      <c r="B422" s="161"/>
      <c r="C422" s="161"/>
      <c r="D422" s="54" t="s">
        <v>7</v>
      </c>
      <c r="E422" s="65"/>
      <c r="F422" s="64">
        <v>300</v>
      </c>
      <c r="G422" s="53" t="s">
        <v>659</v>
      </c>
      <c r="H422" s="65"/>
      <c r="I422" s="65">
        <v>0</v>
      </c>
    </row>
    <row r="423" spans="1:9" ht="31.5" hidden="1" x14ac:dyDescent="0.25">
      <c r="A423" s="63" t="s">
        <v>425</v>
      </c>
      <c r="B423" s="161"/>
      <c r="C423" s="161"/>
      <c r="D423" s="54" t="s">
        <v>7</v>
      </c>
      <c r="E423" s="65"/>
      <c r="F423" s="64">
        <v>5.9</v>
      </c>
      <c r="G423" s="53" t="s">
        <v>659</v>
      </c>
      <c r="H423" s="65"/>
      <c r="I423" s="65">
        <v>0</v>
      </c>
    </row>
    <row r="424" spans="1:9" ht="31.5" hidden="1" x14ac:dyDescent="0.25">
      <c r="A424" s="63" t="s">
        <v>426</v>
      </c>
      <c r="B424" s="161"/>
      <c r="C424" s="161"/>
      <c r="D424" s="54" t="s">
        <v>7</v>
      </c>
      <c r="E424" s="65"/>
      <c r="F424" s="64">
        <v>278.87650000000002</v>
      </c>
      <c r="G424" s="53" t="s">
        <v>659</v>
      </c>
      <c r="H424" s="65"/>
      <c r="I424" s="65">
        <v>0</v>
      </c>
    </row>
    <row r="425" spans="1:9" ht="31.5" hidden="1" x14ac:dyDescent="0.25">
      <c r="A425" s="63" t="s">
        <v>427</v>
      </c>
      <c r="B425" s="161"/>
      <c r="C425" s="161"/>
      <c r="D425" s="54" t="s">
        <v>7</v>
      </c>
      <c r="E425" s="65"/>
      <c r="F425" s="64">
        <v>134.589</v>
      </c>
      <c r="G425" s="53" t="s">
        <v>659</v>
      </c>
      <c r="H425" s="65"/>
      <c r="I425" s="65">
        <v>0</v>
      </c>
    </row>
    <row r="426" spans="1:9" ht="31.5" hidden="1" x14ac:dyDescent="0.25">
      <c r="A426" s="63" t="s">
        <v>428</v>
      </c>
      <c r="B426" s="161"/>
      <c r="C426" s="161"/>
      <c r="D426" s="54" t="s">
        <v>7</v>
      </c>
      <c r="E426" s="65"/>
      <c r="F426" s="64">
        <v>250</v>
      </c>
      <c r="G426" s="53" t="s">
        <v>659</v>
      </c>
      <c r="H426" s="65"/>
      <c r="I426" s="65">
        <v>0</v>
      </c>
    </row>
    <row r="427" spans="1:9" ht="31.5" hidden="1" x14ac:dyDescent="0.25">
      <c r="A427" s="63" t="s">
        <v>429</v>
      </c>
      <c r="B427" s="161" t="s">
        <v>414</v>
      </c>
      <c r="C427" s="161" t="s">
        <v>415</v>
      </c>
      <c r="D427" s="54" t="s">
        <v>7</v>
      </c>
      <c r="E427" s="65"/>
      <c r="F427" s="64">
        <v>300</v>
      </c>
      <c r="G427" s="53" t="s">
        <v>659</v>
      </c>
      <c r="H427" s="65"/>
      <c r="I427" s="65">
        <v>0</v>
      </c>
    </row>
    <row r="428" spans="1:9" ht="63" hidden="1" x14ac:dyDescent="0.25">
      <c r="A428" s="63" t="s">
        <v>430</v>
      </c>
      <c r="B428" s="161"/>
      <c r="C428" s="161"/>
      <c r="D428" s="54" t="s">
        <v>7</v>
      </c>
      <c r="E428" s="65"/>
      <c r="F428" s="64">
        <v>500</v>
      </c>
      <c r="G428" s="53" t="s">
        <v>659</v>
      </c>
      <c r="H428" s="65"/>
      <c r="I428" s="65">
        <v>0</v>
      </c>
    </row>
    <row r="429" spans="1:9" ht="31.5" hidden="1" x14ac:dyDescent="0.25">
      <c r="A429" s="63" t="s">
        <v>431</v>
      </c>
      <c r="B429" s="161"/>
      <c r="C429" s="161"/>
      <c r="D429" s="54" t="s">
        <v>7</v>
      </c>
      <c r="E429" s="65"/>
      <c r="F429" s="64">
        <v>35</v>
      </c>
      <c r="G429" s="53" t="s">
        <v>659</v>
      </c>
      <c r="H429" s="65"/>
      <c r="I429" s="65">
        <v>0</v>
      </c>
    </row>
    <row r="430" spans="1:9" ht="31.5" hidden="1" x14ac:dyDescent="0.25">
      <c r="A430" s="63" t="s">
        <v>673</v>
      </c>
      <c r="B430" s="161"/>
      <c r="C430" s="161"/>
      <c r="D430" s="54" t="s">
        <v>7</v>
      </c>
      <c r="E430" s="65"/>
      <c r="F430" s="64">
        <v>600</v>
      </c>
      <c r="G430" s="53" t="s">
        <v>659</v>
      </c>
      <c r="H430" s="65"/>
      <c r="I430" s="65">
        <v>0</v>
      </c>
    </row>
    <row r="431" spans="1:9" ht="31.5" hidden="1" x14ac:dyDescent="0.25">
      <c r="A431" s="63" t="s">
        <v>432</v>
      </c>
      <c r="B431" s="161"/>
      <c r="C431" s="161"/>
      <c r="D431" s="54" t="s">
        <v>7</v>
      </c>
      <c r="E431" s="65"/>
      <c r="F431" s="64">
        <v>6</v>
      </c>
      <c r="G431" s="53" t="s">
        <v>659</v>
      </c>
      <c r="H431" s="65"/>
      <c r="I431" s="65">
        <v>0</v>
      </c>
    </row>
    <row r="432" spans="1:9" ht="15.75" hidden="1" x14ac:dyDescent="0.25">
      <c r="A432" s="63"/>
      <c r="B432" s="44"/>
      <c r="C432" s="44"/>
      <c r="D432" s="54"/>
      <c r="E432" s="49"/>
      <c r="F432" s="64">
        <f>SUM(F412:F431)</f>
        <v>5060.3654999999999</v>
      </c>
      <c r="G432" s="53">
        <v>5060.3654999999999</v>
      </c>
      <c r="H432" s="49">
        <f>SUM(H117,H118,H119,H138,H139,H140,H141,H144,H145,H146,H147,H150,H151,H152,H153,H156,H157,H158,H161,H162,H163,H164,H167,H169,H170,H171,H174,H175,H176,H177,H180,H181,H182,H183,H184,H185,H188,H190,H191,H194,H196,H197,H200,H201,H202,H203,H206,H208,H210,H212,H214,H216,H218,H220,H222,H224,H225,H226,H227,H229,H231,H233,H234,H236,H238,H240,H242)</f>
        <v>38325.646000000001</v>
      </c>
      <c r="I432" s="65"/>
    </row>
    <row r="433" spans="1:9" ht="15.75" hidden="1" x14ac:dyDescent="0.25">
      <c r="A433" s="84" t="s">
        <v>1</v>
      </c>
      <c r="B433" s="57"/>
      <c r="C433" s="57"/>
      <c r="D433" s="44"/>
      <c r="E433" s="68"/>
      <c r="F433" s="68"/>
      <c r="G433" s="53"/>
      <c r="H433" s="57"/>
      <c r="I433" s="57"/>
    </row>
    <row r="434" spans="1:9" ht="47.25" hidden="1" x14ac:dyDescent="0.25">
      <c r="A434" s="53" t="s">
        <v>433</v>
      </c>
      <c r="B434" s="161" t="s">
        <v>434</v>
      </c>
      <c r="C434" s="161" t="s">
        <v>435</v>
      </c>
      <c r="D434" s="44" t="s">
        <v>7</v>
      </c>
      <c r="E434" s="68"/>
      <c r="F434" s="59">
        <v>2</v>
      </c>
      <c r="G434" s="161" t="s">
        <v>674</v>
      </c>
      <c r="H434" s="53"/>
      <c r="I434" s="53"/>
    </row>
    <row r="435" spans="1:9" ht="47.25" hidden="1" x14ac:dyDescent="0.25">
      <c r="A435" s="53" t="s">
        <v>436</v>
      </c>
      <c r="B435" s="161"/>
      <c r="C435" s="161"/>
      <c r="D435" s="44" t="s">
        <v>7</v>
      </c>
      <c r="E435" s="68"/>
      <c r="F435" s="100">
        <v>18587.196</v>
      </c>
      <c r="G435" s="161"/>
      <c r="H435" s="53"/>
      <c r="I435" s="53"/>
    </row>
    <row r="436" spans="1:9" ht="31.5" hidden="1" x14ac:dyDescent="0.25">
      <c r="A436" s="53" t="s">
        <v>437</v>
      </c>
      <c r="B436" s="161"/>
      <c r="C436" s="161"/>
      <c r="D436" s="44" t="s">
        <v>7</v>
      </c>
      <c r="E436" s="68"/>
      <c r="F436" s="59">
        <v>2000</v>
      </c>
      <c r="G436" s="161"/>
      <c r="H436" s="53"/>
      <c r="I436" s="53"/>
    </row>
    <row r="437" spans="1:9" ht="31.5" hidden="1" x14ac:dyDescent="0.25">
      <c r="A437" s="53" t="s">
        <v>438</v>
      </c>
      <c r="B437" s="161"/>
      <c r="C437" s="161"/>
      <c r="D437" s="44" t="s">
        <v>7</v>
      </c>
      <c r="E437" s="68"/>
      <c r="F437" s="59">
        <v>34000</v>
      </c>
      <c r="G437" s="161"/>
      <c r="H437" s="53"/>
      <c r="I437" s="53"/>
    </row>
    <row r="438" spans="1:9" ht="15.75" hidden="1" x14ac:dyDescent="0.25">
      <c r="A438" s="84" t="s">
        <v>439</v>
      </c>
      <c r="B438" s="84"/>
      <c r="C438" s="84"/>
      <c r="D438" s="71"/>
      <c r="E438" s="101"/>
      <c r="F438" s="101"/>
      <c r="G438" s="84"/>
      <c r="H438" s="84"/>
      <c r="I438" s="84"/>
    </row>
    <row r="439" spans="1:9" ht="15.75" hidden="1" x14ac:dyDescent="0.25">
      <c r="A439" s="84" t="s">
        <v>440</v>
      </c>
      <c r="B439" s="53"/>
      <c r="C439" s="53"/>
      <c r="D439" s="44"/>
      <c r="E439" s="68"/>
      <c r="F439" s="101"/>
      <c r="G439" s="53"/>
      <c r="H439" s="53"/>
      <c r="I439" s="53"/>
    </row>
    <row r="440" spans="1:9" ht="31.5" hidden="1" x14ac:dyDescent="0.25">
      <c r="A440" s="161" t="s">
        <v>441</v>
      </c>
      <c r="B440" s="102" t="s">
        <v>442</v>
      </c>
      <c r="C440" s="161" t="s">
        <v>443</v>
      </c>
      <c r="D440" s="44" t="s">
        <v>7</v>
      </c>
      <c r="E440" s="68"/>
      <c r="F440" s="59">
        <v>1500</v>
      </c>
      <c r="G440" s="161" t="s">
        <v>675</v>
      </c>
      <c r="H440" s="53"/>
      <c r="I440" s="53"/>
    </row>
    <row r="441" spans="1:9" ht="31.5" hidden="1" x14ac:dyDescent="0.25">
      <c r="A441" s="161"/>
      <c r="B441" s="102" t="s">
        <v>444</v>
      </c>
      <c r="C441" s="161"/>
      <c r="D441" s="44" t="s">
        <v>7</v>
      </c>
      <c r="E441" s="68"/>
      <c r="F441" s="59">
        <v>1051</v>
      </c>
      <c r="G441" s="161"/>
      <c r="H441" s="53"/>
      <c r="I441" s="53"/>
    </row>
    <row r="442" spans="1:9" ht="15.75" hidden="1" x14ac:dyDescent="0.25">
      <c r="A442" s="103" t="s">
        <v>445</v>
      </c>
      <c r="B442" s="53"/>
      <c r="C442" s="53"/>
      <c r="D442" s="44"/>
      <c r="E442" s="68"/>
      <c r="F442" s="101">
        <f>SUM(F443)</f>
        <v>7</v>
      </c>
      <c r="G442" s="53"/>
      <c r="H442" s="53"/>
      <c r="I442" s="53"/>
    </row>
    <row r="443" spans="1:9" ht="78.75" hidden="1" x14ac:dyDescent="0.25">
      <c r="A443" s="53" t="s">
        <v>446</v>
      </c>
      <c r="B443" s="102" t="s">
        <v>447</v>
      </c>
      <c r="C443" s="53" t="s">
        <v>448</v>
      </c>
      <c r="D443" s="44" t="s">
        <v>7</v>
      </c>
      <c r="E443" s="68"/>
      <c r="F443" s="59">
        <v>7</v>
      </c>
      <c r="G443" s="53" t="s">
        <v>659</v>
      </c>
      <c r="H443" s="53"/>
      <c r="I443" s="53"/>
    </row>
    <row r="444" spans="1:9" ht="15.75" hidden="1" x14ac:dyDescent="0.25">
      <c r="A444" s="84" t="s">
        <v>449</v>
      </c>
      <c r="B444" s="53"/>
      <c r="C444" s="53"/>
      <c r="D444" s="44"/>
      <c r="E444" s="68"/>
      <c r="F444" s="101"/>
      <c r="G444" s="53"/>
      <c r="H444" s="53"/>
      <c r="I444" s="53"/>
    </row>
    <row r="445" spans="1:9" ht="31.5" hidden="1" x14ac:dyDescent="0.25">
      <c r="A445" s="53" t="s">
        <v>450</v>
      </c>
      <c r="B445" s="165" t="s">
        <v>451</v>
      </c>
      <c r="C445" s="161" t="s">
        <v>452</v>
      </c>
      <c r="D445" s="44" t="s">
        <v>7</v>
      </c>
      <c r="E445" s="68"/>
      <c r="F445" s="59">
        <v>20.888110000000001</v>
      </c>
      <c r="G445" s="53" t="s">
        <v>659</v>
      </c>
      <c r="H445" s="53"/>
      <c r="I445" s="53"/>
    </row>
    <row r="446" spans="1:9" ht="31.5" hidden="1" x14ac:dyDescent="0.25">
      <c r="A446" s="53" t="s">
        <v>453</v>
      </c>
      <c r="B446" s="165"/>
      <c r="C446" s="161"/>
      <c r="D446" s="44" t="s">
        <v>7</v>
      </c>
      <c r="E446" s="68"/>
      <c r="F446" s="59">
        <v>28.243162000000002</v>
      </c>
      <c r="G446" s="53" t="s">
        <v>659</v>
      </c>
      <c r="H446" s="53"/>
      <c r="I446" s="53"/>
    </row>
    <row r="447" spans="1:9" ht="47.25" hidden="1" x14ac:dyDescent="0.25">
      <c r="A447" s="53" t="s">
        <v>454</v>
      </c>
      <c r="B447" s="165"/>
      <c r="C447" s="161"/>
      <c r="D447" s="44" t="s">
        <v>7</v>
      </c>
      <c r="E447" s="68"/>
      <c r="F447" s="59">
        <v>25.65</v>
      </c>
      <c r="G447" s="53" t="s">
        <v>659</v>
      </c>
      <c r="H447" s="53"/>
      <c r="I447" s="53"/>
    </row>
    <row r="448" spans="1:9" ht="47.25" hidden="1" x14ac:dyDescent="0.25">
      <c r="A448" s="53" t="s">
        <v>455</v>
      </c>
      <c r="B448" s="165"/>
      <c r="C448" s="161"/>
      <c r="D448" s="44" t="s">
        <v>7</v>
      </c>
      <c r="E448" s="68"/>
      <c r="F448" s="59">
        <v>32.299999999999997</v>
      </c>
      <c r="G448" s="53" t="s">
        <v>659</v>
      </c>
      <c r="H448" s="53"/>
      <c r="I448" s="53"/>
    </row>
    <row r="449" spans="1:9" ht="31.5" hidden="1" x14ac:dyDescent="0.25">
      <c r="A449" s="53" t="s">
        <v>456</v>
      </c>
      <c r="B449" s="165"/>
      <c r="C449" s="161"/>
      <c r="D449" s="44" t="s">
        <v>7</v>
      </c>
      <c r="E449" s="68"/>
      <c r="F449" s="59">
        <v>30.4</v>
      </c>
      <c r="G449" s="53" t="s">
        <v>659</v>
      </c>
      <c r="H449" s="53"/>
      <c r="I449" s="53"/>
    </row>
    <row r="450" spans="1:9" ht="31.5" hidden="1" x14ac:dyDescent="0.25">
      <c r="A450" s="53" t="s">
        <v>457</v>
      </c>
      <c r="B450" s="165" t="s">
        <v>458</v>
      </c>
      <c r="C450" s="161" t="s">
        <v>460</v>
      </c>
      <c r="D450" s="44" t="s">
        <v>7</v>
      </c>
      <c r="E450" s="68"/>
      <c r="F450" s="59">
        <v>1.4850000000000001</v>
      </c>
      <c r="G450" s="53" t="s">
        <v>659</v>
      </c>
      <c r="H450" s="53"/>
      <c r="I450" s="53"/>
    </row>
    <row r="451" spans="1:9" ht="31.5" hidden="1" x14ac:dyDescent="0.25">
      <c r="A451" s="53" t="s">
        <v>459</v>
      </c>
      <c r="B451" s="165"/>
      <c r="C451" s="161"/>
      <c r="D451" s="44" t="s">
        <v>7</v>
      </c>
      <c r="E451" s="68"/>
      <c r="F451" s="59">
        <v>60</v>
      </c>
      <c r="G451" s="53" t="s">
        <v>659</v>
      </c>
      <c r="H451" s="53"/>
      <c r="I451" s="53"/>
    </row>
    <row r="452" spans="1:9" ht="31.5" hidden="1" x14ac:dyDescent="0.25">
      <c r="A452" s="53" t="s">
        <v>461</v>
      </c>
      <c r="B452" s="165"/>
      <c r="C452" s="161"/>
      <c r="D452" s="44" t="s">
        <v>7</v>
      </c>
      <c r="E452" s="68"/>
      <c r="F452" s="59">
        <v>5</v>
      </c>
      <c r="G452" s="53" t="s">
        <v>659</v>
      </c>
      <c r="H452" s="53"/>
      <c r="I452" s="53"/>
    </row>
    <row r="453" spans="1:9" ht="31.5" hidden="1" x14ac:dyDescent="0.25">
      <c r="A453" s="53" t="s">
        <v>462</v>
      </c>
      <c r="B453" s="165"/>
      <c r="C453" s="161"/>
      <c r="D453" s="44" t="s">
        <v>7</v>
      </c>
      <c r="E453" s="68"/>
      <c r="F453" s="59">
        <v>7.4</v>
      </c>
      <c r="G453" s="53" t="s">
        <v>659</v>
      </c>
      <c r="H453" s="53"/>
      <c r="I453" s="53"/>
    </row>
    <row r="454" spans="1:9" ht="126" hidden="1" x14ac:dyDescent="0.25">
      <c r="A454" s="53" t="s">
        <v>668</v>
      </c>
      <c r="B454" s="102" t="s">
        <v>463</v>
      </c>
      <c r="C454" s="53" t="s">
        <v>464</v>
      </c>
      <c r="D454" s="44" t="s">
        <v>7</v>
      </c>
      <c r="E454" s="68"/>
      <c r="F454" s="59">
        <v>1629.48701897</v>
      </c>
      <c r="G454" s="53" t="s">
        <v>676</v>
      </c>
      <c r="H454" s="53"/>
      <c r="I454" s="53"/>
    </row>
    <row r="455" spans="1:9" ht="15.75" hidden="1" x14ac:dyDescent="0.25">
      <c r="A455" s="84" t="s">
        <v>204</v>
      </c>
      <c r="B455" s="53"/>
      <c r="C455" s="53"/>
      <c r="D455" s="44"/>
      <c r="E455" s="68"/>
      <c r="F455" s="101">
        <f>SUM(F456)</f>
        <v>2023.771424</v>
      </c>
      <c r="G455" s="53"/>
      <c r="H455" s="53"/>
      <c r="I455" s="53"/>
    </row>
    <row r="456" spans="1:9" ht="63" hidden="1" x14ac:dyDescent="0.25">
      <c r="A456" s="53" t="s">
        <v>669</v>
      </c>
      <c r="B456" s="102" t="s">
        <v>465</v>
      </c>
      <c r="C456" s="53" t="s">
        <v>466</v>
      </c>
      <c r="D456" s="44" t="s">
        <v>7</v>
      </c>
      <c r="E456" s="68"/>
      <c r="F456" s="59">
        <v>2023.771424</v>
      </c>
      <c r="G456" s="53" t="s">
        <v>677</v>
      </c>
      <c r="H456" s="53"/>
      <c r="I456" s="53"/>
    </row>
    <row r="457" spans="1:9" ht="15.75" hidden="1" x14ac:dyDescent="0.25">
      <c r="A457" s="84" t="s">
        <v>467</v>
      </c>
      <c r="B457" s="84"/>
      <c r="C457" s="84"/>
      <c r="D457" s="71"/>
      <c r="E457" s="104"/>
      <c r="F457" s="104"/>
      <c r="G457" s="84"/>
      <c r="H457" s="84"/>
      <c r="I457" s="84"/>
    </row>
    <row r="458" spans="1:9" ht="31.5" hidden="1" x14ac:dyDescent="0.25">
      <c r="A458" s="53" t="s">
        <v>468</v>
      </c>
      <c r="B458" s="53" t="s">
        <v>469</v>
      </c>
      <c r="C458" s="161" t="s">
        <v>470</v>
      </c>
      <c r="D458" s="44" t="s">
        <v>34</v>
      </c>
      <c r="E458" s="59">
        <v>336</v>
      </c>
      <c r="F458" s="60">
        <v>112</v>
      </c>
      <c r="G458" s="53" t="s">
        <v>660</v>
      </c>
      <c r="H458" s="84"/>
      <c r="I458" s="84"/>
    </row>
    <row r="459" spans="1:9" ht="31.5" hidden="1" x14ac:dyDescent="0.25">
      <c r="A459" s="53" t="s">
        <v>471</v>
      </c>
      <c r="B459" s="53" t="s">
        <v>469</v>
      </c>
      <c r="C459" s="161"/>
      <c r="D459" s="44" t="s">
        <v>34</v>
      </c>
      <c r="E459" s="60">
        <v>274</v>
      </c>
      <c r="F459" s="60">
        <v>137</v>
      </c>
      <c r="G459" s="53" t="s">
        <v>660</v>
      </c>
      <c r="H459" s="84"/>
      <c r="I459" s="84"/>
    </row>
    <row r="460" spans="1:9" ht="126" hidden="1" x14ac:dyDescent="0.25">
      <c r="A460" s="53" t="s">
        <v>472</v>
      </c>
      <c r="B460" s="53" t="s">
        <v>469</v>
      </c>
      <c r="C460" s="161"/>
      <c r="D460" s="44" t="s">
        <v>34</v>
      </c>
      <c r="E460" s="59">
        <v>6</v>
      </c>
      <c r="F460" s="59">
        <v>6</v>
      </c>
      <c r="G460" s="53" t="s">
        <v>678</v>
      </c>
      <c r="H460" s="53"/>
      <c r="I460" s="53"/>
    </row>
    <row r="461" spans="1:9" ht="15.75" hidden="1" x14ac:dyDescent="0.25">
      <c r="A461" s="84" t="s">
        <v>473</v>
      </c>
      <c r="B461" s="66"/>
      <c r="C461" s="57"/>
      <c r="D461" s="44"/>
      <c r="E461" s="68"/>
      <c r="F461" s="105"/>
      <c r="G461" s="53"/>
      <c r="H461" s="57"/>
      <c r="I461" s="57"/>
    </row>
    <row r="462" spans="1:9" s="4" customFormat="1" ht="15.75" hidden="1" x14ac:dyDescent="0.25">
      <c r="A462" s="84" t="s">
        <v>474</v>
      </c>
      <c r="B462" s="102"/>
      <c r="C462" s="53"/>
      <c r="D462" s="53"/>
      <c r="E462" s="68"/>
      <c r="F462" s="105"/>
      <c r="G462" s="53"/>
      <c r="H462" s="53"/>
      <c r="I462" s="53"/>
    </row>
    <row r="463" spans="1:9" ht="31.5" hidden="1" x14ac:dyDescent="0.25">
      <c r="A463" s="53" t="s">
        <v>475</v>
      </c>
      <c r="B463" s="165" t="s">
        <v>476</v>
      </c>
      <c r="C463" s="161" t="s">
        <v>477</v>
      </c>
      <c r="D463" s="44" t="s">
        <v>7</v>
      </c>
      <c r="E463" s="68"/>
      <c r="F463" s="59">
        <v>250</v>
      </c>
      <c r="G463" s="53" t="s">
        <v>659</v>
      </c>
      <c r="H463" s="57"/>
      <c r="I463" s="57"/>
    </row>
    <row r="464" spans="1:9" ht="31.5" hidden="1" x14ac:dyDescent="0.25">
      <c r="A464" s="53" t="s">
        <v>478</v>
      </c>
      <c r="B464" s="165"/>
      <c r="C464" s="161"/>
      <c r="D464" s="44" t="s">
        <v>7</v>
      </c>
      <c r="E464" s="68"/>
      <c r="F464" s="59">
        <v>18</v>
      </c>
      <c r="G464" s="53" t="s">
        <v>659</v>
      </c>
      <c r="H464" s="57"/>
      <c r="I464" s="57"/>
    </row>
    <row r="465" spans="1:9" ht="31.5" hidden="1" x14ac:dyDescent="0.25">
      <c r="A465" s="53" t="s">
        <v>479</v>
      </c>
      <c r="B465" s="165"/>
      <c r="C465" s="161"/>
      <c r="D465" s="44" t="s">
        <v>7</v>
      </c>
      <c r="E465" s="68"/>
      <c r="F465" s="59">
        <v>350</v>
      </c>
      <c r="G465" s="53" t="s">
        <v>659</v>
      </c>
      <c r="H465" s="57"/>
      <c r="I465" s="57"/>
    </row>
    <row r="466" spans="1:9" ht="31.5" hidden="1" x14ac:dyDescent="0.25">
      <c r="A466" s="53" t="s">
        <v>480</v>
      </c>
      <c r="B466" s="165"/>
      <c r="C466" s="161"/>
      <c r="D466" s="44" t="s">
        <v>7</v>
      </c>
      <c r="E466" s="68"/>
      <c r="F466" s="59">
        <v>450</v>
      </c>
      <c r="G466" s="53" t="s">
        <v>659</v>
      </c>
      <c r="H466" s="57"/>
      <c r="I466" s="57"/>
    </row>
  </sheetData>
  <mergeCells count="144">
    <mergeCell ref="B445:B449"/>
    <mergeCell ref="C445:C449"/>
    <mergeCell ref="B450:B453"/>
    <mergeCell ref="C450:C453"/>
    <mergeCell ref="C458:C460"/>
    <mergeCell ref="B463:B466"/>
    <mergeCell ref="C463:C466"/>
    <mergeCell ref="B427:B431"/>
    <mergeCell ref="C427:C431"/>
    <mergeCell ref="B434:B437"/>
    <mergeCell ref="C434:C437"/>
    <mergeCell ref="G434:G437"/>
    <mergeCell ref="A440:A441"/>
    <mergeCell ref="C440:C441"/>
    <mergeCell ref="G440:G441"/>
    <mergeCell ref="B387:B397"/>
    <mergeCell ref="C387:C397"/>
    <mergeCell ref="B398:B406"/>
    <mergeCell ref="C398:C406"/>
    <mergeCell ref="B412:B426"/>
    <mergeCell ref="C412:C426"/>
    <mergeCell ref="B348:B350"/>
    <mergeCell ref="C348:C350"/>
    <mergeCell ref="B361:B372"/>
    <mergeCell ref="C361:C372"/>
    <mergeCell ref="B375:B386"/>
    <mergeCell ref="C375:C386"/>
    <mergeCell ref="B319:B320"/>
    <mergeCell ref="C319:C320"/>
    <mergeCell ref="B323:B332"/>
    <mergeCell ref="C323:C332"/>
    <mergeCell ref="B336:B347"/>
    <mergeCell ref="C336:C347"/>
    <mergeCell ref="B295:B301"/>
    <mergeCell ref="C295:C301"/>
    <mergeCell ref="B302:B308"/>
    <mergeCell ref="C302:C308"/>
    <mergeCell ref="B311:B318"/>
    <mergeCell ref="C311:C318"/>
    <mergeCell ref="B274:B281"/>
    <mergeCell ref="C274:C281"/>
    <mergeCell ref="B284:B286"/>
    <mergeCell ref="C284:C286"/>
    <mergeCell ref="B289:B292"/>
    <mergeCell ref="C289:C292"/>
    <mergeCell ref="B246:B250"/>
    <mergeCell ref="C246:C248"/>
    <mergeCell ref="B253:B256"/>
    <mergeCell ref="C253:C256"/>
    <mergeCell ref="B259:B271"/>
    <mergeCell ref="C259:C271"/>
    <mergeCell ref="B200:B203"/>
    <mergeCell ref="C200:C203"/>
    <mergeCell ref="B224:B227"/>
    <mergeCell ref="C224:C227"/>
    <mergeCell ref="B233:B234"/>
    <mergeCell ref="C233:C234"/>
    <mergeCell ref="B180:B185"/>
    <mergeCell ref="C180:C185"/>
    <mergeCell ref="B190:B191"/>
    <mergeCell ref="C190:C191"/>
    <mergeCell ref="B196:B197"/>
    <mergeCell ref="C196:C197"/>
    <mergeCell ref="B161:B164"/>
    <mergeCell ref="C161:C164"/>
    <mergeCell ref="B169:B171"/>
    <mergeCell ref="C169:C171"/>
    <mergeCell ref="B174:B177"/>
    <mergeCell ref="C174:C177"/>
    <mergeCell ref="B144:B147"/>
    <mergeCell ref="C144:C147"/>
    <mergeCell ref="B150:B153"/>
    <mergeCell ref="C150:C153"/>
    <mergeCell ref="B156:B158"/>
    <mergeCell ref="C156:C158"/>
    <mergeCell ref="A115:I115"/>
    <mergeCell ref="B117:B119"/>
    <mergeCell ref="C117:C119"/>
    <mergeCell ref="B120:B131"/>
    <mergeCell ref="C120:C131"/>
    <mergeCell ref="B138:B141"/>
    <mergeCell ref="C138:C141"/>
    <mergeCell ref="H102:H103"/>
    <mergeCell ref="I102:I103"/>
    <mergeCell ref="A107:B107"/>
    <mergeCell ref="B109:B113"/>
    <mergeCell ref="C109:C113"/>
    <mergeCell ref="G109:G113"/>
    <mergeCell ref="G98:G99"/>
    <mergeCell ref="H98:H99"/>
    <mergeCell ref="I98:I99"/>
    <mergeCell ref="A102:A103"/>
    <mergeCell ref="B102:B103"/>
    <mergeCell ref="C102:C103"/>
    <mergeCell ref="D102:D103"/>
    <mergeCell ref="E102:E103"/>
    <mergeCell ref="F102:F103"/>
    <mergeCell ref="G102:G103"/>
    <mergeCell ref="A98:A99"/>
    <mergeCell ref="B98:B99"/>
    <mergeCell ref="C98:C99"/>
    <mergeCell ref="D98:D99"/>
    <mergeCell ref="E98:E99"/>
    <mergeCell ref="F98:F99"/>
    <mergeCell ref="A85:I85"/>
    <mergeCell ref="B87:I87"/>
    <mergeCell ref="B89:I89"/>
    <mergeCell ref="B92:I92"/>
    <mergeCell ref="A93:I93"/>
    <mergeCell ref="B95:I95"/>
    <mergeCell ref="A72:I72"/>
    <mergeCell ref="B74:I74"/>
    <mergeCell ref="B76:I76"/>
    <mergeCell ref="B79:B81"/>
    <mergeCell ref="C79:C81"/>
    <mergeCell ref="D79:D81"/>
    <mergeCell ref="B60:B61"/>
    <mergeCell ref="C60:C61"/>
    <mergeCell ref="D60:D61"/>
    <mergeCell ref="G60:G61"/>
    <mergeCell ref="B68:B71"/>
    <mergeCell ref="C68:C71"/>
    <mergeCell ref="D68:D71"/>
    <mergeCell ref="B26:B36"/>
    <mergeCell ref="C26:C36"/>
    <mergeCell ref="C37:C41"/>
    <mergeCell ref="B45:B50"/>
    <mergeCell ref="C45:C50"/>
    <mergeCell ref="A8:I8"/>
    <mergeCell ref="B10:B11"/>
    <mergeCell ref="C10:C11"/>
    <mergeCell ref="B13:B17"/>
    <mergeCell ref="C13:C17"/>
    <mergeCell ref="B18:B23"/>
    <mergeCell ref="C18:C23"/>
    <mergeCell ref="A2:I2"/>
    <mergeCell ref="A6:A7"/>
    <mergeCell ref="B6:B7"/>
    <mergeCell ref="C6:C7"/>
    <mergeCell ref="D6:D7"/>
    <mergeCell ref="E6:F6"/>
    <mergeCell ref="G6:G7"/>
    <mergeCell ref="H6:I6"/>
    <mergeCell ref="A4:I4"/>
  </mergeCells>
  <printOptions horizontalCentered="1"/>
  <pageMargins left="0.70866141732283472" right="0.70866141732283472" top="0.55118110236220474" bottom="0.74803149606299213" header="0.31496062992125984" footer="0.31496062992125984"/>
  <pageSetup paperSize="9" scale="7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14"/>
  <sheetViews>
    <sheetView tabSelected="1" view="pageBreakPreview" zoomScale="60" zoomScaleNormal="100" workbookViewId="0">
      <selection activeCell="E6" sqref="A6:I488"/>
    </sheetView>
  </sheetViews>
  <sheetFormatPr baseColWidth="10" defaultRowHeight="15" x14ac:dyDescent="0.25"/>
  <cols>
    <col min="1" max="1" width="55.42578125" style="4" customWidth="1"/>
    <col min="2" max="2" width="25.28515625" style="3" customWidth="1"/>
    <col min="3" max="3" width="27.85546875" style="3" customWidth="1"/>
    <col min="4" max="4" width="11.85546875" style="5" customWidth="1"/>
    <col min="5" max="6" width="13.42578125" style="6" bestFit="1" customWidth="1"/>
    <col min="7" max="7" width="48.42578125" style="7" hidden="1" customWidth="1"/>
    <col min="8" max="8" width="10.85546875" style="3" hidden="1" customWidth="1"/>
    <col min="9" max="9" width="11.140625" style="3" hidden="1" customWidth="1"/>
    <col min="10" max="16384" width="11.42578125" style="3"/>
  </cols>
  <sheetData>
    <row r="1" spans="1:9" ht="15.75" x14ac:dyDescent="0.25">
      <c r="A1" s="126"/>
      <c r="B1" s="127"/>
      <c r="C1" s="127"/>
      <c r="D1" s="128"/>
      <c r="E1" s="129"/>
      <c r="F1" s="129"/>
      <c r="G1" s="126"/>
      <c r="H1" s="127"/>
      <c r="I1" s="127"/>
    </row>
    <row r="2" spans="1:9" s="2" customFormat="1" ht="18.75" x14ac:dyDescent="0.25">
      <c r="A2" s="170" t="s">
        <v>10</v>
      </c>
      <c r="B2" s="170"/>
      <c r="C2" s="170"/>
      <c r="D2" s="170"/>
      <c r="E2" s="170"/>
      <c r="F2" s="170"/>
      <c r="G2" s="170"/>
      <c r="H2" s="170"/>
      <c r="I2" s="170"/>
    </row>
    <row r="3" spans="1:9" s="2" customFormat="1" ht="18.75" x14ac:dyDescent="0.25">
      <c r="A3" s="116"/>
      <c r="B3" s="116"/>
      <c r="C3" s="116"/>
      <c r="D3" s="116"/>
      <c r="E3" s="116"/>
      <c r="F3" s="116"/>
      <c r="G3" s="116"/>
      <c r="H3" s="116"/>
      <c r="I3" s="116"/>
    </row>
    <row r="4" spans="1:9" s="2" customFormat="1" ht="18.75" x14ac:dyDescent="0.25">
      <c r="A4" s="171" t="s">
        <v>501</v>
      </c>
      <c r="B4" s="171"/>
      <c r="C4" s="171"/>
      <c r="D4" s="171"/>
      <c r="E4" s="171"/>
      <c r="F4" s="171"/>
      <c r="G4" s="171"/>
      <c r="H4" s="171"/>
      <c r="I4" s="171"/>
    </row>
    <row r="5" spans="1:9" s="2" customFormat="1" ht="15.75" x14ac:dyDescent="0.25">
      <c r="A5" s="133"/>
      <c r="B5" s="133"/>
      <c r="C5" s="133"/>
      <c r="D5" s="133"/>
      <c r="E5" s="133"/>
      <c r="F5" s="133"/>
      <c r="G5" s="133"/>
      <c r="H5" s="132"/>
      <c r="I5" s="131"/>
    </row>
    <row r="6" spans="1:9" s="2" customFormat="1" ht="15.75" x14ac:dyDescent="0.25">
      <c r="A6" s="159" t="s">
        <v>0</v>
      </c>
      <c r="B6" s="136" t="s">
        <v>3</v>
      </c>
      <c r="C6" s="136" t="s">
        <v>4</v>
      </c>
      <c r="D6" s="136" t="s">
        <v>14</v>
      </c>
      <c r="E6" s="136" t="s">
        <v>5</v>
      </c>
      <c r="F6" s="136"/>
      <c r="G6" s="136" t="s">
        <v>8</v>
      </c>
      <c r="H6" s="136" t="s">
        <v>9</v>
      </c>
      <c r="I6" s="136"/>
    </row>
    <row r="7" spans="1:9" s="2" customFormat="1" ht="15.75" x14ac:dyDescent="0.25">
      <c r="A7" s="159"/>
      <c r="B7" s="136"/>
      <c r="C7" s="136"/>
      <c r="D7" s="136"/>
      <c r="E7" s="71" t="s">
        <v>6</v>
      </c>
      <c r="F7" s="71" t="s">
        <v>7</v>
      </c>
      <c r="G7" s="136"/>
      <c r="H7" s="71" t="s">
        <v>6</v>
      </c>
      <c r="I7" s="71" t="s">
        <v>7</v>
      </c>
    </row>
    <row r="8" spans="1:9" ht="15.75" hidden="1" x14ac:dyDescent="0.25">
      <c r="A8" s="155" t="s">
        <v>121</v>
      </c>
      <c r="B8" s="155"/>
      <c r="C8" s="155"/>
      <c r="D8" s="155"/>
      <c r="E8" s="155"/>
      <c r="F8" s="155"/>
      <c r="G8" s="155"/>
      <c r="H8" s="155"/>
      <c r="I8" s="155"/>
    </row>
    <row r="9" spans="1:9" ht="15.75" hidden="1" x14ac:dyDescent="0.25">
      <c r="A9" s="72" t="s">
        <v>1</v>
      </c>
      <c r="B9" s="56"/>
      <c r="C9" s="56"/>
      <c r="D9" s="54"/>
      <c r="E9" s="65"/>
      <c r="F9" s="65"/>
      <c r="G9" s="73"/>
      <c r="H9" s="56"/>
      <c r="I9" s="56"/>
    </row>
    <row r="10" spans="1:9" ht="31.5" hidden="1" x14ac:dyDescent="0.25">
      <c r="A10" s="53" t="s">
        <v>67</v>
      </c>
      <c r="B10" s="134" t="s">
        <v>68</v>
      </c>
      <c r="C10" s="134" t="s">
        <v>69</v>
      </c>
      <c r="D10" s="48" t="s">
        <v>34</v>
      </c>
      <c r="E10" s="50">
        <v>100</v>
      </c>
      <c r="F10" s="50">
        <v>40</v>
      </c>
      <c r="G10" s="51" t="s">
        <v>648</v>
      </c>
      <c r="H10" s="48"/>
      <c r="I10" s="48"/>
    </row>
    <row r="11" spans="1:9" ht="31.5" hidden="1" x14ac:dyDescent="0.25">
      <c r="A11" s="53" t="s">
        <v>71</v>
      </c>
      <c r="B11" s="134"/>
      <c r="C11" s="134"/>
      <c r="D11" s="48" t="s">
        <v>34</v>
      </c>
      <c r="E11" s="50">
        <v>14</v>
      </c>
      <c r="F11" s="50">
        <v>14</v>
      </c>
      <c r="G11" s="51" t="s">
        <v>648</v>
      </c>
      <c r="H11" s="48"/>
      <c r="I11" s="48"/>
    </row>
    <row r="12" spans="1:9" ht="26.25" hidden="1" customHeight="1" thickBot="1" x14ac:dyDescent="0.3">
      <c r="A12" s="53"/>
      <c r="B12" s="74"/>
      <c r="C12" s="74"/>
      <c r="D12" s="48"/>
      <c r="E12" s="50">
        <f>SUM(E10,E11)</f>
        <v>114</v>
      </c>
      <c r="F12" s="50">
        <f>SUM(F10,F11)</f>
        <v>54</v>
      </c>
      <c r="G12" s="51"/>
      <c r="H12" s="48"/>
      <c r="I12" s="48"/>
    </row>
    <row r="13" spans="1:9" ht="63" hidden="1" x14ac:dyDescent="0.25">
      <c r="A13" s="53" t="s">
        <v>72</v>
      </c>
      <c r="B13" s="134" t="s">
        <v>73</v>
      </c>
      <c r="C13" s="134" t="s">
        <v>74</v>
      </c>
      <c r="D13" s="48" t="s">
        <v>7</v>
      </c>
      <c r="E13" s="50"/>
      <c r="F13" s="50">
        <v>60.247695469999996</v>
      </c>
      <c r="G13" s="51" t="s">
        <v>75</v>
      </c>
      <c r="H13" s="48"/>
      <c r="I13" s="48"/>
    </row>
    <row r="14" spans="1:9" ht="63" hidden="1" x14ac:dyDescent="0.25">
      <c r="A14" s="53" t="s">
        <v>76</v>
      </c>
      <c r="B14" s="134"/>
      <c r="C14" s="134"/>
      <c r="D14" s="48" t="s">
        <v>7</v>
      </c>
      <c r="E14" s="50"/>
      <c r="F14" s="50">
        <v>197.86454018999999</v>
      </c>
      <c r="G14" s="51" t="s">
        <v>75</v>
      </c>
      <c r="H14" s="48"/>
      <c r="I14" s="48"/>
    </row>
    <row r="15" spans="1:9" ht="63" hidden="1" x14ac:dyDescent="0.25">
      <c r="A15" s="53" t="s">
        <v>77</v>
      </c>
      <c r="B15" s="134"/>
      <c r="C15" s="134"/>
      <c r="D15" s="48" t="s">
        <v>7</v>
      </c>
      <c r="E15" s="50"/>
      <c r="F15" s="50">
        <v>221.76578649999999</v>
      </c>
      <c r="G15" s="51" t="s">
        <v>75</v>
      </c>
      <c r="H15" s="48"/>
      <c r="I15" s="48"/>
    </row>
    <row r="16" spans="1:9" ht="110.25" hidden="1" x14ac:dyDescent="0.25">
      <c r="A16" s="53" t="s">
        <v>78</v>
      </c>
      <c r="B16" s="134"/>
      <c r="C16" s="134"/>
      <c r="D16" s="48" t="s">
        <v>7</v>
      </c>
      <c r="E16" s="50"/>
      <c r="F16" s="50">
        <v>476.75409576999999</v>
      </c>
      <c r="G16" s="51" t="s">
        <v>75</v>
      </c>
      <c r="H16" s="48"/>
      <c r="I16" s="48"/>
    </row>
    <row r="17" spans="1:9" ht="63" hidden="1" x14ac:dyDescent="0.25">
      <c r="A17" s="53" t="s">
        <v>79</v>
      </c>
      <c r="B17" s="134"/>
      <c r="C17" s="134"/>
      <c r="D17" s="48" t="s">
        <v>7</v>
      </c>
      <c r="E17" s="50"/>
      <c r="F17" s="50">
        <v>125.34322423</v>
      </c>
      <c r="G17" s="51" t="s">
        <v>75</v>
      </c>
      <c r="H17" s="48"/>
      <c r="I17" s="48"/>
    </row>
    <row r="18" spans="1:9" ht="47.25" hidden="1" x14ac:dyDescent="0.25">
      <c r="A18" s="53" t="s">
        <v>80</v>
      </c>
      <c r="B18" s="134" t="s">
        <v>68</v>
      </c>
      <c r="C18" s="134" t="s">
        <v>74</v>
      </c>
      <c r="D18" s="48" t="s">
        <v>7</v>
      </c>
      <c r="E18" s="50"/>
      <c r="F18" s="50">
        <v>5</v>
      </c>
      <c r="G18" s="51" t="s">
        <v>648</v>
      </c>
      <c r="H18" s="48"/>
      <c r="I18" s="48"/>
    </row>
    <row r="19" spans="1:9" ht="31.5" hidden="1" x14ac:dyDescent="0.25">
      <c r="A19" s="53" t="s">
        <v>81</v>
      </c>
      <c r="B19" s="134"/>
      <c r="C19" s="134"/>
      <c r="D19" s="48" t="s">
        <v>7</v>
      </c>
      <c r="E19" s="50"/>
      <c r="F19" s="50">
        <v>30</v>
      </c>
      <c r="G19" s="51" t="s">
        <v>648</v>
      </c>
      <c r="H19" s="48"/>
      <c r="I19" s="48"/>
    </row>
    <row r="20" spans="1:9" ht="31.5" hidden="1" x14ac:dyDescent="0.25">
      <c r="A20" s="53" t="s">
        <v>82</v>
      </c>
      <c r="B20" s="134"/>
      <c r="C20" s="134"/>
      <c r="D20" s="48" t="s">
        <v>7</v>
      </c>
      <c r="E20" s="50"/>
      <c r="F20" s="50">
        <v>200</v>
      </c>
      <c r="G20" s="51" t="s">
        <v>648</v>
      </c>
      <c r="H20" s="48"/>
      <c r="I20" s="48"/>
    </row>
    <row r="21" spans="1:9" ht="31.5" hidden="1" x14ac:dyDescent="0.25">
      <c r="A21" s="53" t="s">
        <v>83</v>
      </c>
      <c r="B21" s="134"/>
      <c r="C21" s="134"/>
      <c r="D21" s="48" t="s">
        <v>7</v>
      </c>
      <c r="E21" s="50"/>
      <c r="F21" s="50">
        <v>300</v>
      </c>
      <c r="G21" s="51" t="s">
        <v>648</v>
      </c>
      <c r="H21" s="48"/>
      <c r="I21" s="48"/>
    </row>
    <row r="22" spans="1:9" ht="31.5" hidden="1" x14ac:dyDescent="0.25">
      <c r="A22" s="53" t="s">
        <v>84</v>
      </c>
      <c r="B22" s="134"/>
      <c r="C22" s="134"/>
      <c r="D22" s="48" t="s">
        <v>7</v>
      </c>
      <c r="E22" s="50"/>
      <c r="F22" s="50">
        <v>30</v>
      </c>
      <c r="G22" s="51" t="s">
        <v>648</v>
      </c>
      <c r="H22" s="48"/>
      <c r="I22" s="48"/>
    </row>
    <row r="23" spans="1:9" ht="31.5" hidden="1" x14ac:dyDescent="0.25">
      <c r="A23" s="53" t="s">
        <v>85</v>
      </c>
      <c r="B23" s="134"/>
      <c r="C23" s="134"/>
      <c r="D23" s="48" t="s">
        <v>7</v>
      </c>
      <c r="E23" s="50"/>
      <c r="F23" s="50">
        <v>150</v>
      </c>
      <c r="G23" s="51" t="s">
        <v>648</v>
      </c>
      <c r="H23" s="48"/>
      <c r="I23" s="48"/>
    </row>
    <row r="24" spans="1:9" ht="15.75" hidden="1" x14ac:dyDescent="0.25">
      <c r="A24" s="53"/>
      <c r="B24" s="74"/>
      <c r="C24" s="74"/>
      <c r="D24" s="48"/>
      <c r="E24" s="50"/>
      <c r="F24" s="50">
        <f>SUM(F13:F23)</f>
        <v>1796.9753421600001</v>
      </c>
      <c r="G24" s="51"/>
      <c r="H24" s="48"/>
      <c r="I24" s="48"/>
    </row>
    <row r="25" spans="1:9" ht="47.25" hidden="1" x14ac:dyDescent="0.25">
      <c r="A25" s="53" t="s">
        <v>86</v>
      </c>
      <c r="B25" s="47" t="s">
        <v>87</v>
      </c>
      <c r="C25" s="47" t="s">
        <v>88</v>
      </c>
      <c r="D25" s="48" t="s">
        <v>34</v>
      </c>
      <c r="E25" s="50">
        <v>1823.6</v>
      </c>
      <c r="F25" s="50"/>
      <c r="G25" s="51" t="s">
        <v>649</v>
      </c>
      <c r="H25" s="48"/>
      <c r="I25" s="48"/>
    </row>
    <row r="26" spans="1:9" ht="31.5" hidden="1" x14ac:dyDescent="0.25">
      <c r="A26" s="53" t="s">
        <v>89</v>
      </c>
      <c r="B26" s="134" t="s">
        <v>68</v>
      </c>
      <c r="C26" s="134" t="s">
        <v>90</v>
      </c>
      <c r="D26" s="48" t="s">
        <v>24</v>
      </c>
      <c r="E26" s="50">
        <v>470</v>
      </c>
      <c r="F26" s="50">
        <v>470</v>
      </c>
      <c r="G26" s="51" t="s">
        <v>648</v>
      </c>
      <c r="H26" s="48"/>
      <c r="I26" s="48"/>
    </row>
    <row r="27" spans="1:9" ht="47.25" hidden="1" x14ac:dyDescent="0.25">
      <c r="A27" s="53" t="s">
        <v>91</v>
      </c>
      <c r="B27" s="134"/>
      <c r="C27" s="134" t="s">
        <v>90</v>
      </c>
      <c r="D27" s="48" t="s">
        <v>24</v>
      </c>
      <c r="E27" s="50">
        <v>52.756999999999998</v>
      </c>
      <c r="F27" s="50">
        <v>52.756999999999998</v>
      </c>
      <c r="G27" s="51" t="s">
        <v>648</v>
      </c>
      <c r="H27" s="48"/>
      <c r="I27" s="48"/>
    </row>
    <row r="28" spans="1:9" ht="47.25" hidden="1" x14ac:dyDescent="0.25">
      <c r="A28" s="53" t="s">
        <v>92</v>
      </c>
      <c r="B28" s="134"/>
      <c r="C28" s="134" t="s">
        <v>90</v>
      </c>
      <c r="D28" s="48" t="s">
        <v>24</v>
      </c>
      <c r="E28" s="50">
        <v>31.64</v>
      </c>
      <c r="F28" s="50">
        <v>31.64</v>
      </c>
      <c r="G28" s="51" t="s">
        <v>70</v>
      </c>
      <c r="H28" s="48"/>
      <c r="I28" s="48"/>
    </row>
    <row r="29" spans="1:9" ht="47.25" hidden="1" x14ac:dyDescent="0.25">
      <c r="A29" s="53" t="s">
        <v>93</v>
      </c>
      <c r="B29" s="134"/>
      <c r="C29" s="134" t="s">
        <v>90</v>
      </c>
      <c r="D29" s="48" t="s">
        <v>24</v>
      </c>
      <c r="E29" s="50">
        <v>164.68600000000001</v>
      </c>
      <c r="F29" s="50">
        <v>164.68600000000001</v>
      </c>
      <c r="G29" s="51" t="s">
        <v>648</v>
      </c>
      <c r="H29" s="48"/>
      <c r="I29" s="48"/>
    </row>
    <row r="30" spans="1:9" ht="47.25" hidden="1" x14ac:dyDescent="0.25">
      <c r="A30" s="53" t="s">
        <v>94</v>
      </c>
      <c r="B30" s="134"/>
      <c r="C30" s="134" t="s">
        <v>90</v>
      </c>
      <c r="D30" s="48" t="s">
        <v>24</v>
      </c>
      <c r="E30" s="50">
        <v>123.959</v>
      </c>
      <c r="F30" s="50">
        <v>123.959</v>
      </c>
      <c r="G30" s="51" t="s">
        <v>648</v>
      </c>
      <c r="H30" s="48"/>
      <c r="I30" s="48"/>
    </row>
    <row r="31" spans="1:9" ht="47.25" hidden="1" x14ac:dyDescent="0.25">
      <c r="A31" s="53" t="s">
        <v>95</v>
      </c>
      <c r="B31" s="134"/>
      <c r="C31" s="134" t="s">
        <v>90</v>
      </c>
      <c r="D31" s="48" t="s">
        <v>24</v>
      </c>
      <c r="E31" s="50">
        <v>136.40899999999999</v>
      </c>
      <c r="F31" s="50">
        <v>136.40899999999999</v>
      </c>
      <c r="G31" s="51" t="s">
        <v>648</v>
      </c>
      <c r="H31" s="48"/>
      <c r="I31" s="48"/>
    </row>
    <row r="32" spans="1:9" ht="47.25" hidden="1" x14ac:dyDescent="0.25">
      <c r="A32" s="53" t="s">
        <v>96</v>
      </c>
      <c r="B32" s="134"/>
      <c r="C32" s="134" t="s">
        <v>90</v>
      </c>
      <c r="D32" s="48" t="s">
        <v>24</v>
      </c>
      <c r="E32" s="50">
        <v>205.066</v>
      </c>
      <c r="F32" s="50">
        <v>205.066</v>
      </c>
      <c r="G32" s="51" t="s">
        <v>648</v>
      </c>
      <c r="H32" s="48"/>
      <c r="I32" s="48"/>
    </row>
    <row r="33" spans="1:9" ht="47.25" hidden="1" x14ac:dyDescent="0.25">
      <c r="A33" s="53" t="s">
        <v>97</v>
      </c>
      <c r="B33" s="134"/>
      <c r="C33" s="134" t="s">
        <v>90</v>
      </c>
      <c r="D33" s="48" t="s">
        <v>24</v>
      </c>
      <c r="E33" s="50">
        <v>124.97</v>
      </c>
      <c r="F33" s="50">
        <v>124.97</v>
      </c>
      <c r="G33" s="51" t="s">
        <v>648</v>
      </c>
      <c r="H33" s="48"/>
      <c r="I33" s="48"/>
    </row>
    <row r="34" spans="1:9" ht="63" hidden="1" x14ac:dyDescent="0.25">
      <c r="A34" s="53" t="s">
        <v>98</v>
      </c>
      <c r="B34" s="134"/>
      <c r="C34" s="134" t="s">
        <v>90</v>
      </c>
      <c r="D34" s="48" t="s">
        <v>24</v>
      </c>
      <c r="E34" s="50">
        <v>203.642</v>
      </c>
      <c r="F34" s="50">
        <v>203.642</v>
      </c>
      <c r="G34" s="51" t="s">
        <v>648</v>
      </c>
      <c r="H34" s="48"/>
      <c r="I34" s="48"/>
    </row>
    <row r="35" spans="1:9" ht="63" hidden="1" x14ac:dyDescent="0.25">
      <c r="A35" s="53" t="s">
        <v>99</v>
      </c>
      <c r="B35" s="134"/>
      <c r="C35" s="134" t="s">
        <v>90</v>
      </c>
      <c r="D35" s="48" t="s">
        <v>24</v>
      </c>
      <c r="E35" s="50">
        <v>158</v>
      </c>
      <c r="F35" s="50">
        <v>158</v>
      </c>
      <c r="G35" s="51" t="s">
        <v>648</v>
      </c>
      <c r="H35" s="48"/>
      <c r="I35" s="48"/>
    </row>
    <row r="36" spans="1:9" ht="63" hidden="1" x14ac:dyDescent="0.25">
      <c r="A36" s="53" t="s">
        <v>100</v>
      </c>
      <c r="B36" s="134"/>
      <c r="C36" s="134" t="s">
        <v>90</v>
      </c>
      <c r="D36" s="48" t="s">
        <v>24</v>
      </c>
      <c r="E36" s="50">
        <v>15</v>
      </c>
      <c r="F36" s="50">
        <v>15</v>
      </c>
      <c r="G36" s="51" t="s">
        <v>648</v>
      </c>
      <c r="H36" s="48"/>
      <c r="I36" s="48"/>
    </row>
    <row r="37" spans="1:9" ht="63" hidden="1" x14ac:dyDescent="0.25">
      <c r="A37" s="53" t="s">
        <v>101</v>
      </c>
      <c r="B37" s="47" t="s">
        <v>102</v>
      </c>
      <c r="C37" s="134" t="s">
        <v>90</v>
      </c>
      <c r="D37" s="48" t="s">
        <v>24</v>
      </c>
      <c r="E37" s="50">
        <v>40.609000000000002</v>
      </c>
      <c r="F37" s="50"/>
      <c r="G37" s="51" t="s">
        <v>650</v>
      </c>
      <c r="H37" s="48"/>
      <c r="I37" s="48"/>
    </row>
    <row r="38" spans="1:9" ht="63" hidden="1" x14ac:dyDescent="0.25">
      <c r="A38" s="53" t="s">
        <v>103</v>
      </c>
      <c r="B38" s="47" t="s">
        <v>104</v>
      </c>
      <c r="C38" s="134"/>
      <c r="D38" s="48" t="s">
        <v>24</v>
      </c>
      <c r="E38" s="50">
        <v>467.64800000000002</v>
      </c>
      <c r="F38" s="50"/>
      <c r="G38" s="51" t="s">
        <v>651</v>
      </c>
      <c r="H38" s="48"/>
      <c r="I38" s="48"/>
    </row>
    <row r="39" spans="1:9" ht="63" hidden="1" x14ac:dyDescent="0.25">
      <c r="A39" s="53" t="s">
        <v>105</v>
      </c>
      <c r="B39" s="47" t="s">
        <v>106</v>
      </c>
      <c r="C39" s="134"/>
      <c r="D39" s="48" t="s">
        <v>24</v>
      </c>
      <c r="E39" s="50">
        <v>24.152000000000001</v>
      </c>
      <c r="F39" s="50"/>
      <c r="G39" s="51" t="s">
        <v>651</v>
      </c>
      <c r="H39" s="48"/>
      <c r="I39" s="48"/>
    </row>
    <row r="40" spans="1:9" ht="63" hidden="1" x14ac:dyDescent="0.25">
      <c r="A40" s="53" t="s">
        <v>107</v>
      </c>
      <c r="B40" s="47" t="s">
        <v>108</v>
      </c>
      <c r="C40" s="134"/>
      <c r="D40" s="48" t="s">
        <v>24</v>
      </c>
      <c r="E40" s="50">
        <v>9.98</v>
      </c>
      <c r="F40" s="50"/>
      <c r="G40" s="51" t="s">
        <v>651</v>
      </c>
      <c r="H40" s="48"/>
      <c r="I40" s="48"/>
    </row>
    <row r="41" spans="1:9" ht="78.75" hidden="1" x14ac:dyDescent="0.25">
      <c r="A41" s="53" t="s">
        <v>109</v>
      </c>
      <c r="B41" s="47" t="s">
        <v>110</v>
      </c>
      <c r="C41" s="134"/>
      <c r="D41" s="48" t="s">
        <v>24</v>
      </c>
      <c r="E41" s="50">
        <v>179.7</v>
      </c>
      <c r="F41" s="50"/>
      <c r="G41" s="51" t="s">
        <v>652</v>
      </c>
      <c r="H41" s="48"/>
      <c r="I41" s="48"/>
    </row>
    <row r="42" spans="1:9" ht="15.75" hidden="1" x14ac:dyDescent="0.25">
      <c r="A42" s="53"/>
      <c r="B42" s="47"/>
      <c r="C42" s="74"/>
      <c r="D42" s="48"/>
      <c r="E42" s="50">
        <f>SUM(E26:E41)</f>
        <v>2408.2179999999998</v>
      </c>
      <c r="F42" s="50">
        <f>SUM(F26:F41)</f>
        <v>1686.1289999999999</v>
      </c>
      <c r="G42" s="51"/>
      <c r="H42" s="48"/>
      <c r="I42" s="48"/>
    </row>
    <row r="43" spans="1:9" ht="15.75" hidden="1" x14ac:dyDescent="0.25">
      <c r="A43" s="72" t="s">
        <v>13</v>
      </c>
      <c r="B43" s="75"/>
      <c r="C43" s="76"/>
      <c r="D43" s="48"/>
      <c r="E43" s="77"/>
      <c r="F43" s="78"/>
      <c r="G43" s="79"/>
      <c r="H43" s="48"/>
      <c r="I43" s="48"/>
    </row>
    <row r="44" spans="1:9" ht="15.75" hidden="1" x14ac:dyDescent="0.25">
      <c r="A44" s="72" t="s">
        <v>15</v>
      </c>
      <c r="B44" s="76"/>
      <c r="C44" s="76"/>
      <c r="D44" s="48"/>
      <c r="E44" s="77"/>
      <c r="F44" s="78"/>
      <c r="G44" s="79"/>
      <c r="H44" s="48"/>
      <c r="I44" s="48"/>
    </row>
    <row r="45" spans="1:9" ht="31.5" hidden="1" x14ac:dyDescent="0.25">
      <c r="A45" s="46" t="s">
        <v>111</v>
      </c>
      <c r="B45" s="134" t="s">
        <v>112</v>
      </c>
      <c r="C45" s="134" t="s">
        <v>74</v>
      </c>
      <c r="D45" s="48" t="s">
        <v>7</v>
      </c>
      <c r="E45" s="49"/>
      <c r="F45" s="50">
        <v>450</v>
      </c>
      <c r="G45" s="51" t="s">
        <v>659</v>
      </c>
      <c r="H45" s="48"/>
      <c r="I45" s="48"/>
    </row>
    <row r="46" spans="1:9" ht="31.5" hidden="1" x14ac:dyDescent="0.25">
      <c r="A46" s="46" t="s">
        <v>113</v>
      </c>
      <c r="B46" s="134"/>
      <c r="C46" s="134"/>
      <c r="D46" s="48" t="s">
        <v>7</v>
      </c>
      <c r="E46" s="49"/>
      <c r="F46" s="50">
        <v>3150</v>
      </c>
      <c r="G46" s="51" t="s">
        <v>659</v>
      </c>
      <c r="H46" s="48"/>
      <c r="I46" s="48"/>
    </row>
    <row r="47" spans="1:9" ht="31.5" hidden="1" x14ac:dyDescent="0.25">
      <c r="A47" s="46" t="s">
        <v>114</v>
      </c>
      <c r="B47" s="134"/>
      <c r="C47" s="134"/>
      <c r="D47" s="48" t="s">
        <v>7</v>
      </c>
      <c r="E47" s="49"/>
      <c r="F47" s="50">
        <v>250</v>
      </c>
      <c r="G47" s="51" t="s">
        <v>659</v>
      </c>
      <c r="H47" s="54"/>
      <c r="I47" s="54"/>
    </row>
    <row r="48" spans="1:9" ht="31.5" hidden="1" x14ac:dyDescent="0.25">
      <c r="A48" s="46" t="s">
        <v>115</v>
      </c>
      <c r="B48" s="134"/>
      <c r="C48" s="134"/>
      <c r="D48" s="48" t="s">
        <v>7</v>
      </c>
      <c r="E48" s="49"/>
      <c r="F48" s="50">
        <v>25</v>
      </c>
      <c r="G48" s="51" t="s">
        <v>659</v>
      </c>
      <c r="H48" s="54"/>
      <c r="I48" s="54"/>
    </row>
    <row r="49" spans="1:9" ht="47.25" hidden="1" x14ac:dyDescent="0.25">
      <c r="A49" s="46" t="s">
        <v>116</v>
      </c>
      <c r="B49" s="134"/>
      <c r="C49" s="134"/>
      <c r="D49" s="48" t="s">
        <v>7</v>
      </c>
      <c r="E49" s="49"/>
      <c r="F49" s="50">
        <v>9.1258870000000005</v>
      </c>
      <c r="G49" s="51" t="s">
        <v>659</v>
      </c>
      <c r="H49" s="54"/>
      <c r="I49" s="54"/>
    </row>
    <row r="50" spans="1:9" ht="31.5" hidden="1" x14ac:dyDescent="0.25">
      <c r="A50" s="46" t="s">
        <v>117</v>
      </c>
      <c r="B50" s="134"/>
      <c r="C50" s="134"/>
      <c r="D50" s="48" t="s">
        <v>7</v>
      </c>
      <c r="E50" s="49"/>
      <c r="F50" s="50">
        <v>27.1</v>
      </c>
      <c r="G50" s="51" t="s">
        <v>659</v>
      </c>
      <c r="H50" s="54"/>
      <c r="I50" s="54"/>
    </row>
    <row r="51" spans="1:9" ht="29.25" hidden="1" customHeight="1" x14ac:dyDescent="0.25">
      <c r="A51" s="46"/>
      <c r="B51" s="74"/>
      <c r="C51" s="74"/>
      <c r="D51" s="48"/>
      <c r="E51" s="49"/>
      <c r="F51" s="50">
        <f>SUM(F45,F46,F47,F48,F49,F50)</f>
        <v>3911.2258870000001</v>
      </c>
      <c r="G51" s="51"/>
      <c r="H51" s="54"/>
      <c r="I51" s="54"/>
    </row>
    <row r="52" spans="1:9" ht="15.75" hidden="1" x14ac:dyDescent="0.25">
      <c r="A52" s="72" t="s">
        <v>647</v>
      </c>
      <c r="B52" s="76"/>
      <c r="C52" s="76"/>
      <c r="D52" s="48"/>
      <c r="E52" s="77"/>
      <c r="F52" s="78"/>
      <c r="G52" s="80"/>
      <c r="H52" s="81"/>
      <c r="I52" s="81"/>
    </row>
    <row r="53" spans="1:9" ht="31.5" hidden="1" x14ac:dyDescent="0.25">
      <c r="A53" s="46" t="s">
        <v>118</v>
      </c>
      <c r="B53" s="47" t="s">
        <v>119</v>
      </c>
      <c r="C53" s="47" t="s">
        <v>120</v>
      </c>
      <c r="D53" s="48" t="s">
        <v>7</v>
      </c>
      <c r="E53" s="49"/>
      <c r="F53" s="50">
        <v>1100</v>
      </c>
      <c r="G53" s="51" t="s">
        <v>659</v>
      </c>
      <c r="H53" s="52"/>
      <c r="I53" s="52"/>
    </row>
    <row r="54" spans="1:9" ht="25.5" hidden="1" customHeight="1" x14ac:dyDescent="0.25">
      <c r="A54" s="46"/>
      <c r="B54" s="47"/>
      <c r="C54" s="47"/>
      <c r="D54" s="48"/>
      <c r="E54" s="49">
        <f>SUM(E10,E11,E25,E26,E27,E28,E29,E30,E31,E32,E33,E34,E35,E36,E37,E38,E39,E40,E41)</f>
        <v>4345.8179999999984</v>
      </c>
      <c r="F54" s="50">
        <f>SUM(F10,F11,F13,F14,F15,F16,F17,F18,F19,F20,F21,F22,F23,F26,F27,F28,F29,F30,F31,F32,F33,F34,F35,F36,F37,F45,F46,F47,F48,F49,F50,F53)</f>
        <v>8548.3302291599994</v>
      </c>
      <c r="G54" s="51"/>
      <c r="H54" s="52"/>
      <c r="I54" s="52"/>
    </row>
    <row r="55" spans="1:9" ht="15.75" hidden="1" x14ac:dyDescent="0.25">
      <c r="A55" s="155" t="s">
        <v>122</v>
      </c>
      <c r="B55" s="155"/>
      <c r="C55" s="155"/>
      <c r="D55" s="155"/>
      <c r="E55" s="155"/>
      <c r="F55" s="155"/>
      <c r="G55" s="155"/>
      <c r="H55" s="155"/>
      <c r="I55" s="155"/>
    </row>
    <row r="56" spans="1:9" ht="15.75" hidden="1" x14ac:dyDescent="0.25">
      <c r="A56" s="72" t="s">
        <v>1</v>
      </c>
      <c r="B56" s="56"/>
      <c r="C56" s="56"/>
      <c r="D56" s="54"/>
      <c r="E56" s="65"/>
      <c r="F56" s="65"/>
      <c r="G56" s="73"/>
      <c r="H56" s="56"/>
      <c r="I56" s="56"/>
    </row>
    <row r="57" spans="1:9" ht="15.75" hidden="1" x14ac:dyDescent="0.25">
      <c r="A57" s="73" t="s">
        <v>11</v>
      </c>
      <c r="B57" s="56"/>
      <c r="C57" s="56"/>
      <c r="D57" s="54"/>
      <c r="E57" s="65"/>
      <c r="F57" s="65"/>
      <c r="G57" s="73"/>
      <c r="H57" s="56"/>
      <c r="I57" s="56"/>
    </row>
    <row r="58" spans="1:9" ht="15.75" hidden="1" x14ac:dyDescent="0.25">
      <c r="A58" s="73" t="s">
        <v>42</v>
      </c>
      <c r="B58" s="56"/>
      <c r="C58" s="56"/>
      <c r="D58" s="54"/>
      <c r="E58" s="65"/>
      <c r="F58" s="65"/>
      <c r="G58" s="73"/>
      <c r="H58" s="56"/>
      <c r="I58" s="56"/>
    </row>
    <row r="59" spans="1:9" ht="15.75" hidden="1" x14ac:dyDescent="0.25">
      <c r="A59" s="72" t="s">
        <v>12</v>
      </c>
      <c r="B59" s="56"/>
      <c r="C59" s="56"/>
      <c r="D59" s="54"/>
      <c r="E59" s="65"/>
      <c r="F59" s="65"/>
      <c r="G59" s="73"/>
      <c r="H59" s="56"/>
      <c r="I59" s="56"/>
    </row>
    <row r="60" spans="1:9" ht="15.75" hidden="1" x14ac:dyDescent="0.25">
      <c r="A60" s="72" t="s">
        <v>29</v>
      </c>
      <c r="B60" s="56"/>
      <c r="C60" s="56"/>
      <c r="D60" s="54"/>
      <c r="E60" s="65"/>
      <c r="F60" s="65"/>
      <c r="G60" s="73"/>
      <c r="H60" s="56"/>
      <c r="I60" s="56"/>
    </row>
    <row r="61" spans="1:9" ht="31.5" hidden="1" x14ac:dyDescent="0.25">
      <c r="A61" s="53" t="s">
        <v>30</v>
      </c>
      <c r="B61" s="161" t="s">
        <v>32</v>
      </c>
      <c r="C61" s="162" t="s">
        <v>33</v>
      </c>
      <c r="D61" s="162" t="s">
        <v>34</v>
      </c>
      <c r="E61" s="82">
        <v>500</v>
      </c>
      <c r="F61" s="82">
        <v>250</v>
      </c>
      <c r="G61" s="163" t="s">
        <v>661</v>
      </c>
      <c r="H61" s="56">
        <v>0</v>
      </c>
      <c r="I61" s="56">
        <v>0</v>
      </c>
    </row>
    <row r="62" spans="1:9" ht="15.75" hidden="1" x14ac:dyDescent="0.25">
      <c r="A62" s="53" t="s">
        <v>31</v>
      </c>
      <c r="B62" s="161"/>
      <c r="C62" s="162"/>
      <c r="D62" s="162"/>
      <c r="E62" s="82">
        <v>130</v>
      </c>
      <c r="F62" s="82">
        <v>130</v>
      </c>
      <c r="G62" s="163"/>
      <c r="H62" s="56">
        <v>0</v>
      </c>
      <c r="I62" s="56">
        <v>0</v>
      </c>
    </row>
    <row r="63" spans="1:9" ht="24.75" hidden="1" customHeight="1" x14ac:dyDescent="0.25">
      <c r="A63" s="53"/>
      <c r="B63" s="44"/>
      <c r="C63" s="54"/>
      <c r="D63" s="54"/>
      <c r="E63" s="82">
        <f>SUM(E61,E62)</f>
        <v>630</v>
      </c>
      <c r="F63" s="82">
        <f>SUM(F61,F62)</f>
        <v>380</v>
      </c>
      <c r="G63" s="53"/>
      <c r="H63" s="56"/>
      <c r="I63" s="56"/>
    </row>
    <row r="64" spans="1:9" ht="15.75" hidden="1" x14ac:dyDescent="0.25">
      <c r="A64" s="72" t="s">
        <v>21</v>
      </c>
      <c r="B64" s="56"/>
      <c r="C64" s="56"/>
      <c r="D64" s="54"/>
      <c r="E64" s="65"/>
      <c r="F64" s="65"/>
      <c r="G64" s="73"/>
      <c r="H64" s="56"/>
      <c r="I64" s="56"/>
    </row>
    <row r="65" spans="1:9" ht="31.5" hidden="1" x14ac:dyDescent="0.25">
      <c r="A65" s="53" t="s">
        <v>22</v>
      </c>
      <c r="B65" s="57" t="s">
        <v>25</v>
      </c>
      <c r="C65" s="56" t="s">
        <v>23</v>
      </c>
      <c r="D65" s="54" t="s">
        <v>24</v>
      </c>
      <c r="E65" s="83">
        <v>38.799999999999997</v>
      </c>
      <c r="F65" s="55">
        <v>0</v>
      </c>
      <c r="G65" s="53" t="s">
        <v>123</v>
      </c>
      <c r="H65" s="56">
        <v>0</v>
      </c>
      <c r="I65" s="56">
        <v>0</v>
      </c>
    </row>
    <row r="66" spans="1:9" ht="15.75" hidden="1" x14ac:dyDescent="0.25">
      <c r="A66" s="72" t="s">
        <v>26</v>
      </c>
      <c r="B66" s="56"/>
      <c r="C66" s="56"/>
      <c r="D66" s="54"/>
      <c r="E66" s="55"/>
      <c r="F66" s="55"/>
      <c r="G66" s="73"/>
      <c r="H66" s="56"/>
      <c r="I66" s="56"/>
    </row>
    <row r="67" spans="1:9" ht="31.5" hidden="1" x14ac:dyDescent="0.25">
      <c r="A67" s="53" t="s">
        <v>28</v>
      </c>
      <c r="B67" s="57" t="s">
        <v>27</v>
      </c>
      <c r="C67" s="56" t="s">
        <v>23</v>
      </c>
      <c r="D67" s="54" t="s">
        <v>24</v>
      </c>
      <c r="E67" s="82">
        <v>5</v>
      </c>
      <c r="F67" s="55">
        <v>0</v>
      </c>
      <c r="G67" s="53" t="s">
        <v>662</v>
      </c>
      <c r="H67" s="56">
        <v>0</v>
      </c>
      <c r="I67" s="56">
        <v>0</v>
      </c>
    </row>
    <row r="68" spans="1:9" ht="15.75" hidden="1" x14ac:dyDescent="0.25">
      <c r="A68" s="53"/>
      <c r="B68" s="57"/>
      <c r="C68" s="56"/>
      <c r="D68" s="54"/>
      <c r="E68" s="82">
        <f>SUM(E65,E67)</f>
        <v>43.8</v>
      </c>
      <c r="F68" s="55"/>
      <c r="G68" s="53"/>
      <c r="H68" s="56"/>
      <c r="I68" s="56"/>
    </row>
    <row r="69" spans="1:9" ht="15.75" hidden="1" x14ac:dyDescent="0.25">
      <c r="A69" s="72" t="s">
        <v>13</v>
      </c>
      <c r="B69" s="56"/>
      <c r="C69" s="56"/>
      <c r="D69" s="54"/>
      <c r="E69" s="55"/>
      <c r="F69" s="55"/>
      <c r="G69" s="73"/>
      <c r="H69" s="56"/>
      <c r="I69" s="56"/>
    </row>
    <row r="70" spans="1:9" ht="15.75" hidden="1" x14ac:dyDescent="0.25">
      <c r="A70" s="72" t="s">
        <v>15</v>
      </c>
      <c r="B70" s="56"/>
      <c r="C70" s="56"/>
      <c r="D70" s="54"/>
      <c r="E70" s="55"/>
      <c r="F70" s="55"/>
      <c r="G70" s="84"/>
      <c r="H70" s="56"/>
      <c r="I70" s="56"/>
    </row>
    <row r="71" spans="1:9" ht="47.25" hidden="1" x14ac:dyDescent="0.25">
      <c r="A71" s="53" t="s">
        <v>16</v>
      </c>
      <c r="B71" s="161" t="s">
        <v>20</v>
      </c>
      <c r="C71" s="161" t="s">
        <v>35</v>
      </c>
      <c r="D71" s="162" t="s">
        <v>7</v>
      </c>
      <c r="E71" s="55"/>
      <c r="F71" s="55">
        <v>413.76499999999999</v>
      </c>
      <c r="G71" s="51" t="s">
        <v>659</v>
      </c>
      <c r="H71" s="56"/>
      <c r="I71" s="56"/>
    </row>
    <row r="72" spans="1:9" ht="31.5" hidden="1" x14ac:dyDescent="0.25">
      <c r="A72" s="53" t="s">
        <v>17</v>
      </c>
      <c r="B72" s="161"/>
      <c r="C72" s="161"/>
      <c r="D72" s="162"/>
      <c r="E72" s="55"/>
      <c r="F72" s="55">
        <v>246.92</v>
      </c>
      <c r="G72" s="51" t="s">
        <v>659</v>
      </c>
      <c r="H72" s="56"/>
      <c r="I72" s="56"/>
    </row>
    <row r="73" spans="1:9" ht="31.5" hidden="1" x14ac:dyDescent="0.25">
      <c r="A73" s="53" t="s">
        <v>18</v>
      </c>
      <c r="B73" s="161"/>
      <c r="C73" s="161"/>
      <c r="D73" s="162"/>
      <c r="E73" s="55"/>
      <c r="F73" s="55">
        <v>146.27699999999999</v>
      </c>
      <c r="G73" s="51" t="s">
        <v>659</v>
      </c>
      <c r="H73" s="56"/>
      <c r="I73" s="56"/>
    </row>
    <row r="74" spans="1:9" ht="31.5" hidden="1" x14ac:dyDescent="0.25">
      <c r="A74" s="53" t="s">
        <v>19</v>
      </c>
      <c r="B74" s="161"/>
      <c r="C74" s="161"/>
      <c r="D74" s="162"/>
      <c r="E74" s="55"/>
      <c r="F74" s="55">
        <v>424.822</v>
      </c>
      <c r="G74" s="51" t="s">
        <v>659</v>
      </c>
      <c r="H74" s="56"/>
      <c r="I74" s="56"/>
    </row>
    <row r="75" spans="1:9" ht="20.25" hidden="1" customHeight="1" x14ac:dyDescent="0.25">
      <c r="A75" s="53"/>
      <c r="B75" s="44"/>
      <c r="C75" s="44"/>
      <c r="D75" s="54"/>
      <c r="E75" s="55"/>
      <c r="F75" s="55">
        <f>SUM(F71,F72,F73,F74)</f>
        <v>1231.7840000000001</v>
      </c>
      <c r="G75" s="51">
        <v>1231.7840000000001</v>
      </c>
      <c r="H75" s="56"/>
      <c r="I75" s="56"/>
    </row>
    <row r="76" spans="1:9" ht="15.75" hidden="1" x14ac:dyDescent="0.25">
      <c r="A76" s="53"/>
      <c r="B76" s="44"/>
      <c r="C76" s="44"/>
      <c r="D76" s="54"/>
      <c r="E76" s="55">
        <f>SUM(E61,E62,E65,E67)</f>
        <v>673.8</v>
      </c>
      <c r="F76" s="55">
        <f>SUM(F61,F62,F71,F72,F73,F74)</f>
        <v>1611.7840000000001</v>
      </c>
      <c r="G76" s="51"/>
      <c r="H76" s="56"/>
      <c r="I76" s="56"/>
    </row>
    <row r="77" spans="1:9" ht="15.75" hidden="1" x14ac:dyDescent="0.25">
      <c r="A77" s="155" t="s">
        <v>37</v>
      </c>
      <c r="B77" s="155"/>
      <c r="C77" s="155"/>
      <c r="D77" s="155"/>
      <c r="E77" s="155"/>
      <c r="F77" s="155"/>
      <c r="G77" s="155"/>
      <c r="H77" s="155"/>
      <c r="I77" s="155"/>
    </row>
    <row r="78" spans="1:9" ht="15.75" hidden="1" x14ac:dyDescent="0.25">
      <c r="A78" s="72" t="s">
        <v>1</v>
      </c>
      <c r="B78" s="56"/>
      <c r="C78" s="56"/>
      <c r="D78" s="54"/>
      <c r="E78" s="65"/>
      <c r="F78" s="65"/>
      <c r="G78" s="73"/>
      <c r="H78" s="56"/>
      <c r="I78" s="56"/>
    </row>
    <row r="79" spans="1:9" ht="15.75" hidden="1" x14ac:dyDescent="0.25">
      <c r="A79" s="73" t="s">
        <v>11</v>
      </c>
      <c r="B79" s="162" t="s">
        <v>36</v>
      </c>
      <c r="C79" s="162"/>
      <c r="D79" s="162"/>
      <c r="E79" s="162"/>
      <c r="F79" s="162"/>
      <c r="G79" s="162"/>
      <c r="H79" s="162"/>
      <c r="I79" s="162"/>
    </row>
    <row r="80" spans="1:9" ht="15.75" hidden="1" x14ac:dyDescent="0.25">
      <c r="A80" s="72" t="s">
        <v>12</v>
      </c>
      <c r="B80" s="56"/>
      <c r="C80" s="56"/>
      <c r="D80" s="54"/>
      <c r="E80" s="65"/>
      <c r="F80" s="65"/>
      <c r="G80" s="73"/>
      <c r="H80" s="56"/>
      <c r="I80" s="56"/>
    </row>
    <row r="81" spans="1:9" ht="15.75" hidden="1" x14ac:dyDescent="0.25">
      <c r="A81" s="73" t="s">
        <v>2</v>
      </c>
      <c r="B81" s="162" t="s">
        <v>36</v>
      </c>
      <c r="C81" s="162"/>
      <c r="D81" s="162"/>
      <c r="E81" s="162"/>
      <c r="F81" s="162"/>
      <c r="G81" s="162"/>
      <c r="H81" s="162"/>
      <c r="I81" s="162"/>
    </row>
    <row r="82" spans="1:9" ht="15.75" hidden="1" x14ac:dyDescent="0.25">
      <c r="A82" s="72" t="s">
        <v>13</v>
      </c>
      <c r="B82" s="56"/>
      <c r="C82" s="56"/>
      <c r="D82" s="54"/>
      <c r="E82" s="65"/>
      <c r="F82" s="65"/>
      <c r="G82" s="73"/>
      <c r="H82" s="56"/>
      <c r="I82" s="56"/>
    </row>
    <row r="83" spans="1:9" ht="15.75" hidden="1" x14ac:dyDescent="0.25">
      <c r="A83" s="72" t="s">
        <v>39</v>
      </c>
      <c r="B83" s="53"/>
      <c r="C83" s="44"/>
      <c r="D83" s="54"/>
      <c r="E83" s="85"/>
      <c r="F83" s="85"/>
      <c r="G83" s="53"/>
      <c r="H83" s="54"/>
      <c r="I83" s="54"/>
    </row>
    <row r="84" spans="1:9" ht="31.5" hidden="1" x14ac:dyDescent="0.25">
      <c r="A84" s="86" t="s">
        <v>653</v>
      </c>
      <c r="B84" s="161" t="s">
        <v>40</v>
      </c>
      <c r="C84" s="161" t="s">
        <v>41</v>
      </c>
      <c r="D84" s="162" t="s">
        <v>24</v>
      </c>
      <c r="E84" s="54">
        <v>0.7</v>
      </c>
      <c r="F84" s="54">
        <v>0.7</v>
      </c>
      <c r="G84" s="44" t="s">
        <v>663</v>
      </c>
      <c r="H84" s="54"/>
      <c r="I84" s="54"/>
    </row>
    <row r="85" spans="1:9" ht="31.5" hidden="1" x14ac:dyDescent="0.25">
      <c r="A85" s="86" t="s">
        <v>654</v>
      </c>
      <c r="B85" s="161"/>
      <c r="C85" s="161"/>
      <c r="D85" s="162"/>
      <c r="E85" s="54">
        <v>0.8</v>
      </c>
      <c r="F85" s="54">
        <v>0.8</v>
      </c>
      <c r="G85" s="51" t="s">
        <v>659</v>
      </c>
      <c r="H85" s="54"/>
      <c r="I85" s="54"/>
    </row>
    <row r="86" spans="1:9" ht="31.5" hidden="1" x14ac:dyDescent="0.25">
      <c r="A86" s="86" t="s">
        <v>655</v>
      </c>
      <c r="B86" s="161"/>
      <c r="C86" s="161"/>
      <c r="D86" s="162"/>
      <c r="E86" s="54">
        <v>1.6</v>
      </c>
      <c r="F86" s="54">
        <v>1.6</v>
      </c>
      <c r="G86" s="44" t="s">
        <v>659</v>
      </c>
      <c r="H86" s="54"/>
      <c r="I86" s="54"/>
    </row>
    <row r="87" spans="1:9" ht="24.75" hidden="1" customHeight="1" x14ac:dyDescent="0.25">
      <c r="A87" s="86"/>
      <c r="B87" s="44"/>
      <c r="C87" s="44"/>
      <c r="D87" s="54"/>
      <c r="E87" s="54">
        <f>SUM(E84:E86)</f>
        <v>3.1</v>
      </c>
      <c r="F87" s="54">
        <f>SUM(F84:F86)</f>
        <v>3.1</v>
      </c>
      <c r="G87" s="44"/>
      <c r="H87" s="54"/>
      <c r="I87" s="54"/>
    </row>
    <row r="88" spans="1:9" ht="47.25" hidden="1" x14ac:dyDescent="0.25">
      <c r="A88" s="57" t="s">
        <v>656</v>
      </c>
      <c r="B88" s="44" t="s">
        <v>657</v>
      </c>
      <c r="C88" s="44" t="s">
        <v>658</v>
      </c>
      <c r="D88" s="54" t="s">
        <v>7</v>
      </c>
      <c r="E88" s="58">
        <v>0</v>
      </c>
      <c r="F88" s="54">
        <v>15</v>
      </c>
      <c r="G88" s="44" t="s">
        <v>659</v>
      </c>
      <c r="H88" s="54"/>
      <c r="I88" s="54"/>
    </row>
    <row r="89" spans="1:9" ht="15.75" hidden="1" x14ac:dyDescent="0.25">
      <c r="A89" s="57"/>
      <c r="B89" s="44"/>
      <c r="C89" s="44"/>
      <c r="D89" s="54"/>
      <c r="E89" s="58">
        <f>SUM(E84,E85,E86)</f>
        <v>3.1</v>
      </c>
      <c r="F89" s="54">
        <f>SUM(F84,F85,F86,F88)</f>
        <v>18.100000000000001</v>
      </c>
      <c r="G89" s="44"/>
      <c r="H89" s="54"/>
      <c r="I89" s="54"/>
    </row>
    <row r="90" spans="1:9" ht="15.75" hidden="1" x14ac:dyDescent="0.25">
      <c r="A90" s="155" t="s">
        <v>38</v>
      </c>
      <c r="B90" s="155"/>
      <c r="C90" s="155"/>
      <c r="D90" s="155"/>
      <c r="E90" s="155"/>
      <c r="F90" s="155"/>
      <c r="G90" s="155"/>
      <c r="H90" s="155"/>
      <c r="I90" s="155"/>
    </row>
    <row r="91" spans="1:9" ht="15.75" hidden="1" x14ac:dyDescent="0.25">
      <c r="A91" s="72" t="s">
        <v>1</v>
      </c>
      <c r="B91" s="56"/>
      <c r="C91" s="56"/>
      <c r="D91" s="54"/>
      <c r="E91" s="65"/>
      <c r="F91" s="65"/>
      <c r="G91" s="73"/>
      <c r="H91" s="56"/>
      <c r="I91" s="56"/>
    </row>
    <row r="92" spans="1:9" ht="15.75" hidden="1" x14ac:dyDescent="0.25">
      <c r="A92" s="73" t="s">
        <v>11</v>
      </c>
      <c r="B92" s="162" t="s">
        <v>36</v>
      </c>
      <c r="C92" s="162"/>
      <c r="D92" s="162"/>
      <c r="E92" s="162"/>
      <c r="F92" s="162"/>
      <c r="G92" s="162"/>
      <c r="H92" s="162"/>
      <c r="I92" s="162"/>
    </row>
    <row r="93" spans="1:9" ht="15.75" hidden="1" x14ac:dyDescent="0.25">
      <c r="A93" s="72" t="s">
        <v>12</v>
      </c>
      <c r="B93" s="56"/>
      <c r="C93" s="56"/>
      <c r="D93" s="54"/>
      <c r="E93" s="65"/>
      <c r="F93" s="65"/>
      <c r="G93" s="73"/>
      <c r="H93" s="56"/>
      <c r="I93" s="56"/>
    </row>
    <row r="94" spans="1:9" ht="15.75" hidden="1" x14ac:dyDescent="0.25">
      <c r="A94" s="73" t="s">
        <v>2</v>
      </c>
      <c r="B94" s="162" t="s">
        <v>36</v>
      </c>
      <c r="C94" s="162"/>
      <c r="D94" s="162"/>
      <c r="E94" s="162"/>
      <c r="F94" s="162"/>
      <c r="G94" s="162"/>
      <c r="H94" s="162"/>
      <c r="I94" s="162"/>
    </row>
    <row r="95" spans="1:9" ht="15.75" hidden="1" x14ac:dyDescent="0.25">
      <c r="A95" s="72" t="s">
        <v>13</v>
      </c>
      <c r="B95" s="56"/>
      <c r="C95" s="56"/>
      <c r="D95" s="54"/>
      <c r="E95" s="65"/>
      <c r="F95" s="65"/>
      <c r="G95" s="73"/>
      <c r="H95" s="56"/>
      <c r="I95" s="56"/>
    </row>
    <row r="96" spans="1:9" ht="15.75" hidden="1" x14ac:dyDescent="0.25">
      <c r="A96" s="72" t="s">
        <v>2</v>
      </c>
      <c r="B96" s="53"/>
      <c r="C96" s="44"/>
      <c r="D96" s="54"/>
      <c r="E96" s="85"/>
      <c r="F96" s="85"/>
      <c r="G96" s="53"/>
      <c r="H96" s="54"/>
      <c r="I96" s="54"/>
    </row>
    <row r="97" spans="1:9" ht="15.75" hidden="1" x14ac:dyDescent="0.25">
      <c r="A97" s="73"/>
      <c r="B97" s="162" t="s">
        <v>36</v>
      </c>
      <c r="C97" s="162"/>
      <c r="D97" s="162"/>
      <c r="E97" s="162"/>
      <c r="F97" s="162"/>
      <c r="G97" s="162"/>
      <c r="H97" s="162"/>
      <c r="I97" s="162"/>
    </row>
    <row r="98" spans="1:9" ht="15.75" hidden="1" x14ac:dyDescent="0.25">
      <c r="A98" s="155" t="s">
        <v>124</v>
      </c>
      <c r="B98" s="155"/>
      <c r="C98" s="155"/>
      <c r="D98" s="155"/>
      <c r="E98" s="155"/>
      <c r="F98" s="155"/>
      <c r="G98" s="155"/>
      <c r="H98" s="155"/>
      <c r="I98" s="155"/>
    </row>
    <row r="99" spans="1:9" ht="15.75" hidden="1" x14ac:dyDescent="0.25">
      <c r="A99" s="84" t="s">
        <v>1</v>
      </c>
      <c r="B99" s="57"/>
      <c r="C99" s="57"/>
      <c r="D99" s="44"/>
      <c r="E99" s="68"/>
      <c r="F99" s="68"/>
      <c r="G99" s="53"/>
      <c r="H99" s="57"/>
      <c r="I99" s="57"/>
    </row>
    <row r="100" spans="1:9" ht="15.75" hidden="1" x14ac:dyDescent="0.25">
      <c r="A100" s="53" t="s">
        <v>11</v>
      </c>
      <c r="B100" s="161" t="s">
        <v>36</v>
      </c>
      <c r="C100" s="161"/>
      <c r="D100" s="161"/>
      <c r="E100" s="161"/>
      <c r="F100" s="161"/>
      <c r="G100" s="161"/>
      <c r="H100" s="161"/>
      <c r="I100" s="161"/>
    </row>
    <row r="101" spans="1:9" ht="15.75" hidden="1" x14ac:dyDescent="0.25">
      <c r="A101" s="84" t="s">
        <v>12</v>
      </c>
      <c r="B101" s="57"/>
      <c r="C101" s="57"/>
      <c r="D101" s="44"/>
      <c r="E101" s="68"/>
      <c r="F101" s="68"/>
      <c r="G101" s="53"/>
      <c r="H101" s="57"/>
      <c r="I101" s="57"/>
    </row>
    <row r="102" spans="1:9" ht="15.75" hidden="1" x14ac:dyDescent="0.25">
      <c r="A102" s="84" t="s">
        <v>125</v>
      </c>
      <c r="B102" s="53"/>
      <c r="C102" s="44"/>
      <c r="D102" s="44"/>
      <c r="E102" s="87"/>
      <c r="F102" s="87"/>
      <c r="G102" s="53"/>
      <c r="H102" s="44"/>
      <c r="I102" s="44"/>
    </row>
    <row r="103" spans="1:9" hidden="1" x14ac:dyDescent="0.25">
      <c r="A103" s="161" t="s">
        <v>44</v>
      </c>
      <c r="B103" s="161" t="s">
        <v>43</v>
      </c>
      <c r="C103" s="163" t="s">
        <v>45</v>
      </c>
      <c r="D103" s="161" t="s">
        <v>7</v>
      </c>
      <c r="E103" s="164"/>
      <c r="F103" s="164">
        <v>400</v>
      </c>
      <c r="G103" s="163" t="s">
        <v>671</v>
      </c>
      <c r="H103" s="161">
        <v>0</v>
      </c>
      <c r="I103" s="161">
        <v>0</v>
      </c>
    </row>
    <row r="104" spans="1:9" ht="70.5" hidden="1" customHeight="1" x14ac:dyDescent="0.25">
      <c r="A104" s="161"/>
      <c r="B104" s="161"/>
      <c r="C104" s="163"/>
      <c r="D104" s="161"/>
      <c r="E104" s="164"/>
      <c r="F104" s="164"/>
      <c r="G104" s="163"/>
      <c r="H104" s="161"/>
      <c r="I104" s="161"/>
    </row>
    <row r="105" spans="1:9" ht="37.5" hidden="1" customHeight="1" x14ac:dyDescent="0.25">
      <c r="A105" s="44"/>
      <c r="B105" s="44"/>
      <c r="C105" s="53"/>
      <c r="D105" s="44"/>
      <c r="E105" s="68"/>
      <c r="F105" s="88">
        <f>SUM(F103,F110,F114,F115,F116,F117,F118)</f>
        <v>3157.56</v>
      </c>
      <c r="G105" s="53"/>
      <c r="H105" s="44"/>
      <c r="I105" s="44"/>
    </row>
    <row r="106" spans="1:9" ht="15.75" hidden="1" x14ac:dyDescent="0.25">
      <c r="A106" s="84" t="s">
        <v>26</v>
      </c>
      <c r="B106" s="44"/>
      <c r="C106" s="57"/>
      <c r="D106" s="44"/>
      <c r="E106" s="87"/>
      <c r="F106" s="87"/>
      <c r="G106" s="53"/>
      <c r="H106" s="44"/>
      <c r="I106" s="44"/>
    </row>
    <row r="107" spans="1:9" hidden="1" x14ac:dyDescent="0.25">
      <c r="A107" s="161" t="s">
        <v>46</v>
      </c>
      <c r="B107" s="161" t="s">
        <v>47</v>
      </c>
      <c r="C107" s="161" t="s">
        <v>48</v>
      </c>
      <c r="D107" s="161"/>
      <c r="E107" s="161">
        <v>70</v>
      </c>
      <c r="F107" s="161">
        <v>70</v>
      </c>
      <c r="G107" s="163" t="s">
        <v>672</v>
      </c>
      <c r="H107" s="161"/>
      <c r="I107" s="161"/>
    </row>
    <row r="108" spans="1:9" ht="231.75" hidden="1" customHeight="1" x14ac:dyDescent="0.25">
      <c r="A108" s="161"/>
      <c r="B108" s="161"/>
      <c r="C108" s="161"/>
      <c r="D108" s="161"/>
      <c r="E108" s="161"/>
      <c r="F108" s="161"/>
      <c r="G108" s="163"/>
      <c r="H108" s="161"/>
      <c r="I108" s="161"/>
    </row>
    <row r="109" spans="1:9" ht="15.75" hidden="1" x14ac:dyDescent="0.25">
      <c r="A109" s="84" t="s">
        <v>49</v>
      </c>
      <c r="B109" s="44"/>
      <c r="C109" s="57"/>
      <c r="D109" s="44"/>
      <c r="E109" s="87"/>
      <c r="F109" s="87"/>
      <c r="G109" s="53"/>
      <c r="H109" s="57"/>
      <c r="I109" s="57"/>
    </row>
    <row r="110" spans="1:9" ht="94.5" hidden="1" x14ac:dyDescent="0.25">
      <c r="A110" s="53" t="s">
        <v>50</v>
      </c>
      <c r="B110" s="44" t="s">
        <v>51</v>
      </c>
      <c r="C110" s="44" t="s">
        <v>52</v>
      </c>
      <c r="D110" s="44" t="s">
        <v>7</v>
      </c>
      <c r="E110" s="68">
        <v>357.56</v>
      </c>
      <c r="F110" s="68">
        <v>357.56</v>
      </c>
      <c r="G110" s="53" t="s">
        <v>53</v>
      </c>
      <c r="H110" s="44">
        <v>0</v>
      </c>
      <c r="I110" s="44">
        <v>0</v>
      </c>
    </row>
    <row r="111" spans="1:9" ht="173.25" hidden="1" x14ac:dyDescent="0.25">
      <c r="A111" s="53" t="s">
        <v>54</v>
      </c>
      <c r="B111" s="44" t="s">
        <v>55</v>
      </c>
      <c r="C111" s="44" t="s">
        <v>56</v>
      </c>
      <c r="D111" s="44" t="s">
        <v>24</v>
      </c>
      <c r="E111" s="68"/>
      <c r="F111" s="68">
        <v>5</v>
      </c>
      <c r="G111" s="53" t="s">
        <v>57</v>
      </c>
      <c r="H111" s="44"/>
      <c r="I111" s="44"/>
    </row>
    <row r="112" spans="1:9" ht="15.75" hidden="1" x14ac:dyDescent="0.25">
      <c r="A112" s="159" t="s">
        <v>13</v>
      </c>
      <c r="B112" s="159"/>
      <c r="C112" s="57"/>
      <c r="D112" s="44"/>
      <c r="E112" s="68"/>
      <c r="F112" s="68"/>
      <c r="G112" s="53"/>
      <c r="H112" s="44"/>
      <c r="I112" s="44"/>
    </row>
    <row r="113" spans="1:9" ht="15.75" hidden="1" x14ac:dyDescent="0.25">
      <c r="A113" s="84" t="s">
        <v>58</v>
      </c>
      <c r="B113" s="44"/>
      <c r="C113" s="57"/>
      <c r="D113" s="44"/>
      <c r="E113" s="68"/>
      <c r="F113" s="88"/>
      <c r="G113" s="53"/>
      <c r="H113" s="57"/>
      <c r="I113" s="89"/>
    </row>
    <row r="114" spans="1:9" ht="31.5" hidden="1" x14ac:dyDescent="0.25">
      <c r="A114" s="53" t="s">
        <v>59</v>
      </c>
      <c r="B114" s="161" t="s">
        <v>60</v>
      </c>
      <c r="C114" s="161" t="s">
        <v>61</v>
      </c>
      <c r="D114" s="44" t="s">
        <v>7</v>
      </c>
      <c r="E114" s="59">
        <v>0</v>
      </c>
      <c r="F114" s="60">
        <v>450</v>
      </c>
      <c r="G114" s="163" t="s">
        <v>62</v>
      </c>
      <c r="H114" s="61">
        <v>0</v>
      </c>
      <c r="I114" s="62">
        <v>412.5</v>
      </c>
    </row>
    <row r="115" spans="1:9" ht="31.5" hidden="1" x14ac:dyDescent="0.25">
      <c r="A115" s="53" t="s">
        <v>63</v>
      </c>
      <c r="B115" s="161"/>
      <c r="C115" s="161"/>
      <c r="D115" s="44" t="s">
        <v>7</v>
      </c>
      <c r="E115" s="59">
        <v>0</v>
      </c>
      <c r="F115" s="60">
        <v>650</v>
      </c>
      <c r="G115" s="163"/>
      <c r="H115" s="61">
        <v>0</v>
      </c>
      <c r="I115" s="62">
        <v>385</v>
      </c>
    </row>
    <row r="116" spans="1:9" ht="31.5" hidden="1" x14ac:dyDescent="0.25">
      <c r="A116" s="53" t="s">
        <v>64</v>
      </c>
      <c r="B116" s="161"/>
      <c r="C116" s="161"/>
      <c r="D116" s="44" t="s">
        <v>7</v>
      </c>
      <c r="E116" s="59">
        <v>0</v>
      </c>
      <c r="F116" s="60">
        <v>350</v>
      </c>
      <c r="G116" s="163"/>
      <c r="H116" s="61">
        <v>0</v>
      </c>
      <c r="I116" s="62">
        <v>182.5</v>
      </c>
    </row>
    <row r="117" spans="1:9" ht="31.5" hidden="1" x14ac:dyDescent="0.25">
      <c r="A117" s="53" t="s">
        <v>65</v>
      </c>
      <c r="B117" s="161"/>
      <c r="C117" s="161"/>
      <c r="D117" s="44" t="s">
        <v>7</v>
      </c>
      <c r="E117" s="59">
        <v>0</v>
      </c>
      <c r="F117" s="60">
        <v>500</v>
      </c>
      <c r="G117" s="163"/>
      <c r="H117" s="61">
        <v>0</v>
      </c>
      <c r="I117" s="62">
        <v>412.5</v>
      </c>
    </row>
    <row r="118" spans="1:9" ht="31.5" hidden="1" x14ac:dyDescent="0.25">
      <c r="A118" s="53" t="s">
        <v>66</v>
      </c>
      <c r="B118" s="161"/>
      <c r="C118" s="161"/>
      <c r="D118" s="44" t="s">
        <v>7</v>
      </c>
      <c r="E118" s="59">
        <v>0</v>
      </c>
      <c r="F118" s="60">
        <v>450</v>
      </c>
      <c r="G118" s="163"/>
      <c r="H118" s="61">
        <v>0</v>
      </c>
      <c r="I118" s="62">
        <v>288.75</v>
      </c>
    </row>
    <row r="119" spans="1:9" ht="15.75" hidden="1" x14ac:dyDescent="0.25">
      <c r="A119" s="53"/>
      <c r="B119" s="44"/>
      <c r="C119" s="44"/>
      <c r="D119" s="44"/>
      <c r="E119" s="59">
        <f>SUM(E107,E110)</f>
        <v>427.56</v>
      </c>
      <c r="F119" s="60">
        <f>SUM(F114:F118)</f>
        <v>2400</v>
      </c>
      <c r="G119" s="53">
        <v>2400</v>
      </c>
      <c r="H119" s="61"/>
      <c r="I119" s="62">
        <f>SUM(I114:I118,I114,I115,I116,I117,I118)</f>
        <v>3362.5</v>
      </c>
    </row>
    <row r="120" spans="1:9" ht="15.75" hidden="1" x14ac:dyDescent="0.25">
      <c r="A120" s="155" t="s">
        <v>126</v>
      </c>
      <c r="B120" s="155"/>
      <c r="C120" s="155"/>
      <c r="D120" s="155"/>
      <c r="E120" s="155"/>
      <c r="F120" s="155"/>
      <c r="G120" s="155"/>
      <c r="H120" s="155"/>
      <c r="I120" s="155"/>
    </row>
    <row r="121" spans="1:9" ht="15.75" hidden="1" x14ac:dyDescent="0.25">
      <c r="A121" s="84" t="s">
        <v>1</v>
      </c>
      <c r="B121" s="57"/>
      <c r="C121" s="57"/>
      <c r="D121" s="44"/>
      <c r="E121" s="68"/>
      <c r="F121" s="68"/>
      <c r="G121" s="53"/>
      <c r="H121" s="57"/>
      <c r="I121" s="57"/>
    </row>
    <row r="122" spans="1:9" ht="47.25" hidden="1" x14ac:dyDescent="0.25">
      <c r="A122" s="53" t="s">
        <v>127</v>
      </c>
      <c r="B122" s="161" t="s">
        <v>128</v>
      </c>
      <c r="C122" s="161" t="s">
        <v>129</v>
      </c>
      <c r="D122" s="54" t="s">
        <v>34</v>
      </c>
      <c r="E122" s="49">
        <v>1500</v>
      </c>
      <c r="F122" s="65"/>
      <c r="G122" s="53" t="s">
        <v>130</v>
      </c>
      <c r="H122" s="49">
        <v>1500</v>
      </c>
      <c r="I122" s="65"/>
    </row>
    <row r="123" spans="1:9" ht="47.25" hidden="1" x14ac:dyDescent="0.25">
      <c r="A123" s="53" t="s">
        <v>131</v>
      </c>
      <c r="B123" s="161"/>
      <c r="C123" s="161"/>
      <c r="D123" s="54" t="s">
        <v>34</v>
      </c>
      <c r="E123" s="49">
        <v>50</v>
      </c>
      <c r="F123" s="65"/>
      <c r="G123" s="53" t="s">
        <v>130</v>
      </c>
      <c r="H123" s="49">
        <v>50</v>
      </c>
      <c r="I123" s="65"/>
    </row>
    <row r="124" spans="1:9" ht="31.5" hidden="1" x14ac:dyDescent="0.25">
      <c r="A124" s="53" t="s">
        <v>132</v>
      </c>
      <c r="B124" s="161"/>
      <c r="C124" s="161"/>
      <c r="D124" s="54" t="s">
        <v>34</v>
      </c>
      <c r="E124" s="49">
        <v>60</v>
      </c>
      <c r="F124" s="65"/>
      <c r="G124" s="53" t="s">
        <v>130</v>
      </c>
      <c r="H124" s="49">
        <v>60</v>
      </c>
      <c r="I124" s="65"/>
    </row>
    <row r="125" spans="1:9" ht="47.25" hidden="1" x14ac:dyDescent="0.25">
      <c r="A125" s="53" t="s">
        <v>133</v>
      </c>
      <c r="B125" s="161" t="s">
        <v>134</v>
      </c>
      <c r="C125" s="161" t="s">
        <v>135</v>
      </c>
      <c r="D125" s="54" t="s">
        <v>34</v>
      </c>
      <c r="E125" s="49">
        <v>6000</v>
      </c>
      <c r="F125" s="65"/>
      <c r="G125" s="53" t="s">
        <v>136</v>
      </c>
      <c r="H125" s="49">
        <v>0</v>
      </c>
      <c r="I125" s="65">
        <v>0</v>
      </c>
    </row>
    <row r="126" spans="1:9" ht="47.25" hidden="1" x14ac:dyDescent="0.25">
      <c r="A126" s="53" t="s">
        <v>137</v>
      </c>
      <c r="B126" s="161"/>
      <c r="C126" s="161"/>
      <c r="D126" s="54" t="s">
        <v>34</v>
      </c>
      <c r="E126" s="49">
        <v>18000</v>
      </c>
      <c r="F126" s="65"/>
      <c r="G126" s="53" t="s">
        <v>138</v>
      </c>
      <c r="H126" s="49">
        <v>0</v>
      </c>
      <c r="I126" s="65">
        <v>0</v>
      </c>
    </row>
    <row r="127" spans="1:9" ht="47.25" hidden="1" x14ac:dyDescent="0.25">
      <c r="A127" s="53" t="s">
        <v>139</v>
      </c>
      <c r="B127" s="161"/>
      <c r="C127" s="161"/>
      <c r="D127" s="54" t="s">
        <v>34</v>
      </c>
      <c r="E127" s="49">
        <v>150000</v>
      </c>
      <c r="F127" s="65"/>
      <c r="G127" s="53" t="s">
        <v>138</v>
      </c>
      <c r="H127" s="49">
        <v>0</v>
      </c>
      <c r="I127" s="65">
        <v>0</v>
      </c>
    </row>
    <row r="128" spans="1:9" ht="47.25" hidden="1" x14ac:dyDescent="0.25">
      <c r="A128" s="53" t="s">
        <v>140</v>
      </c>
      <c r="B128" s="161"/>
      <c r="C128" s="161"/>
      <c r="D128" s="54" t="s">
        <v>34</v>
      </c>
      <c r="E128" s="49">
        <v>30000</v>
      </c>
      <c r="F128" s="65"/>
      <c r="G128" s="53" t="s">
        <v>138</v>
      </c>
      <c r="H128" s="49">
        <v>0</v>
      </c>
      <c r="I128" s="65">
        <v>0</v>
      </c>
    </row>
    <row r="129" spans="1:9" ht="47.25" hidden="1" x14ac:dyDescent="0.25">
      <c r="A129" s="53" t="s">
        <v>141</v>
      </c>
      <c r="B129" s="161"/>
      <c r="C129" s="161"/>
      <c r="D129" s="54" t="s">
        <v>34</v>
      </c>
      <c r="E129" s="49">
        <v>4000</v>
      </c>
      <c r="F129" s="65"/>
      <c r="G129" s="53" t="s">
        <v>138</v>
      </c>
      <c r="H129" s="49">
        <v>0</v>
      </c>
      <c r="I129" s="65">
        <v>0</v>
      </c>
    </row>
    <row r="130" spans="1:9" ht="47.25" hidden="1" x14ac:dyDescent="0.25">
      <c r="A130" s="53" t="s">
        <v>142</v>
      </c>
      <c r="B130" s="161"/>
      <c r="C130" s="161"/>
      <c r="D130" s="54" t="s">
        <v>34</v>
      </c>
      <c r="E130" s="49">
        <v>19000</v>
      </c>
      <c r="F130" s="65"/>
      <c r="G130" s="53" t="s">
        <v>138</v>
      </c>
      <c r="H130" s="49">
        <v>0</v>
      </c>
      <c r="I130" s="65">
        <v>0</v>
      </c>
    </row>
    <row r="131" spans="1:9" ht="47.25" hidden="1" x14ac:dyDescent="0.25">
      <c r="A131" s="53" t="s">
        <v>143</v>
      </c>
      <c r="B131" s="161"/>
      <c r="C131" s="161"/>
      <c r="D131" s="54" t="s">
        <v>34</v>
      </c>
      <c r="E131" s="49">
        <v>10000</v>
      </c>
      <c r="F131" s="65"/>
      <c r="G131" s="53" t="s">
        <v>138</v>
      </c>
      <c r="H131" s="49">
        <v>0</v>
      </c>
      <c r="I131" s="65">
        <v>0</v>
      </c>
    </row>
    <row r="132" spans="1:9" ht="47.25" hidden="1" x14ac:dyDescent="0.25">
      <c r="A132" s="53" t="s">
        <v>144</v>
      </c>
      <c r="B132" s="161"/>
      <c r="C132" s="161"/>
      <c r="D132" s="54" t="s">
        <v>34</v>
      </c>
      <c r="E132" s="49">
        <v>2000</v>
      </c>
      <c r="F132" s="65"/>
      <c r="G132" s="53" t="s">
        <v>138</v>
      </c>
      <c r="H132" s="49">
        <v>0</v>
      </c>
      <c r="I132" s="65">
        <v>0</v>
      </c>
    </row>
    <row r="133" spans="1:9" ht="47.25" hidden="1" x14ac:dyDescent="0.25">
      <c r="A133" s="53" t="s">
        <v>145</v>
      </c>
      <c r="B133" s="161"/>
      <c r="C133" s="161"/>
      <c r="D133" s="54" t="s">
        <v>34</v>
      </c>
      <c r="E133" s="49">
        <v>25000</v>
      </c>
      <c r="F133" s="65"/>
      <c r="G133" s="53" t="s">
        <v>138</v>
      </c>
      <c r="H133" s="49">
        <v>0</v>
      </c>
      <c r="I133" s="65">
        <v>0</v>
      </c>
    </row>
    <row r="134" spans="1:9" ht="47.25" hidden="1" x14ac:dyDescent="0.25">
      <c r="A134" s="53" t="s">
        <v>146</v>
      </c>
      <c r="B134" s="161"/>
      <c r="C134" s="161"/>
      <c r="D134" s="54" t="s">
        <v>34</v>
      </c>
      <c r="E134" s="49">
        <v>20000</v>
      </c>
      <c r="F134" s="65"/>
      <c r="G134" s="53" t="s">
        <v>138</v>
      </c>
      <c r="H134" s="49">
        <v>0</v>
      </c>
      <c r="I134" s="65">
        <v>0</v>
      </c>
    </row>
    <row r="135" spans="1:9" ht="47.25" hidden="1" x14ac:dyDescent="0.25">
      <c r="A135" s="53" t="s">
        <v>147</v>
      </c>
      <c r="B135" s="161"/>
      <c r="C135" s="161"/>
      <c r="D135" s="54" t="s">
        <v>34</v>
      </c>
      <c r="E135" s="49">
        <v>15000</v>
      </c>
      <c r="F135" s="65"/>
      <c r="G135" s="53" t="s">
        <v>138</v>
      </c>
      <c r="H135" s="49">
        <v>0</v>
      </c>
      <c r="I135" s="65">
        <v>0</v>
      </c>
    </row>
    <row r="136" spans="1:9" ht="47.25" hidden="1" x14ac:dyDescent="0.25">
      <c r="A136" s="53" t="s">
        <v>148</v>
      </c>
      <c r="B136" s="161"/>
      <c r="C136" s="161"/>
      <c r="D136" s="54" t="s">
        <v>34</v>
      </c>
      <c r="E136" s="49">
        <v>3000</v>
      </c>
      <c r="F136" s="65"/>
      <c r="G136" s="53" t="s">
        <v>138</v>
      </c>
      <c r="H136" s="49">
        <v>0</v>
      </c>
      <c r="I136" s="65">
        <v>0</v>
      </c>
    </row>
    <row r="137" spans="1:9" ht="45.75" hidden="1" customHeight="1" x14ac:dyDescent="0.25">
      <c r="A137" s="53"/>
      <c r="B137" s="44"/>
      <c r="C137" s="44"/>
      <c r="D137" s="54"/>
      <c r="E137" s="49">
        <f>SUM(E122,E123,E124,E125,E126,E127,E128,E129,E130,E131,E132,E133,E134,E135,E136,E143,E144,E145,E146,E149,E150,E151,E152,E155,E156,E157,E158,E161,E162,E163,E166,E167,E168,E169,E172,E174,E175,E176,E179,E180,E181,E182,E185,E186,E187,E188,E189,E190,E193,E195,E196,E199,E201,E202,E205,E206,E207,E208,E211,E213,E249,E251,E252,E253,E258,E259,E260,E261)</f>
        <v>328605.64600000001</v>
      </c>
      <c r="F137" s="65"/>
      <c r="G137" s="53"/>
      <c r="H137" s="49"/>
      <c r="I137" s="65"/>
    </row>
    <row r="138" spans="1:9" ht="63" hidden="1" x14ac:dyDescent="0.25">
      <c r="A138" s="53" t="s">
        <v>149</v>
      </c>
      <c r="B138" s="53" t="s">
        <v>150</v>
      </c>
      <c r="C138" s="53" t="s">
        <v>151</v>
      </c>
      <c r="D138" s="54" t="s">
        <v>24</v>
      </c>
      <c r="E138" s="49">
        <v>3611</v>
      </c>
      <c r="F138" s="65"/>
      <c r="G138" s="53" t="s">
        <v>152</v>
      </c>
      <c r="H138" s="49">
        <v>0</v>
      </c>
      <c r="I138" s="65">
        <v>0</v>
      </c>
    </row>
    <row r="139" spans="1:9" ht="94.5" hidden="1" x14ac:dyDescent="0.25">
      <c r="A139" s="53" t="s">
        <v>153</v>
      </c>
      <c r="B139" s="53" t="s">
        <v>154</v>
      </c>
      <c r="C139" s="53" t="s">
        <v>155</v>
      </c>
      <c r="D139" s="54" t="s">
        <v>24</v>
      </c>
      <c r="E139" s="49">
        <v>4300</v>
      </c>
      <c r="F139" s="65"/>
      <c r="G139" s="53" t="s">
        <v>156</v>
      </c>
      <c r="H139" s="49"/>
      <c r="I139" s="65"/>
    </row>
    <row r="140" spans="1:9" ht="42.75" hidden="1" customHeight="1" x14ac:dyDescent="0.25">
      <c r="A140" s="53"/>
      <c r="B140" s="53"/>
      <c r="C140" s="53"/>
      <c r="D140" s="54"/>
      <c r="E140" s="49">
        <f>SUM(E138,E139,E255,E415)</f>
        <v>8522</v>
      </c>
      <c r="F140" s="65"/>
      <c r="G140" s="53"/>
      <c r="H140" s="49"/>
      <c r="I140" s="65"/>
    </row>
    <row r="141" spans="1:9" ht="15.75" hidden="1" x14ac:dyDescent="0.25">
      <c r="A141" s="72" t="s">
        <v>12</v>
      </c>
      <c r="B141" s="53"/>
      <c r="C141" s="53"/>
      <c r="D141" s="54"/>
      <c r="E141" s="65"/>
      <c r="F141" s="65"/>
      <c r="G141" s="53"/>
      <c r="H141" s="65"/>
      <c r="I141" s="65"/>
    </row>
    <row r="142" spans="1:9" ht="15.75" hidden="1" x14ac:dyDescent="0.25">
      <c r="A142" s="84" t="s">
        <v>157</v>
      </c>
      <c r="B142" s="84"/>
      <c r="C142" s="84"/>
      <c r="D142" s="90"/>
      <c r="E142" s="85"/>
      <c r="F142" s="85"/>
      <c r="G142" s="84"/>
      <c r="H142" s="85"/>
      <c r="I142" s="85"/>
    </row>
    <row r="143" spans="1:9" ht="47.25" hidden="1" x14ac:dyDescent="0.25">
      <c r="A143" s="53" t="s">
        <v>158</v>
      </c>
      <c r="B143" s="161" t="s">
        <v>128</v>
      </c>
      <c r="C143" s="161" t="s">
        <v>129</v>
      </c>
      <c r="D143" s="54" t="s">
        <v>34</v>
      </c>
      <c r="E143" s="49">
        <v>50</v>
      </c>
      <c r="F143" s="65"/>
      <c r="G143" s="53" t="s">
        <v>130</v>
      </c>
      <c r="H143" s="49">
        <v>50</v>
      </c>
      <c r="I143" s="65">
        <v>0</v>
      </c>
    </row>
    <row r="144" spans="1:9" ht="47.25" hidden="1" x14ac:dyDescent="0.25">
      <c r="A144" s="53" t="s">
        <v>159</v>
      </c>
      <c r="B144" s="161"/>
      <c r="C144" s="161"/>
      <c r="D144" s="54" t="s">
        <v>34</v>
      </c>
      <c r="E144" s="49">
        <v>60</v>
      </c>
      <c r="F144" s="65"/>
      <c r="G144" s="53" t="s">
        <v>130</v>
      </c>
      <c r="H144" s="49">
        <v>60</v>
      </c>
      <c r="I144" s="65">
        <v>0</v>
      </c>
    </row>
    <row r="145" spans="1:9" ht="31.5" hidden="1" x14ac:dyDescent="0.25">
      <c r="A145" s="53" t="s">
        <v>160</v>
      </c>
      <c r="B145" s="161"/>
      <c r="C145" s="161"/>
      <c r="D145" s="54" t="s">
        <v>34</v>
      </c>
      <c r="E145" s="49">
        <v>500</v>
      </c>
      <c r="F145" s="65"/>
      <c r="G145" s="53" t="s">
        <v>130</v>
      </c>
      <c r="H145" s="49">
        <v>500</v>
      </c>
      <c r="I145" s="65">
        <v>0</v>
      </c>
    </row>
    <row r="146" spans="1:9" ht="63" hidden="1" x14ac:dyDescent="0.25">
      <c r="A146" s="53" t="s">
        <v>161</v>
      </c>
      <c r="B146" s="161"/>
      <c r="C146" s="161"/>
      <c r="D146" s="54" t="s">
        <v>34</v>
      </c>
      <c r="E146" s="49">
        <v>200</v>
      </c>
      <c r="F146" s="65"/>
      <c r="G146" s="53" t="s">
        <v>130</v>
      </c>
      <c r="H146" s="49">
        <v>200</v>
      </c>
      <c r="I146" s="65">
        <v>0</v>
      </c>
    </row>
    <row r="147" spans="1:9" ht="26.25" hidden="1" customHeight="1" x14ac:dyDescent="0.25">
      <c r="A147" s="53"/>
      <c r="B147" s="44"/>
      <c r="C147" s="44"/>
      <c r="D147" s="54"/>
      <c r="E147" s="49">
        <f>SUM(E143:E146)</f>
        <v>810</v>
      </c>
      <c r="F147" s="65">
        <v>810</v>
      </c>
      <c r="G147" s="53"/>
      <c r="H147" s="49"/>
      <c r="I147" s="65"/>
    </row>
    <row r="148" spans="1:9" ht="15.75" hidden="1" x14ac:dyDescent="0.25">
      <c r="A148" s="84" t="s">
        <v>162</v>
      </c>
      <c r="B148" s="84"/>
      <c r="C148" s="84"/>
      <c r="D148" s="90"/>
      <c r="E148" s="91"/>
      <c r="F148" s="85"/>
      <c r="G148" s="84"/>
      <c r="H148" s="91"/>
      <c r="I148" s="85"/>
    </row>
    <row r="149" spans="1:9" ht="47.25" hidden="1" x14ac:dyDescent="0.25">
      <c r="A149" s="53" t="s">
        <v>163</v>
      </c>
      <c r="B149" s="161" t="s">
        <v>128</v>
      </c>
      <c r="C149" s="161" t="s">
        <v>129</v>
      </c>
      <c r="D149" s="54" t="s">
        <v>34</v>
      </c>
      <c r="E149" s="49">
        <v>200</v>
      </c>
      <c r="F149" s="65"/>
      <c r="G149" s="53" t="s">
        <v>130</v>
      </c>
      <c r="H149" s="49">
        <v>150</v>
      </c>
      <c r="I149" s="65">
        <v>0</v>
      </c>
    </row>
    <row r="150" spans="1:9" ht="63" hidden="1" x14ac:dyDescent="0.25">
      <c r="A150" s="53" t="s">
        <v>164</v>
      </c>
      <c r="B150" s="161"/>
      <c r="C150" s="161"/>
      <c r="D150" s="54" t="s">
        <v>34</v>
      </c>
      <c r="E150" s="49">
        <v>600</v>
      </c>
      <c r="F150" s="65"/>
      <c r="G150" s="53" t="s">
        <v>130</v>
      </c>
      <c r="H150" s="49">
        <v>200</v>
      </c>
      <c r="I150" s="65">
        <v>0</v>
      </c>
    </row>
    <row r="151" spans="1:9" ht="31.5" hidden="1" x14ac:dyDescent="0.25">
      <c r="A151" s="53" t="s">
        <v>165</v>
      </c>
      <c r="B151" s="161"/>
      <c r="C151" s="161"/>
      <c r="D151" s="54" t="s">
        <v>34</v>
      </c>
      <c r="E151" s="49">
        <v>150</v>
      </c>
      <c r="F151" s="65"/>
      <c r="G151" s="53" t="s">
        <v>130</v>
      </c>
      <c r="H151" s="49">
        <v>600</v>
      </c>
      <c r="I151" s="65">
        <v>0</v>
      </c>
    </row>
    <row r="152" spans="1:9" ht="63" hidden="1" x14ac:dyDescent="0.25">
      <c r="A152" s="53" t="s">
        <v>166</v>
      </c>
      <c r="B152" s="161"/>
      <c r="C152" s="161"/>
      <c r="D152" s="54" t="s">
        <v>34</v>
      </c>
      <c r="E152" s="49">
        <v>150</v>
      </c>
      <c r="F152" s="65"/>
      <c r="G152" s="53" t="s">
        <v>130</v>
      </c>
      <c r="H152" s="49">
        <v>150</v>
      </c>
      <c r="I152" s="65">
        <v>0</v>
      </c>
    </row>
    <row r="153" spans="1:9" ht="27.75" hidden="1" customHeight="1" x14ac:dyDescent="0.25">
      <c r="A153" s="53"/>
      <c r="B153" s="44"/>
      <c r="C153" s="44"/>
      <c r="D153" s="54"/>
      <c r="E153" s="49">
        <f>SUM(E149:E152)</f>
        <v>1100</v>
      </c>
      <c r="F153" s="65">
        <v>1100</v>
      </c>
      <c r="G153" s="53"/>
      <c r="H153" s="49"/>
      <c r="I153" s="65"/>
    </row>
    <row r="154" spans="1:9" ht="15.75" hidden="1" x14ac:dyDescent="0.25">
      <c r="A154" s="84" t="s">
        <v>167</v>
      </c>
      <c r="B154" s="84"/>
      <c r="C154" s="84"/>
      <c r="D154" s="90"/>
      <c r="E154" s="91"/>
      <c r="F154" s="85"/>
      <c r="G154" s="84"/>
      <c r="H154" s="91"/>
      <c r="I154" s="85"/>
    </row>
    <row r="155" spans="1:9" ht="31.5" hidden="1" x14ac:dyDescent="0.25">
      <c r="A155" s="53" t="s">
        <v>168</v>
      </c>
      <c r="B155" s="161" t="s">
        <v>128</v>
      </c>
      <c r="C155" s="161" t="s">
        <v>129</v>
      </c>
      <c r="D155" s="54" t="s">
        <v>34</v>
      </c>
      <c r="E155" s="49">
        <v>400</v>
      </c>
      <c r="F155" s="65"/>
      <c r="G155" s="53" t="s">
        <v>130</v>
      </c>
      <c r="H155" s="49">
        <v>150</v>
      </c>
      <c r="I155" s="65">
        <v>0</v>
      </c>
    </row>
    <row r="156" spans="1:9" ht="31.5" hidden="1" x14ac:dyDescent="0.25">
      <c r="A156" s="53" t="s">
        <v>169</v>
      </c>
      <c r="B156" s="161"/>
      <c r="C156" s="161"/>
      <c r="D156" s="54" t="s">
        <v>34</v>
      </c>
      <c r="E156" s="49">
        <v>50</v>
      </c>
      <c r="F156" s="65"/>
      <c r="G156" s="53" t="s">
        <v>130</v>
      </c>
      <c r="H156" s="49">
        <v>3500</v>
      </c>
      <c r="I156" s="65">
        <v>0</v>
      </c>
    </row>
    <row r="157" spans="1:9" ht="47.25" hidden="1" x14ac:dyDescent="0.25">
      <c r="A157" s="53" t="s">
        <v>170</v>
      </c>
      <c r="B157" s="161"/>
      <c r="C157" s="161"/>
      <c r="D157" s="54" t="s">
        <v>34</v>
      </c>
      <c r="E157" s="49">
        <v>200</v>
      </c>
      <c r="F157" s="65"/>
      <c r="G157" s="53" t="s">
        <v>130</v>
      </c>
      <c r="H157" s="49">
        <v>400</v>
      </c>
      <c r="I157" s="65">
        <v>0</v>
      </c>
    </row>
    <row r="158" spans="1:9" ht="110.25" hidden="1" x14ac:dyDescent="0.25">
      <c r="A158" s="53" t="s">
        <v>171</v>
      </c>
      <c r="B158" s="161"/>
      <c r="C158" s="161"/>
      <c r="D158" s="54" t="s">
        <v>34</v>
      </c>
      <c r="E158" s="49">
        <v>180</v>
      </c>
      <c r="F158" s="65"/>
      <c r="G158" s="53" t="s">
        <v>130</v>
      </c>
      <c r="H158" s="49">
        <v>50</v>
      </c>
      <c r="I158" s="65">
        <v>0</v>
      </c>
    </row>
    <row r="159" spans="1:9" ht="41.25" hidden="1" customHeight="1" x14ac:dyDescent="0.25">
      <c r="A159" s="53"/>
      <c r="B159" s="44"/>
      <c r="C159" s="44"/>
      <c r="D159" s="54"/>
      <c r="E159" s="49">
        <f>SUM(E155:E158)</f>
        <v>830</v>
      </c>
      <c r="F159" s="65">
        <v>830</v>
      </c>
      <c r="G159" s="53"/>
      <c r="H159" s="49"/>
      <c r="I159" s="65"/>
    </row>
    <row r="160" spans="1:9" ht="15.75" hidden="1" x14ac:dyDescent="0.25">
      <c r="A160" s="84" t="s">
        <v>172</v>
      </c>
      <c r="B160" s="84"/>
      <c r="C160" s="84"/>
      <c r="D160" s="90"/>
      <c r="E160" s="91"/>
      <c r="F160" s="85"/>
      <c r="G160" s="84"/>
      <c r="H160" s="91"/>
      <c r="I160" s="85"/>
    </row>
    <row r="161" spans="1:9" ht="31.5" hidden="1" x14ac:dyDescent="0.25">
      <c r="A161" s="53" t="s">
        <v>173</v>
      </c>
      <c r="B161" s="161" t="s">
        <v>128</v>
      </c>
      <c r="C161" s="161" t="s">
        <v>129</v>
      </c>
      <c r="D161" s="54" t="s">
        <v>34</v>
      </c>
      <c r="E161" s="49">
        <v>250</v>
      </c>
      <c r="F161" s="65"/>
      <c r="G161" s="53" t="s">
        <v>130</v>
      </c>
      <c r="H161" s="49">
        <v>200</v>
      </c>
      <c r="I161" s="65">
        <v>0</v>
      </c>
    </row>
    <row r="162" spans="1:9" ht="31.5" hidden="1" x14ac:dyDescent="0.25">
      <c r="A162" s="53" t="s">
        <v>174</v>
      </c>
      <c r="B162" s="161"/>
      <c r="C162" s="161"/>
      <c r="D162" s="54" t="s">
        <v>34</v>
      </c>
      <c r="E162" s="49">
        <v>300</v>
      </c>
      <c r="F162" s="65"/>
      <c r="G162" s="53" t="s">
        <v>130</v>
      </c>
      <c r="H162" s="49">
        <v>180</v>
      </c>
      <c r="I162" s="65">
        <v>0</v>
      </c>
    </row>
    <row r="163" spans="1:9" ht="47.25" hidden="1" x14ac:dyDescent="0.25">
      <c r="A163" s="53" t="s">
        <v>175</v>
      </c>
      <c r="B163" s="161"/>
      <c r="C163" s="161"/>
      <c r="D163" s="54" t="s">
        <v>34</v>
      </c>
      <c r="E163" s="49">
        <v>28</v>
      </c>
      <c r="F163" s="65"/>
      <c r="G163" s="53" t="s">
        <v>130</v>
      </c>
      <c r="H163" s="49">
        <v>75</v>
      </c>
      <c r="I163" s="65">
        <v>0</v>
      </c>
    </row>
    <row r="164" spans="1:9" ht="26.25" hidden="1" customHeight="1" x14ac:dyDescent="0.25">
      <c r="A164" s="53"/>
      <c r="B164" s="44"/>
      <c r="C164" s="44"/>
      <c r="D164" s="54"/>
      <c r="E164" s="49">
        <f>SUM(E161:E163)</f>
        <v>578</v>
      </c>
      <c r="F164" s="65"/>
      <c r="G164" s="53"/>
      <c r="H164" s="49"/>
      <c r="I164" s="65"/>
    </row>
    <row r="165" spans="1:9" ht="15.75" hidden="1" x14ac:dyDescent="0.25">
      <c r="A165" s="84" t="s">
        <v>176</v>
      </c>
      <c r="B165" s="84"/>
      <c r="C165" s="84"/>
      <c r="D165" s="90"/>
      <c r="E165" s="91"/>
      <c r="F165" s="85"/>
      <c r="G165" s="84"/>
      <c r="H165" s="91"/>
      <c r="I165" s="85"/>
    </row>
    <row r="166" spans="1:9" ht="47.25" hidden="1" x14ac:dyDescent="0.25">
      <c r="A166" s="53" t="s">
        <v>177</v>
      </c>
      <c r="B166" s="161" t="s">
        <v>128</v>
      </c>
      <c r="C166" s="161" t="s">
        <v>129</v>
      </c>
      <c r="D166" s="54" t="s">
        <v>34</v>
      </c>
      <c r="E166" s="49">
        <v>80</v>
      </c>
      <c r="F166" s="65"/>
      <c r="G166" s="53" t="s">
        <v>130</v>
      </c>
      <c r="H166" s="49">
        <v>250</v>
      </c>
      <c r="I166" s="65">
        <v>0</v>
      </c>
    </row>
    <row r="167" spans="1:9" ht="63" hidden="1" x14ac:dyDescent="0.25">
      <c r="A167" s="53" t="s">
        <v>178</v>
      </c>
      <c r="B167" s="161"/>
      <c r="C167" s="161"/>
      <c r="D167" s="54" t="s">
        <v>34</v>
      </c>
      <c r="E167" s="49">
        <v>100</v>
      </c>
      <c r="F167" s="65"/>
      <c r="G167" s="53" t="s">
        <v>130</v>
      </c>
      <c r="H167" s="49">
        <v>300</v>
      </c>
      <c r="I167" s="65">
        <v>0</v>
      </c>
    </row>
    <row r="168" spans="1:9" ht="47.25" hidden="1" x14ac:dyDescent="0.25">
      <c r="A168" s="53" t="s">
        <v>179</v>
      </c>
      <c r="B168" s="161"/>
      <c r="C168" s="161"/>
      <c r="D168" s="54" t="s">
        <v>34</v>
      </c>
      <c r="E168" s="49">
        <v>250</v>
      </c>
      <c r="F168" s="65"/>
      <c r="G168" s="53" t="s">
        <v>130</v>
      </c>
      <c r="H168" s="49">
        <v>28</v>
      </c>
      <c r="I168" s="65">
        <v>0</v>
      </c>
    </row>
    <row r="169" spans="1:9" ht="47.25" hidden="1" x14ac:dyDescent="0.25">
      <c r="A169" s="53" t="s">
        <v>180</v>
      </c>
      <c r="B169" s="161"/>
      <c r="C169" s="161"/>
      <c r="D169" s="54" t="s">
        <v>34</v>
      </c>
      <c r="E169" s="49">
        <v>250</v>
      </c>
      <c r="F169" s="65"/>
      <c r="G169" s="53" t="s">
        <v>130</v>
      </c>
      <c r="H169" s="49">
        <v>400</v>
      </c>
      <c r="I169" s="65">
        <v>0</v>
      </c>
    </row>
    <row r="170" spans="1:9" ht="32.25" hidden="1" customHeight="1" x14ac:dyDescent="0.25">
      <c r="A170" s="53"/>
      <c r="B170" s="44"/>
      <c r="C170" s="44"/>
      <c r="D170" s="54"/>
      <c r="E170" s="49">
        <f>SUM(E166:E169)</f>
        <v>680</v>
      </c>
      <c r="F170" s="65"/>
      <c r="G170" s="53"/>
      <c r="H170" s="49"/>
      <c r="I170" s="65"/>
    </row>
    <row r="171" spans="1:9" ht="15.75" hidden="1" x14ac:dyDescent="0.25">
      <c r="A171" s="84" t="s">
        <v>26</v>
      </c>
      <c r="B171" s="84"/>
      <c r="C171" s="84"/>
      <c r="D171" s="90"/>
      <c r="E171" s="91"/>
      <c r="F171" s="85"/>
      <c r="G171" s="84"/>
      <c r="H171" s="91"/>
      <c r="I171" s="85"/>
    </row>
    <row r="172" spans="1:9" ht="63" hidden="1" x14ac:dyDescent="0.25">
      <c r="A172" s="53" t="s">
        <v>181</v>
      </c>
      <c r="B172" s="53" t="s">
        <v>128</v>
      </c>
      <c r="C172" s="53" t="s">
        <v>129</v>
      </c>
      <c r="D172" s="54" t="s">
        <v>34</v>
      </c>
      <c r="E172" s="49">
        <v>20</v>
      </c>
      <c r="F172" s="65"/>
      <c r="G172" s="53" t="s">
        <v>130</v>
      </c>
      <c r="H172" s="49">
        <v>80</v>
      </c>
      <c r="I172" s="65">
        <v>0</v>
      </c>
    </row>
    <row r="173" spans="1:9" ht="15.75" hidden="1" x14ac:dyDescent="0.25">
      <c r="A173" s="84" t="s">
        <v>182</v>
      </c>
      <c r="B173" s="84"/>
      <c r="C173" s="84"/>
      <c r="D173" s="90"/>
      <c r="E173" s="91"/>
      <c r="F173" s="85"/>
      <c r="G173" s="84"/>
      <c r="H173" s="91"/>
      <c r="I173" s="85"/>
    </row>
    <row r="174" spans="1:9" ht="47.25" hidden="1" x14ac:dyDescent="0.25">
      <c r="A174" s="53" t="s">
        <v>183</v>
      </c>
      <c r="B174" s="161" t="s">
        <v>128</v>
      </c>
      <c r="C174" s="161" t="s">
        <v>129</v>
      </c>
      <c r="D174" s="54" t="s">
        <v>34</v>
      </c>
      <c r="E174" s="49">
        <v>400</v>
      </c>
      <c r="F174" s="65"/>
      <c r="G174" s="53" t="s">
        <v>130</v>
      </c>
      <c r="H174" s="49">
        <v>100</v>
      </c>
      <c r="I174" s="65">
        <v>0</v>
      </c>
    </row>
    <row r="175" spans="1:9" ht="47.25" hidden="1" x14ac:dyDescent="0.25">
      <c r="A175" s="53" t="s">
        <v>184</v>
      </c>
      <c r="B175" s="161"/>
      <c r="C175" s="161"/>
      <c r="D175" s="54" t="s">
        <v>34</v>
      </c>
      <c r="E175" s="49">
        <v>400</v>
      </c>
      <c r="F175" s="65"/>
      <c r="G175" s="53" t="s">
        <v>130</v>
      </c>
      <c r="H175" s="49">
        <v>250</v>
      </c>
      <c r="I175" s="65">
        <v>0</v>
      </c>
    </row>
    <row r="176" spans="1:9" ht="31.5" hidden="1" x14ac:dyDescent="0.25">
      <c r="A176" s="53" t="s">
        <v>185</v>
      </c>
      <c r="B176" s="161"/>
      <c r="C176" s="161"/>
      <c r="D176" s="54" t="s">
        <v>34</v>
      </c>
      <c r="E176" s="49">
        <v>35</v>
      </c>
      <c r="F176" s="65"/>
      <c r="G176" s="53" t="s">
        <v>130</v>
      </c>
      <c r="H176" s="49">
        <v>250</v>
      </c>
      <c r="I176" s="65">
        <v>0</v>
      </c>
    </row>
    <row r="177" spans="1:9" ht="39" hidden="1" customHeight="1" x14ac:dyDescent="0.25">
      <c r="A177" s="53"/>
      <c r="B177" s="44"/>
      <c r="C177" s="44"/>
      <c r="D177" s="54"/>
      <c r="E177" s="49">
        <f>SUM(E174:E176)</f>
        <v>835</v>
      </c>
      <c r="F177" s="65"/>
      <c r="G177" s="53"/>
      <c r="H177" s="49"/>
      <c r="I177" s="65"/>
    </row>
    <row r="178" spans="1:9" ht="15.75" hidden="1" x14ac:dyDescent="0.25">
      <c r="A178" s="84" t="s">
        <v>15</v>
      </c>
      <c r="B178" s="84"/>
      <c r="C178" s="84"/>
      <c r="D178" s="90"/>
      <c r="E178" s="91"/>
      <c r="F178" s="85"/>
      <c r="G178" s="84"/>
      <c r="H178" s="91"/>
      <c r="I178" s="85"/>
    </row>
    <row r="179" spans="1:9" ht="31.5" hidden="1" x14ac:dyDescent="0.25">
      <c r="A179" s="53" t="s">
        <v>186</v>
      </c>
      <c r="B179" s="161" t="s">
        <v>128</v>
      </c>
      <c r="C179" s="161" t="s">
        <v>129</v>
      </c>
      <c r="D179" s="54" t="s">
        <v>34</v>
      </c>
      <c r="E179" s="49">
        <v>25</v>
      </c>
      <c r="F179" s="65"/>
      <c r="G179" s="53" t="s">
        <v>130</v>
      </c>
      <c r="H179" s="49">
        <v>250</v>
      </c>
      <c r="I179" s="65">
        <v>0</v>
      </c>
    </row>
    <row r="180" spans="1:9" ht="47.25" hidden="1" x14ac:dyDescent="0.25">
      <c r="A180" s="53" t="s">
        <v>187</v>
      </c>
      <c r="B180" s="161"/>
      <c r="C180" s="161"/>
      <c r="D180" s="54" t="s">
        <v>34</v>
      </c>
      <c r="E180" s="49">
        <v>500</v>
      </c>
      <c r="F180" s="65"/>
      <c r="G180" s="53" t="s">
        <v>130</v>
      </c>
      <c r="H180" s="49">
        <v>20</v>
      </c>
      <c r="I180" s="65">
        <v>0</v>
      </c>
    </row>
    <row r="181" spans="1:9" ht="31.5" hidden="1" x14ac:dyDescent="0.25">
      <c r="A181" s="53" t="s">
        <v>188</v>
      </c>
      <c r="B181" s="161"/>
      <c r="C181" s="161"/>
      <c r="D181" s="54" t="s">
        <v>34</v>
      </c>
      <c r="E181" s="49">
        <v>650</v>
      </c>
      <c r="F181" s="65"/>
      <c r="G181" s="53" t="s">
        <v>130</v>
      </c>
      <c r="H181" s="49">
        <v>150</v>
      </c>
      <c r="I181" s="65">
        <v>0</v>
      </c>
    </row>
    <row r="182" spans="1:9" ht="47.25" hidden="1" x14ac:dyDescent="0.25">
      <c r="A182" s="53" t="s">
        <v>189</v>
      </c>
      <c r="B182" s="161"/>
      <c r="C182" s="161"/>
      <c r="D182" s="54" t="s">
        <v>34</v>
      </c>
      <c r="E182" s="49">
        <v>400</v>
      </c>
      <c r="F182" s="65"/>
      <c r="G182" s="53" t="s">
        <v>130</v>
      </c>
      <c r="H182" s="49">
        <v>400</v>
      </c>
      <c r="I182" s="65">
        <v>0</v>
      </c>
    </row>
    <row r="183" spans="1:9" ht="36" hidden="1" customHeight="1" x14ac:dyDescent="0.25">
      <c r="A183" s="53"/>
      <c r="B183" s="44"/>
      <c r="C183" s="44"/>
      <c r="D183" s="54"/>
      <c r="E183" s="49">
        <f>SUM(E179:E182)</f>
        <v>1575</v>
      </c>
      <c r="F183" s="65">
        <v>1575</v>
      </c>
      <c r="G183" s="53"/>
      <c r="H183" s="49"/>
      <c r="I183" s="65"/>
    </row>
    <row r="184" spans="1:9" ht="15.75" hidden="1" x14ac:dyDescent="0.25">
      <c r="A184" s="84" t="s">
        <v>190</v>
      </c>
      <c r="B184" s="84"/>
      <c r="C184" s="84"/>
      <c r="D184" s="90"/>
      <c r="E184" s="91"/>
      <c r="F184" s="85"/>
      <c r="G184" s="84"/>
      <c r="H184" s="91"/>
      <c r="I184" s="85"/>
    </row>
    <row r="185" spans="1:9" ht="47.25" hidden="1" x14ac:dyDescent="0.25">
      <c r="A185" s="53" t="s">
        <v>191</v>
      </c>
      <c r="B185" s="161" t="s">
        <v>128</v>
      </c>
      <c r="C185" s="161" t="s">
        <v>129</v>
      </c>
      <c r="D185" s="54" t="s">
        <v>34</v>
      </c>
      <c r="E185" s="49">
        <v>650</v>
      </c>
      <c r="F185" s="65"/>
      <c r="G185" s="53" t="s">
        <v>130</v>
      </c>
      <c r="H185" s="49">
        <v>400</v>
      </c>
      <c r="I185" s="65">
        <v>0</v>
      </c>
    </row>
    <row r="186" spans="1:9" ht="47.25" hidden="1" x14ac:dyDescent="0.25">
      <c r="A186" s="53" t="s">
        <v>192</v>
      </c>
      <c r="B186" s="161"/>
      <c r="C186" s="161"/>
      <c r="D186" s="54" t="s">
        <v>34</v>
      </c>
      <c r="E186" s="49">
        <v>600</v>
      </c>
      <c r="F186" s="65"/>
      <c r="G186" s="53" t="s">
        <v>130</v>
      </c>
      <c r="H186" s="49">
        <v>35</v>
      </c>
      <c r="I186" s="65">
        <v>0</v>
      </c>
    </row>
    <row r="187" spans="1:9" ht="47.25" hidden="1" x14ac:dyDescent="0.25">
      <c r="A187" s="53" t="s">
        <v>193</v>
      </c>
      <c r="B187" s="161"/>
      <c r="C187" s="161"/>
      <c r="D187" s="54" t="s">
        <v>34</v>
      </c>
      <c r="E187" s="49">
        <v>770</v>
      </c>
      <c r="F187" s="65"/>
      <c r="G187" s="53" t="s">
        <v>130</v>
      </c>
      <c r="H187" s="49">
        <v>35</v>
      </c>
      <c r="I187" s="65">
        <v>0</v>
      </c>
    </row>
    <row r="188" spans="1:9" ht="47.25" hidden="1" x14ac:dyDescent="0.25">
      <c r="A188" s="53" t="s">
        <v>194</v>
      </c>
      <c r="B188" s="161"/>
      <c r="C188" s="161"/>
      <c r="D188" s="54" t="s">
        <v>34</v>
      </c>
      <c r="E188" s="49">
        <v>500</v>
      </c>
      <c r="F188" s="65"/>
      <c r="G188" s="53" t="s">
        <v>130</v>
      </c>
      <c r="H188" s="49">
        <v>25</v>
      </c>
      <c r="I188" s="65">
        <v>0</v>
      </c>
    </row>
    <row r="189" spans="1:9" ht="47.25" hidden="1" x14ac:dyDescent="0.25">
      <c r="A189" s="53" t="s">
        <v>195</v>
      </c>
      <c r="B189" s="161"/>
      <c r="C189" s="161"/>
      <c r="D189" s="54" t="s">
        <v>34</v>
      </c>
      <c r="E189" s="49">
        <v>5000</v>
      </c>
      <c r="F189" s="65"/>
      <c r="G189" s="53" t="s">
        <v>130</v>
      </c>
      <c r="H189" s="49">
        <v>500</v>
      </c>
      <c r="I189" s="65">
        <v>0</v>
      </c>
    </row>
    <row r="190" spans="1:9" ht="47.25" hidden="1" x14ac:dyDescent="0.25">
      <c r="A190" s="53" t="s">
        <v>196</v>
      </c>
      <c r="B190" s="161"/>
      <c r="C190" s="161"/>
      <c r="D190" s="54" t="s">
        <v>34</v>
      </c>
      <c r="E190" s="49">
        <v>3500</v>
      </c>
      <c r="F190" s="65"/>
      <c r="G190" s="53" t="s">
        <v>130</v>
      </c>
      <c r="H190" s="49">
        <v>650</v>
      </c>
      <c r="I190" s="65">
        <v>0</v>
      </c>
    </row>
    <row r="191" spans="1:9" ht="29.25" hidden="1" customHeight="1" x14ac:dyDescent="0.25">
      <c r="A191" s="53"/>
      <c r="B191" s="44"/>
      <c r="C191" s="44"/>
      <c r="D191" s="54"/>
      <c r="E191" s="49">
        <f>SUM(E185:E190)</f>
        <v>11020</v>
      </c>
      <c r="F191" s="65">
        <v>11020</v>
      </c>
      <c r="G191" s="53"/>
      <c r="H191" s="49"/>
      <c r="I191" s="65"/>
    </row>
    <row r="192" spans="1:9" ht="15.75" hidden="1" x14ac:dyDescent="0.25">
      <c r="A192" s="84" t="s">
        <v>197</v>
      </c>
      <c r="B192" s="84"/>
      <c r="C192" s="84"/>
      <c r="D192" s="90"/>
      <c r="E192" s="91"/>
      <c r="F192" s="85"/>
      <c r="G192" s="84"/>
      <c r="H192" s="91"/>
      <c r="I192" s="85"/>
    </row>
    <row r="193" spans="1:9" ht="63" hidden="1" x14ac:dyDescent="0.25">
      <c r="A193" s="53" t="s">
        <v>198</v>
      </c>
      <c r="B193" s="53" t="s">
        <v>128</v>
      </c>
      <c r="C193" s="53" t="s">
        <v>129</v>
      </c>
      <c r="D193" s="54" t="s">
        <v>34</v>
      </c>
      <c r="E193" s="49">
        <v>100</v>
      </c>
      <c r="F193" s="65"/>
      <c r="G193" s="53" t="s">
        <v>130</v>
      </c>
      <c r="H193" s="49">
        <v>400</v>
      </c>
      <c r="I193" s="65">
        <v>0</v>
      </c>
    </row>
    <row r="194" spans="1:9" ht="15.75" hidden="1" x14ac:dyDescent="0.25">
      <c r="A194" s="84" t="s">
        <v>199</v>
      </c>
      <c r="B194" s="84"/>
      <c r="C194" s="84"/>
      <c r="D194" s="90"/>
      <c r="E194" s="91"/>
      <c r="F194" s="85"/>
      <c r="G194" s="84"/>
      <c r="H194" s="91"/>
      <c r="I194" s="85"/>
    </row>
    <row r="195" spans="1:9" ht="31.5" hidden="1" x14ac:dyDescent="0.25">
      <c r="A195" s="53" t="s">
        <v>200</v>
      </c>
      <c r="B195" s="161" t="s">
        <v>128</v>
      </c>
      <c r="C195" s="161" t="s">
        <v>129</v>
      </c>
      <c r="D195" s="54" t="s">
        <v>34</v>
      </c>
      <c r="E195" s="49">
        <v>2000</v>
      </c>
      <c r="F195" s="65"/>
      <c r="G195" s="53" t="s">
        <v>130</v>
      </c>
      <c r="H195" s="49">
        <v>400</v>
      </c>
      <c r="I195" s="65">
        <v>0</v>
      </c>
    </row>
    <row r="196" spans="1:9" ht="47.25" hidden="1" x14ac:dyDescent="0.25">
      <c r="A196" s="53" t="s">
        <v>201</v>
      </c>
      <c r="B196" s="161"/>
      <c r="C196" s="161"/>
      <c r="D196" s="54" t="s">
        <v>34</v>
      </c>
      <c r="E196" s="49">
        <v>120</v>
      </c>
      <c r="F196" s="65"/>
      <c r="G196" s="53" t="s">
        <v>130</v>
      </c>
      <c r="H196" s="49">
        <v>650</v>
      </c>
      <c r="I196" s="65">
        <v>0</v>
      </c>
    </row>
    <row r="197" spans="1:9" ht="26.25" hidden="1" customHeight="1" x14ac:dyDescent="0.25">
      <c r="A197" s="53"/>
      <c r="B197" s="44"/>
      <c r="C197" s="44"/>
      <c r="D197" s="54"/>
      <c r="E197" s="49">
        <f>SUM(E195:E196)</f>
        <v>2120</v>
      </c>
      <c r="F197" s="65"/>
      <c r="G197" s="53"/>
      <c r="H197" s="49"/>
      <c r="I197" s="65"/>
    </row>
    <row r="198" spans="1:9" ht="15.75" hidden="1" x14ac:dyDescent="0.25">
      <c r="A198" s="92" t="s">
        <v>202</v>
      </c>
      <c r="B198" s="84"/>
      <c r="C198" s="84"/>
      <c r="D198" s="90"/>
      <c r="E198" s="91"/>
      <c r="F198" s="85"/>
      <c r="G198" s="84"/>
      <c r="H198" s="91"/>
      <c r="I198" s="85"/>
    </row>
    <row r="199" spans="1:9" ht="63" hidden="1" x14ac:dyDescent="0.25">
      <c r="A199" s="53" t="s">
        <v>203</v>
      </c>
      <c r="B199" s="53" t="s">
        <v>128</v>
      </c>
      <c r="C199" s="53" t="s">
        <v>129</v>
      </c>
      <c r="D199" s="54" t="s">
        <v>34</v>
      </c>
      <c r="E199" s="49">
        <v>120</v>
      </c>
      <c r="F199" s="65"/>
      <c r="G199" s="53" t="s">
        <v>130</v>
      </c>
      <c r="H199" s="49">
        <v>600</v>
      </c>
      <c r="I199" s="65">
        <v>0</v>
      </c>
    </row>
    <row r="200" spans="1:9" ht="15.75" hidden="1" x14ac:dyDescent="0.25">
      <c r="A200" s="84" t="s">
        <v>204</v>
      </c>
      <c r="B200" s="84"/>
      <c r="C200" s="84"/>
      <c r="D200" s="90"/>
      <c r="E200" s="91"/>
      <c r="F200" s="85"/>
      <c r="G200" s="84"/>
      <c r="H200" s="91"/>
      <c r="I200" s="85"/>
    </row>
    <row r="201" spans="1:9" ht="63" hidden="1" x14ac:dyDescent="0.25">
      <c r="A201" s="53" t="s">
        <v>205</v>
      </c>
      <c r="B201" s="161" t="s">
        <v>128</v>
      </c>
      <c r="C201" s="161" t="s">
        <v>129</v>
      </c>
      <c r="D201" s="54" t="s">
        <v>34</v>
      </c>
      <c r="E201" s="49">
        <v>30</v>
      </c>
      <c r="F201" s="65"/>
      <c r="G201" s="53" t="s">
        <v>130</v>
      </c>
      <c r="H201" s="49">
        <v>770</v>
      </c>
      <c r="I201" s="65">
        <v>0</v>
      </c>
    </row>
    <row r="202" spans="1:9" ht="47.25" hidden="1" x14ac:dyDescent="0.25">
      <c r="A202" s="53" t="s">
        <v>206</v>
      </c>
      <c r="B202" s="161"/>
      <c r="C202" s="161"/>
      <c r="D202" s="54" t="s">
        <v>34</v>
      </c>
      <c r="E202" s="49">
        <v>150</v>
      </c>
      <c r="F202" s="65"/>
      <c r="G202" s="53" t="s">
        <v>130</v>
      </c>
      <c r="H202" s="49">
        <v>500</v>
      </c>
      <c r="I202" s="65">
        <v>0</v>
      </c>
    </row>
    <row r="203" spans="1:9" ht="29.25" hidden="1" customHeight="1" x14ac:dyDescent="0.25">
      <c r="A203" s="53"/>
      <c r="B203" s="44"/>
      <c r="C203" s="44"/>
      <c r="D203" s="54"/>
      <c r="E203" s="49">
        <f>SUM(E201:E202)</f>
        <v>180</v>
      </c>
      <c r="F203" s="65"/>
      <c r="G203" s="53"/>
      <c r="H203" s="49"/>
      <c r="I203" s="65"/>
    </row>
    <row r="204" spans="1:9" ht="15.75" hidden="1" x14ac:dyDescent="0.25">
      <c r="A204" s="84" t="s">
        <v>21</v>
      </c>
      <c r="B204" s="84"/>
      <c r="C204" s="84"/>
      <c r="D204" s="90"/>
      <c r="E204" s="91"/>
      <c r="F204" s="85"/>
      <c r="G204" s="84"/>
      <c r="H204" s="91"/>
      <c r="I204" s="85"/>
    </row>
    <row r="205" spans="1:9" ht="47.25" hidden="1" x14ac:dyDescent="0.25">
      <c r="A205" s="53" t="s">
        <v>207</v>
      </c>
      <c r="B205" s="161" t="s">
        <v>128</v>
      </c>
      <c r="C205" s="161" t="s">
        <v>129</v>
      </c>
      <c r="D205" s="54" t="s">
        <v>34</v>
      </c>
      <c r="E205" s="49">
        <v>130</v>
      </c>
      <c r="F205" s="65"/>
      <c r="G205" s="53" t="s">
        <v>130</v>
      </c>
      <c r="H205" s="49">
        <v>5000</v>
      </c>
      <c r="I205" s="65">
        <v>0</v>
      </c>
    </row>
    <row r="206" spans="1:9" ht="47.25" hidden="1" x14ac:dyDescent="0.25">
      <c r="A206" s="53" t="s">
        <v>208</v>
      </c>
      <c r="B206" s="161"/>
      <c r="C206" s="161"/>
      <c r="D206" s="54" t="s">
        <v>34</v>
      </c>
      <c r="E206" s="49">
        <v>324</v>
      </c>
      <c r="F206" s="65"/>
      <c r="G206" s="53" t="s">
        <v>130</v>
      </c>
      <c r="H206" s="49">
        <v>3500</v>
      </c>
      <c r="I206" s="65">
        <v>0</v>
      </c>
    </row>
    <row r="207" spans="1:9" ht="31.5" hidden="1" x14ac:dyDescent="0.25">
      <c r="A207" s="53" t="s">
        <v>209</v>
      </c>
      <c r="B207" s="161"/>
      <c r="C207" s="161"/>
      <c r="D207" s="54" t="s">
        <v>34</v>
      </c>
      <c r="E207" s="49">
        <v>313</v>
      </c>
      <c r="F207" s="65"/>
      <c r="G207" s="53" t="s">
        <v>130</v>
      </c>
      <c r="H207" s="49">
        <v>140</v>
      </c>
      <c r="I207" s="65">
        <v>0</v>
      </c>
    </row>
    <row r="208" spans="1:9" ht="31.5" hidden="1" x14ac:dyDescent="0.25">
      <c r="A208" s="53" t="s">
        <v>210</v>
      </c>
      <c r="B208" s="161"/>
      <c r="C208" s="161"/>
      <c r="D208" s="54" t="s">
        <v>34</v>
      </c>
      <c r="E208" s="49">
        <v>45.646000000000001</v>
      </c>
      <c r="F208" s="65"/>
      <c r="G208" s="53" t="s">
        <v>130</v>
      </c>
      <c r="H208" s="49">
        <v>100</v>
      </c>
      <c r="I208" s="65">
        <v>0</v>
      </c>
    </row>
    <row r="209" spans="1:9" ht="41.25" hidden="1" customHeight="1" x14ac:dyDescent="0.25">
      <c r="A209" s="53"/>
      <c r="B209" s="44"/>
      <c r="C209" s="44"/>
      <c r="D209" s="54"/>
      <c r="E209" s="49">
        <f>SUM(E205:E208)</f>
        <v>812.64599999999996</v>
      </c>
      <c r="F209" s="65"/>
      <c r="G209" s="53"/>
      <c r="H209" s="49"/>
      <c r="I209" s="65"/>
    </row>
    <row r="210" spans="1:9" ht="15.75" hidden="1" x14ac:dyDescent="0.25">
      <c r="A210" s="84" t="s">
        <v>211</v>
      </c>
      <c r="B210" s="84"/>
      <c r="C210" s="84"/>
      <c r="D210" s="90"/>
      <c r="E210" s="91"/>
      <c r="F210" s="85"/>
      <c r="G210" s="84"/>
      <c r="H210" s="91"/>
      <c r="I210" s="85"/>
    </row>
    <row r="211" spans="1:9" ht="63" hidden="1" x14ac:dyDescent="0.25">
      <c r="A211" s="53" t="s">
        <v>212</v>
      </c>
      <c r="B211" s="53" t="s">
        <v>128</v>
      </c>
      <c r="C211" s="53" t="s">
        <v>129</v>
      </c>
      <c r="D211" s="54" t="s">
        <v>34</v>
      </c>
      <c r="E211" s="49">
        <v>300</v>
      </c>
      <c r="F211" s="65"/>
      <c r="G211" s="53" t="s">
        <v>130</v>
      </c>
      <c r="H211" s="49">
        <v>2600</v>
      </c>
      <c r="I211" s="65">
        <v>0</v>
      </c>
    </row>
    <row r="212" spans="1:9" ht="15.75" hidden="1" x14ac:dyDescent="0.25">
      <c r="A212" s="84" t="s">
        <v>213</v>
      </c>
      <c r="B212" s="84"/>
      <c r="C212" s="84"/>
      <c r="D212" s="90"/>
      <c r="E212" s="91"/>
      <c r="F212" s="85"/>
      <c r="G212" s="84"/>
      <c r="H212" s="91"/>
      <c r="I212" s="85"/>
    </row>
    <row r="213" spans="1:9" ht="63" hidden="1" x14ac:dyDescent="0.25">
      <c r="A213" s="53" t="s">
        <v>214</v>
      </c>
      <c r="B213" s="53" t="s">
        <v>128</v>
      </c>
      <c r="C213" s="53" t="s">
        <v>129</v>
      </c>
      <c r="D213" s="54" t="s">
        <v>34</v>
      </c>
      <c r="E213" s="49">
        <v>150</v>
      </c>
      <c r="F213" s="65"/>
      <c r="G213" s="53" t="s">
        <v>130</v>
      </c>
      <c r="H213" s="49">
        <v>2000</v>
      </c>
      <c r="I213" s="65">
        <v>0</v>
      </c>
    </row>
    <row r="214" spans="1:9" ht="15.75" hidden="1" x14ac:dyDescent="0.25">
      <c r="A214" s="84" t="s">
        <v>215</v>
      </c>
      <c r="B214" s="84"/>
      <c r="C214" s="84"/>
      <c r="D214" s="90"/>
      <c r="E214" s="85"/>
      <c r="F214" s="85"/>
      <c r="G214" s="84"/>
      <c r="H214" s="91"/>
      <c r="I214" s="85"/>
    </row>
    <row r="215" spans="1:9" ht="63" hidden="1" x14ac:dyDescent="0.25">
      <c r="A215" s="53" t="s">
        <v>216</v>
      </c>
      <c r="B215" s="53" t="s">
        <v>128</v>
      </c>
      <c r="C215" s="53" t="s">
        <v>129</v>
      </c>
      <c r="D215" s="54" t="s">
        <v>34</v>
      </c>
      <c r="E215" s="65"/>
      <c r="F215" s="65"/>
      <c r="G215" s="53" t="s">
        <v>130</v>
      </c>
      <c r="H215" s="49">
        <v>120</v>
      </c>
      <c r="I215" s="65">
        <v>0</v>
      </c>
    </row>
    <row r="216" spans="1:9" ht="15.75" hidden="1" x14ac:dyDescent="0.25">
      <c r="A216" s="84" t="s">
        <v>217</v>
      </c>
      <c r="B216" s="84"/>
      <c r="C216" s="84"/>
      <c r="D216" s="90"/>
      <c r="E216" s="85"/>
      <c r="F216" s="85"/>
      <c r="G216" s="84"/>
      <c r="H216" s="91"/>
      <c r="I216" s="85"/>
    </row>
    <row r="217" spans="1:9" ht="63" hidden="1" x14ac:dyDescent="0.25">
      <c r="A217" s="53" t="s">
        <v>218</v>
      </c>
      <c r="B217" s="53" t="s">
        <v>128</v>
      </c>
      <c r="C217" s="53" t="s">
        <v>129</v>
      </c>
      <c r="D217" s="54" t="s">
        <v>34</v>
      </c>
      <c r="E217" s="65"/>
      <c r="F217" s="65"/>
      <c r="G217" s="53" t="s">
        <v>130</v>
      </c>
      <c r="H217" s="49">
        <v>800</v>
      </c>
      <c r="I217" s="65">
        <v>0</v>
      </c>
    </row>
    <row r="218" spans="1:9" ht="15.75" hidden="1" x14ac:dyDescent="0.25">
      <c r="A218" s="84" t="s">
        <v>219</v>
      </c>
      <c r="B218" s="84"/>
      <c r="C218" s="84"/>
      <c r="D218" s="90"/>
      <c r="E218" s="85"/>
      <c r="F218" s="85"/>
      <c r="G218" s="84"/>
      <c r="H218" s="91"/>
      <c r="I218" s="85"/>
    </row>
    <row r="219" spans="1:9" ht="63" hidden="1" x14ac:dyDescent="0.25">
      <c r="A219" s="53" t="s">
        <v>220</v>
      </c>
      <c r="B219" s="53" t="s">
        <v>128</v>
      </c>
      <c r="C219" s="53" t="s">
        <v>129</v>
      </c>
      <c r="D219" s="54" t="s">
        <v>34</v>
      </c>
      <c r="E219" s="65"/>
      <c r="F219" s="65"/>
      <c r="G219" s="53" t="s">
        <v>130</v>
      </c>
      <c r="H219" s="49">
        <v>120</v>
      </c>
      <c r="I219" s="65">
        <v>0</v>
      </c>
    </row>
    <row r="220" spans="1:9" ht="15.75" hidden="1" x14ac:dyDescent="0.25">
      <c r="A220" s="84" t="s">
        <v>221</v>
      </c>
      <c r="B220" s="84"/>
      <c r="C220" s="84"/>
      <c r="D220" s="90"/>
      <c r="E220" s="85"/>
      <c r="F220" s="85"/>
      <c r="G220" s="84"/>
      <c r="H220" s="91"/>
      <c r="I220" s="85"/>
    </row>
    <row r="221" spans="1:9" ht="63" hidden="1" x14ac:dyDescent="0.25">
      <c r="A221" s="53" t="s">
        <v>222</v>
      </c>
      <c r="B221" s="53" t="s">
        <v>128</v>
      </c>
      <c r="C221" s="53" t="s">
        <v>129</v>
      </c>
      <c r="D221" s="54" t="s">
        <v>34</v>
      </c>
      <c r="E221" s="65"/>
      <c r="F221" s="65"/>
      <c r="G221" s="53" t="s">
        <v>130</v>
      </c>
      <c r="H221" s="49">
        <v>200</v>
      </c>
      <c r="I221" s="65">
        <v>0</v>
      </c>
    </row>
    <row r="222" spans="1:9" ht="15.75" hidden="1" x14ac:dyDescent="0.25">
      <c r="A222" s="84" t="s">
        <v>223</v>
      </c>
      <c r="B222" s="84"/>
      <c r="C222" s="84"/>
      <c r="D222" s="90"/>
      <c r="E222" s="85"/>
      <c r="F222" s="85"/>
      <c r="G222" s="84"/>
      <c r="H222" s="91"/>
      <c r="I222" s="85"/>
    </row>
    <row r="223" spans="1:9" ht="63" hidden="1" x14ac:dyDescent="0.25">
      <c r="A223" s="53" t="s">
        <v>224</v>
      </c>
      <c r="B223" s="53" t="s">
        <v>128</v>
      </c>
      <c r="C223" s="53" t="s">
        <v>129</v>
      </c>
      <c r="D223" s="54" t="s">
        <v>34</v>
      </c>
      <c r="E223" s="65"/>
      <c r="F223" s="65"/>
      <c r="G223" s="53" t="s">
        <v>130</v>
      </c>
      <c r="H223" s="49">
        <v>30</v>
      </c>
      <c r="I223" s="65">
        <v>0</v>
      </c>
    </row>
    <row r="224" spans="1:9" ht="15.75" hidden="1" x14ac:dyDescent="0.25">
      <c r="A224" s="84" t="s">
        <v>225</v>
      </c>
      <c r="B224" s="84"/>
      <c r="C224" s="84"/>
      <c r="D224" s="90"/>
      <c r="E224" s="85"/>
      <c r="F224" s="85"/>
      <c r="G224" s="84"/>
      <c r="H224" s="91"/>
      <c r="I224" s="85"/>
    </row>
    <row r="225" spans="1:9" ht="63" hidden="1" x14ac:dyDescent="0.25">
      <c r="A225" s="53" t="s">
        <v>226</v>
      </c>
      <c r="B225" s="53" t="s">
        <v>128</v>
      </c>
      <c r="C225" s="53" t="s">
        <v>129</v>
      </c>
      <c r="D225" s="54" t="s">
        <v>34</v>
      </c>
      <c r="E225" s="65"/>
      <c r="F225" s="65"/>
      <c r="G225" s="53" t="s">
        <v>130</v>
      </c>
      <c r="H225" s="49">
        <v>150</v>
      </c>
      <c r="I225" s="65">
        <v>0</v>
      </c>
    </row>
    <row r="226" spans="1:9" ht="15.75" hidden="1" x14ac:dyDescent="0.25">
      <c r="A226" s="84" t="s">
        <v>227</v>
      </c>
      <c r="B226" s="84"/>
      <c r="C226" s="84"/>
      <c r="D226" s="90"/>
      <c r="E226" s="85"/>
      <c r="F226" s="85"/>
      <c r="G226" s="84"/>
      <c r="H226" s="91"/>
      <c r="I226" s="85"/>
    </row>
    <row r="227" spans="1:9" ht="63" hidden="1" x14ac:dyDescent="0.25">
      <c r="A227" s="53" t="s">
        <v>228</v>
      </c>
      <c r="B227" s="53" t="s">
        <v>128</v>
      </c>
      <c r="C227" s="53" t="s">
        <v>129</v>
      </c>
      <c r="D227" s="54" t="s">
        <v>34</v>
      </c>
      <c r="E227" s="65"/>
      <c r="F227" s="65"/>
      <c r="G227" s="53" t="s">
        <v>130</v>
      </c>
      <c r="H227" s="49">
        <v>4000</v>
      </c>
      <c r="I227" s="65">
        <v>0</v>
      </c>
    </row>
    <row r="228" spans="1:9" ht="15.75" hidden="1" x14ac:dyDescent="0.25">
      <c r="A228" s="84" t="s">
        <v>229</v>
      </c>
      <c r="B228" s="84"/>
      <c r="C228" s="84"/>
      <c r="D228" s="90"/>
      <c r="E228" s="85"/>
      <c r="F228" s="85"/>
      <c r="G228" s="84"/>
      <c r="H228" s="91"/>
      <c r="I228" s="85"/>
    </row>
    <row r="229" spans="1:9" ht="31.5" hidden="1" x14ac:dyDescent="0.25">
      <c r="A229" s="53" t="s">
        <v>230</v>
      </c>
      <c r="B229" s="161" t="s">
        <v>128</v>
      </c>
      <c r="C229" s="161" t="s">
        <v>129</v>
      </c>
      <c r="D229" s="54" t="s">
        <v>34</v>
      </c>
      <c r="E229" s="65"/>
      <c r="F229" s="65"/>
      <c r="G229" s="53" t="s">
        <v>130</v>
      </c>
      <c r="H229" s="49">
        <v>130</v>
      </c>
      <c r="I229" s="65">
        <v>0</v>
      </c>
    </row>
    <row r="230" spans="1:9" ht="31.5" hidden="1" x14ac:dyDescent="0.25">
      <c r="A230" s="53" t="s">
        <v>231</v>
      </c>
      <c r="B230" s="161"/>
      <c r="C230" s="161"/>
      <c r="D230" s="54" t="s">
        <v>34</v>
      </c>
      <c r="E230" s="65"/>
      <c r="F230" s="65"/>
      <c r="G230" s="53" t="s">
        <v>130</v>
      </c>
      <c r="H230" s="49">
        <v>324</v>
      </c>
      <c r="I230" s="65">
        <v>0</v>
      </c>
    </row>
    <row r="231" spans="1:9" ht="31.5" hidden="1" x14ac:dyDescent="0.25">
      <c r="A231" s="53" t="s">
        <v>232</v>
      </c>
      <c r="B231" s="161"/>
      <c r="C231" s="161"/>
      <c r="D231" s="54" t="s">
        <v>34</v>
      </c>
      <c r="E231" s="65"/>
      <c r="F231" s="65"/>
      <c r="G231" s="53" t="s">
        <v>130</v>
      </c>
      <c r="H231" s="49">
        <v>313</v>
      </c>
      <c r="I231" s="65">
        <v>0</v>
      </c>
    </row>
    <row r="232" spans="1:9" ht="31.5" hidden="1" x14ac:dyDescent="0.25">
      <c r="A232" s="53" t="s">
        <v>233</v>
      </c>
      <c r="B232" s="161"/>
      <c r="C232" s="161"/>
      <c r="D232" s="54" t="s">
        <v>34</v>
      </c>
      <c r="E232" s="65"/>
      <c r="F232" s="65"/>
      <c r="G232" s="53" t="s">
        <v>130</v>
      </c>
      <c r="H232" s="49">
        <v>45.646000000000001</v>
      </c>
      <c r="I232" s="65">
        <v>0</v>
      </c>
    </row>
    <row r="233" spans="1:9" ht="15.75" hidden="1" x14ac:dyDescent="0.25">
      <c r="A233" s="84" t="s">
        <v>234</v>
      </c>
      <c r="B233" s="84"/>
      <c r="C233" s="84"/>
      <c r="D233" s="90"/>
      <c r="E233" s="85"/>
      <c r="F233" s="85"/>
      <c r="G233" s="84"/>
      <c r="H233" s="91"/>
      <c r="I233" s="85"/>
    </row>
    <row r="234" spans="1:9" ht="78.75" hidden="1" x14ac:dyDescent="0.25">
      <c r="A234" s="53" t="s">
        <v>235</v>
      </c>
      <c r="B234" s="53" t="s">
        <v>128</v>
      </c>
      <c r="C234" s="53" t="s">
        <v>129</v>
      </c>
      <c r="D234" s="54" t="s">
        <v>34</v>
      </c>
      <c r="E234" s="65"/>
      <c r="F234" s="65"/>
      <c r="G234" s="53" t="s">
        <v>130</v>
      </c>
      <c r="H234" s="49">
        <v>300</v>
      </c>
      <c r="I234" s="65">
        <v>0</v>
      </c>
    </row>
    <row r="235" spans="1:9" ht="15.75" hidden="1" x14ac:dyDescent="0.25">
      <c r="A235" s="84" t="s">
        <v>236</v>
      </c>
      <c r="B235" s="84"/>
      <c r="C235" s="84"/>
      <c r="D235" s="90"/>
      <c r="E235" s="85"/>
      <c r="F235" s="85"/>
      <c r="G235" s="84"/>
      <c r="H235" s="91"/>
      <c r="I235" s="85"/>
    </row>
    <row r="236" spans="1:9" ht="63" hidden="1" x14ac:dyDescent="0.25">
      <c r="A236" s="53" t="s">
        <v>237</v>
      </c>
      <c r="B236" s="53" t="s">
        <v>128</v>
      </c>
      <c r="C236" s="53" t="s">
        <v>129</v>
      </c>
      <c r="D236" s="54" t="s">
        <v>34</v>
      </c>
      <c r="E236" s="65"/>
      <c r="F236" s="65"/>
      <c r="G236" s="53" t="s">
        <v>130</v>
      </c>
      <c r="H236" s="49">
        <v>300</v>
      </c>
      <c r="I236" s="65">
        <v>0</v>
      </c>
    </row>
    <row r="237" spans="1:9" ht="15.75" hidden="1" x14ac:dyDescent="0.25">
      <c r="A237" s="84" t="s">
        <v>238</v>
      </c>
      <c r="B237" s="84"/>
      <c r="C237" s="84"/>
      <c r="D237" s="90"/>
      <c r="E237" s="85"/>
      <c r="F237" s="85"/>
      <c r="G237" s="84"/>
      <c r="H237" s="91"/>
      <c r="I237" s="85"/>
    </row>
    <row r="238" spans="1:9" ht="31.5" hidden="1" x14ac:dyDescent="0.25">
      <c r="A238" s="53" t="s">
        <v>239</v>
      </c>
      <c r="B238" s="161" t="s">
        <v>128</v>
      </c>
      <c r="C238" s="161" t="s">
        <v>129</v>
      </c>
      <c r="D238" s="54" t="s">
        <v>34</v>
      </c>
      <c r="E238" s="65"/>
      <c r="F238" s="65"/>
      <c r="G238" s="53" t="s">
        <v>130</v>
      </c>
      <c r="H238" s="49">
        <v>200</v>
      </c>
      <c r="I238" s="65">
        <v>0</v>
      </c>
    </row>
    <row r="239" spans="1:9" ht="47.25" hidden="1" x14ac:dyDescent="0.25">
      <c r="A239" s="53" t="s">
        <v>240</v>
      </c>
      <c r="B239" s="161"/>
      <c r="C239" s="161"/>
      <c r="D239" s="54" t="s">
        <v>34</v>
      </c>
      <c r="E239" s="65"/>
      <c r="F239" s="65"/>
      <c r="G239" s="53" t="s">
        <v>130</v>
      </c>
      <c r="H239" s="49">
        <v>150</v>
      </c>
      <c r="I239" s="65">
        <v>0</v>
      </c>
    </row>
    <row r="240" spans="1:9" ht="15.75" hidden="1" x14ac:dyDescent="0.25">
      <c r="A240" s="84" t="s">
        <v>241</v>
      </c>
      <c r="B240" s="84"/>
      <c r="C240" s="84"/>
      <c r="D240" s="90"/>
      <c r="E240" s="85"/>
      <c r="F240" s="85"/>
      <c r="G240" s="84"/>
      <c r="H240" s="91"/>
      <c r="I240" s="85"/>
    </row>
    <row r="241" spans="1:9" ht="78.75" hidden="1" x14ac:dyDescent="0.25">
      <c r="A241" s="53" t="s">
        <v>242</v>
      </c>
      <c r="B241" s="53" t="s">
        <v>243</v>
      </c>
      <c r="C241" s="53" t="s">
        <v>129</v>
      </c>
      <c r="D241" s="54" t="s">
        <v>24</v>
      </c>
      <c r="E241" s="65"/>
      <c r="F241" s="65"/>
      <c r="G241" s="53" t="s">
        <v>130</v>
      </c>
      <c r="H241" s="49">
        <v>25</v>
      </c>
      <c r="I241" s="65"/>
    </row>
    <row r="242" spans="1:9" ht="15.75" hidden="1" x14ac:dyDescent="0.25">
      <c r="A242" s="84" t="s">
        <v>215</v>
      </c>
      <c r="B242" s="84"/>
      <c r="C242" s="84"/>
      <c r="D242" s="90"/>
      <c r="E242" s="85"/>
      <c r="F242" s="85"/>
      <c r="G242" s="84"/>
      <c r="H242" s="91"/>
      <c r="I242" s="85"/>
    </row>
    <row r="243" spans="1:9" ht="63" hidden="1" x14ac:dyDescent="0.25">
      <c r="A243" s="53" t="s">
        <v>244</v>
      </c>
      <c r="B243" s="53" t="s">
        <v>128</v>
      </c>
      <c r="C243" s="53" t="s">
        <v>129</v>
      </c>
      <c r="D243" s="54" t="s">
        <v>24</v>
      </c>
      <c r="E243" s="65"/>
      <c r="F243" s="65"/>
      <c r="G243" s="53" t="s">
        <v>130</v>
      </c>
      <c r="H243" s="49">
        <v>100</v>
      </c>
      <c r="I243" s="65"/>
    </row>
    <row r="244" spans="1:9" ht="15.75" hidden="1" x14ac:dyDescent="0.25">
      <c r="A244" s="84" t="s">
        <v>245</v>
      </c>
      <c r="B244" s="84"/>
      <c r="C244" s="84"/>
      <c r="D244" s="90"/>
      <c r="E244" s="85"/>
      <c r="F244" s="85"/>
      <c r="G244" s="84"/>
      <c r="H244" s="91"/>
      <c r="I244" s="85"/>
    </row>
    <row r="245" spans="1:9" ht="63" hidden="1" x14ac:dyDescent="0.25">
      <c r="A245" s="53" t="s">
        <v>246</v>
      </c>
      <c r="B245" s="53" t="s">
        <v>128</v>
      </c>
      <c r="C245" s="53" t="s">
        <v>129</v>
      </c>
      <c r="D245" s="54" t="s">
        <v>24</v>
      </c>
      <c r="E245" s="65"/>
      <c r="F245" s="65"/>
      <c r="G245" s="53" t="s">
        <v>130</v>
      </c>
      <c r="H245" s="49">
        <v>2000</v>
      </c>
      <c r="I245" s="65"/>
    </row>
    <row r="246" spans="1:9" ht="15.75" hidden="1" x14ac:dyDescent="0.25">
      <c r="A246" s="84" t="s">
        <v>247</v>
      </c>
      <c r="B246" s="84"/>
      <c r="C246" s="84"/>
      <c r="D246" s="90"/>
      <c r="E246" s="85"/>
      <c r="F246" s="85"/>
      <c r="G246" s="84"/>
      <c r="H246" s="91"/>
      <c r="I246" s="85"/>
    </row>
    <row r="247" spans="1:9" ht="63" hidden="1" x14ac:dyDescent="0.25">
      <c r="A247" s="53" t="s">
        <v>248</v>
      </c>
      <c r="B247" s="53" t="s">
        <v>128</v>
      </c>
      <c r="C247" s="53" t="s">
        <v>249</v>
      </c>
      <c r="D247" s="54" t="s">
        <v>24</v>
      </c>
      <c r="E247" s="65"/>
      <c r="F247" s="65"/>
      <c r="G247" s="53" t="s">
        <v>130</v>
      </c>
      <c r="H247" s="49">
        <v>160</v>
      </c>
      <c r="I247" s="65"/>
    </row>
    <row r="248" spans="1:9" ht="15.75" hidden="1" x14ac:dyDescent="0.25">
      <c r="A248" s="84" t="s">
        <v>250</v>
      </c>
      <c r="B248" s="84"/>
      <c r="C248" s="84"/>
      <c r="D248" s="90"/>
      <c r="E248" s="85"/>
      <c r="F248" s="85"/>
      <c r="G248" s="84"/>
      <c r="H248" s="91"/>
      <c r="I248" s="85"/>
    </row>
    <row r="249" spans="1:9" ht="63" hidden="1" x14ac:dyDescent="0.25">
      <c r="A249" s="53" t="s">
        <v>251</v>
      </c>
      <c r="B249" s="53" t="s">
        <v>252</v>
      </c>
      <c r="C249" s="53" t="s">
        <v>253</v>
      </c>
      <c r="D249" s="54" t="s">
        <v>34</v>
      </c>
      <c r="E249" s="49">
        <v>1500</v>
      </c>
      <c r="F249" s="65"/>
      <c r="G249" s="53" t="s">
        <v>661</v>
      </c>
      <c r="H249" s="49">
        <v>0</v>
      </c>
      <c r="I249" s="65"/>
    </row>
    <row r="250" spans="1:9" ht="15.75" hidden="1" x14ac:dyDescent="0.25">
      <c r="A250" s="84" t="s">
        <v>254</v>
      </c>
      <c r="B250" s="84"/>
      <c r="C250" s="84"/>
      <c r="D250" s="90"/>
      <c r="E250" s="85"/>
      <c r="F250" s="85"/>
      <c r="G250" s="84"/>
      <c r="H250" s="91"/>
      <c r="I250" s="85"/>
    </row>
    <row r="251" spans="1:9" ht="31.5" hidden="1" x14ac:dyDescent="0.25">
      <c r="A251" s="53" t="s">
        <v>255</v>
      </c>
      <c r="B251" s="161" t="s">
        <v>256</v>
      </c>
      <c r="C251" s="161" t="s">
        <v>257</v>
      </c>
      <c r="D251" s="54" t="s">
        <v>34</v>
      </c>
      <c r="E251" s="65">
        <v>10</v>
      </c>
      <c r="F251" s="65">
        <v>10</v>
      </c>
      <c r="G251" s="53" t="s">
        <v>258</v>
      </c>
      <c r="H251" s="68">
        <v>0</v>
      </c>
      <c r="I251" s="65">
        <v>0</v>
      </c>
    </row>
    <row r="252" spans="1:9" ht="31.5" hidden="1" x14ac:dyDescent="0.25">
      <c r="A252" s="53" t="s">
        <v>259</v>
      </c>
      <c r="B252" s="161"/>
      <c r="C252" s="161"/>
      <c r="D252" s="54" t="s">
        <v>34</v>
      </c>
      <c r="E252" s="65">
        <v>5</v>
      </c>
      <c r="F252" s="65">
        <v>2</v>
      </c>
      <c r="G252" s="53" t="s">
        <v>258</v>
      </c>
      <c r="H252" s="68">
        <v>0</v>
      </c>
      <c r="I252" s="65">
        <v>0</v>
      </c>
    </row>
    <row r="253" spans="1:9" ht="63" hidden="1" x14ac:dyDescent="0.25">
      <c r="A253" s="53" t="s">
        <v>260</v>
      </c>
      <c r="B253" s="161"/>
      <c r="C253" s="161"/>
      <c r="D253" s="54" t="s">
        <v>34</v>
      </c>
      <c r="E253" s="65">
        <v>600</v>
      </c>
      <c r="F253" s="65">
        <v>50</v>
      </c>
      <c r="G253" s="53" t="s">
        <v>258</v>
      </c>
      <c r="H253" s="68">
        <v>0</v>
      </c>
      <c r="I253" s="65">
        <v>0</v>
      </c>
    </row>
    <row r="254" spans="1:9" ht="36.75" hidden="1" customHeight="1" x14ac:dyDescent="0.25">
      <c r="A254" s="53"/>
      <c r="B254" s="161"/>
      <c r="C254" s="44"/>
      <c r="D254" s="54"/>
      <c r="E254" s="65">
        <f>SUM(E251:E253)</f>
        <v>615</v>
      </c>
      <c r="F254" s="65">
        <f>SUM(F251:F253)</f>
        <v>62</v>
      </c>
      <c r="G254" s="53"/>
      <c r="H254" s="68">
        <v>615</v>
      </c>
      <c r="I254" s="65">
        <v>62</v>
      </c>
    </row>
    <row r="255" spans="1:9" ht="47.25" hidden="1" x14ac:dyDescent="0.25">
      <c r="A255" s="53" t="s">
        <v>261</v>
      </c>
      <c r="B255" s="161"/>
      <c r="C255" s="57" t="s">
        <v>262</v>
      </c>
      <c r="D255" s="54" t="s">
        <v>24</v>
      </c>
      <c r="E255" s="65">
        <v>111</v>
      </c>
      <c r="F255" s="65">
        <v>111</v>
      </c>
      <c r="G255" s="44" t="s">
        <v>663</v>
      </c>
      <c r="H255" s="65"/>
      <c r="I255" s="65"/>
    </row>
    <row r="256" spans="1:9" ht="60" hidden="1" customHeight="1" x14ac:dyDescent="0.25">
      <c r="A256" s="53"/>
      <c r="B256" s="44"/>
      <c r="C256" s="57"/>
      <c r="D256" s="54"/>
      <c r="E256" s="49">
        <f>SUM(E255,E139,E138,E415)</f>
        <v>8522</v>
      </c>
      <c r="F256" s="65"/>
      <c r="G256" s="44"/>
      <c r="H256" s="65"/>
      <c r="I256" s="65"/>
    </row>
    <row r="257" spans="1:9" ht="15.75" hidden="1" x14ac:dyDescent="0.25">
      <c r="A257" s="84" t="s">
        <v>197</v>
      </c>
      <c r="B257" s="93"/>
      <c r="C257" s="93"/>
      <c r="D257" s="90"/>
      <c r="E257" s="85"/>
      <c r="F257" s="85"/>
      <c r="G257" s="84"/>
      <c r="H257" s="85"/>
      <c r="I257" s="85"/>
    </row>
    <row r="258" spans="1:9" ht="63" hidden="1" x14ac:dyDescent="0.25">
      <c r="A258" s="53" t="s">
        <v>263</v>
      </c>
      <c r="B258" s="161" t="s">
        <v>264</v>
      </c>
      <c r="C258" s="161" t="s">
        <v>265</v>
      </c>
      <c r="D258" s="54" t="s">
        <v>34</v>
      </c>
      <c r="E258" s="64">
        <v>500</v>
      </c>
      <c r="F258" s="64">
        <v>400</v>
      </c>
      <c r="G258" s="53" t="s">
        <v>266</v>
      </c>
      <c r="H258" s="65"/>
      <c r="I258" s="65"/>
    </row>
    <row r="259" spans="1:9" ht="63" hidden="1" x14ac:dyDescent="0.25">
      <c r="A259" s="53" t="s">
        <v>267</v>
      </c>
      <c r="B259" s="161"/>
      <c r="C259" s="161"/>
      <c r="D259" s="54" t="s">
        <v>34</v>
      </c>
      <c r="E259" s="64">
        <v>400</v>
      </c>
      <c r="F259" s="64">
        <v>200</v>
      </c>
      <c r="G259" s="53" t="s">
        <v>266</v>
      </c>
      <c r="H259" s="65"/>
      <c r="I259" s="65"/>
    </row>
    <row r="260" spans="1:9" ht="47.25" hidden="1" x14ac:dyDescent="0.25">
      <c r="A260" s="53" t="s">
        <v>268</v>
      </c>
      <c r="B260" s="161"/>
      <c r="C260" s="161"/>
      <c r="D260" s="54" t="s">
        <v>34</v>
      </c>
      <c r="E260" s="64">
        <v>400</v>
      </c>
      <c r="F260" s="64">
        <v>200</v>
      </c>
      <c r="G260" s="53" t="s">
        <v>266</v>
      </c>
      <c r="H260" s="65"/>
      <c r="I260" s="65"/>
    </row>
    <row r="261" spans="1:9" ht="47.25" hidden="1" x14ac:dyDescent="0.25">
      <c r="A261" s="53" t="s">
        <v>269</v>
      </c>
      <c r="B261" s="161"/>
      <c r="C261" s="161"/>
      <c r="D261" s="54" t="s">
        <v>34</v>
      </c>
      <c r="E261" s="65">
        <v>350</v>
      </c>
      <c r="F261" s="65">
        <v>150</v>
      </c>
      <c r="G261" s="53" t="s">
        <v>266</v>
      </c>
      <c r="H261" s="65"/>
      <c r="I261" s="65"/>
    </row>
    <row r="262" spans="1:9" ht="50.25" hidden="1" customHeight="1" x14ac:dyDescent="0.25">
      <c r="A262" s="53"/>
      <c r="B262" s="44"/>
      <c r="C262" s="44"/>
      <c r="D262" s="54"/>
      <c r="E262" s="49">
        <f>SUM(E258:E261)</f>
        <v>1650</v>
      </c>
      <c r="F262" s="49">
        <f>SUM(F258:F261)</f>
        <v>950</v>
      </c>
      <c r="G262" s="53"/>
      <c r="H262" s="65">
        <v>1650</v>
      </c>
      <c r="I262" s="65">
        <v>950</v>
      </c>
    </row>
    <row r="263" spans="1:9" ht="15.75" hidden="1" x14ac:dyDescent="0.25">
      <c r="A263" s="94" t="s">
        <v>254</v>
      </c>
      <c r="B263" s="84"/>
      <c r="C263" s="84"/>
      <c r="D263" s="90"/>
      <c r="E263" s="85"/>
      <c r="F263" s="91"/>
      <c r="G263" s="84"/>
      <c r="H263" s="85"/>
      <c r="I263" s="85"/>
    </row>
    <row r="264" spans="1:9" ht="31.5" hidden="1" x14ac:dyDescent="0.25">
      <c r="A264" s="95" t="s">
        <v>270</v>
      </c>
      <c r="B264" s="161" t="s">
        <v>256</v>
      </c>
      <c r="C264" s="161" t="s">
        <v>271</v>
      </c>
      <c r="D264" s="54" t="s">
        <v>7</v>
      </c>
      <c r="E264" s="65"/>
      <c r="F264" s="49">
        <v>80</v>
      </c>
      <c r="G264" s="53" t="s">
        <v>659</v>
      </c>
      <c r="H264" s="65"/>
      <c r="I264" s="65"/>
    </row>
    <row r="265" spans="1:9" ht="31.5" hidden="1" x14ac:dyDescent="0.25">
      <c r="A265" s="95" t="s">
        <v>272</v>
      </c>
      <c r="B265" s="161"/>
      <c r="C265" s="161"/>
      <c r="D265" s="54" t="s">
        <v>7</v>
      </c>
      <c r="E265" s="65"/>
      <c r="F265" s="49">
        <v>200</v>
      </c>
      <c r="G265" s="53" t="s">
        <v>659</v>
      </c>
      <c r="H265" s="65"/>
      <c r="I265" s="65"/>
    </row>
    <row r="266" spans="1:9" ht="47.25" hidden="1" x14ac:dyDescent="0.25">
      <c r="A266" s="95" t="s">
        <v>273</v>
      </c>
      <c r="B266" s="161"/>
      <c r="C266" s="161"/>
      <c r="D266" s="54" t="s">
        <v>7</v>
      </c>
      <c r="E266" s="65"/>
      <c r="F266" s="49">
        <v>50</v>
      </c>
      <c r="G266" s="53" t="s">
        <v>659</v>
      </c>
      <c r="H266" s="65"/>
      <c r="I266" s="65"/>
    </row>
    <row r="267" spans="1:9" ht="31.5" hidden="1" x14ac:dyDescent="0.25">
      <c r="A267" s="95" t="s">
        <v>274</v>
      </c>
      <c r="B267" s="161"/>
      <c r="C267" s="161"/>
      <c r="D267" s="54" t="s">
        <v>7</v>
      </c>
      <c r="E267" s="65"/>
      <c r="F267" s="49">
        <v>300</v>
      </c>
      <c r="G267" s="53" t="s">
        <v>659</v>
      </c>
      <c r="H267" s="65"/>
      <c r="I267" s="65"/>
    </row>
    <row r="268" spans="1:9" ht="31.5" hidden="1" x14ac:dyDescent="0.25">
      <c r="A268" s="95" t="s">
        <v>275</v>
      </c>
      <c r="B268" s="161"/>
      <c r="C268" s="161"/>
      <c r="D268" s="54" t="s">
        <v>7</v>
      </c>
      <c r="E268" s="65"/>
      <c r="F268" s="49">
        <v>50</v>
      </c>
      <c r="G268" s="53" t="s">
        <v>659</v>
      </c>
      <c r="H268" s="65"/>
      <c r="I268" s="65"/>
    </row>
    <row r="269" spans="1:9" ht="47.25" hidden="1" x14ac:dyDescent="0.25">
      <c r="A269" s="95" t="s">
        <v>276</v>
      </c>
      <c r="B269" s="161"/>
      <c r="C269" s="161"/>
      <c r="D269" s="54" t="s">
        <v>7</v>
      </c>
      <c r="E269" s="65"/>
      <c r="F269" s="49">
        <v>300</v>
      </c>
      <c r="G269" s="53" t="s">
        <v>659</v>
      </c>
      <c r="H269" s="65"/>
      <c r="I269" s="65"/>
    </row>
    <row r="270" spans="1:9" ht="47.25" hidden="1" x14ac:dyDescent="0.25">
      <c r="A270" s="95" t="s">
        <v>277</v>
      </c>
      <c r="B270" s="161"/>
      <c r="C270" s="161"/>
      <c r="D270" s="54" t="s">
        <v>7</v>
      </c>
      <c r="E270" s="65"/>
      <c r="F270" s="49">
        <v>20</v>
      </c>
      <c r="G270" s="53" t="s">
        <v>659</v>
      </c>
      <c r="H270" s="65"/>
      <c r="I270" s="65"/>
    </row>
    <row r="271" spans="1:9" ht="47.25" hidden="1" x14ac:dyDescent="0.25">
      <c r="A271" s="95" t="s">
        <v>278</v>
      </c>
      <c r="B271" s="161"/>
      <c r="C271" s="161"/>
      <c r="D271" s="54" t="s">
        <v>7</v>
      </c>
      <c r="E271" s="65"/>
      <c r="F271" s="49">
        <v>30</v>
      </c>
      <c r="G271" s="53" t="s">
        <v>659</v>
      </c>
      <c r="H271" s="65"/>
      <c r="I271" s="65"/>
    </row>
    <row r="272" spans="1:9" ht="78.75" hidden="1" x14ac:dyDescent="0.25">
      <c r="A272" s="95" t="s">
        <v>279</v>
      </c>
      <c r="B272" s="161"/>
      <c r="C272" s="161"/>
      <c r="D272" s="54" t="s">
        <v>7</v>
      </c>
      <c r="E272" s="65"/>
      <c r="F272" s="49">
        <v>20</v>
      </c>
      <c r="G272" s="53" t="s">
        <v>659</v>
      </c>
      <c r="H272" s="65"/>
      <c r="I272" s="65"/>
    </row>
    <row r="273" spans="1:9" ht="31.5" hidden="1" x14ac:dyDescent="0.25">
      <c r="A273" s="95" t="s">
        <v>280</v>
      </c>
      <c r="B273" s="161"/>
      <c r="C273" s="161"/>
      <c r="D273" s="54" t="s">
        <v>7</v>
      </c>
      <c r="E273" s="65"/>
      <c r="F273" s="49">
        <v>20</v>
      </c>
      <c r="G273" s="53" t="s">
        <v>659</v>
      </c>
      <c r="H273" s="65"/>
      <c r="I273" s="65"/>
    </row>
    <row r="274" spans="1:9" ht="31.5" hidden="1" x14ac:dyDescent="0.25">
      <c r="A274" s="95" t="s">
        <v>281</v>
      </c>
      <c r="B274" s="161"/>
      <c r="C274" s="161"/>
      <c r="D274" s="54" t="s">
        <v>7</v>
      </c>
      <c r="E274" s="65"/>
      <c r="F274" s="49">
        <v>95</v>
      </c>
      <c r="G274" s="53" t="s">
        <v>659</v>
      </c>
      <c r="H274" s="65"/>
      <c r="I274" s="65"/>
    </row>
    <row r="275" spans="1:9" ht="31.5" hidden="1" x14ac:dyDescent="0.25">
      <c r="A275" s="95" t="s">
        <v>282</v>
      </c>
      <c r="B275" s="161"/>
      <c r="C275" s="161"/>
      <c r="D275" s="54" t="s">
        <v>7</v>
      </c>
      <c r="E275" s="65"/>
      <c r="F275" s="49">
        <v>200</v>
      </c>
      <c r="G275" s="53" t="s">
        <v>659</v>
      </c>
      <c r="H275" s="65"/>
      <c r="I275" s="65"/>
    </row>
    <row r="276" spans="1:9" ht="47.25" hidden="1" x14ac:dyDescent="0.25">
      <c r="A276" s="95" t="s">
        <v>283</v>
      </c>
      <c r="B276" s="161"/>
      <c r="C276" s="161"/>
      <c r="D276" s="54" t="s">
        <v>7</v>
      </c>
      <c r="E276" s="65"/>
      <c r="F276" s="49">
        <v>130</v>
      </c>
      <c r="G276" s="53" t="s">
        <v>659</v>
      </c>
      <c r="H276" s="65"/>
      <c r="I276" s="65"/>
    </row>
    <row r="277" spans="1:9" ht="42.75" hidden="1" customHeight="1" x14ac:dyDescent="0.25">
      <c r="A277" s="95"/>
      <c r="B277" s="44"/>
      <c r="C277" s="44"/>
      <c r="D277" s="54"/>
      <c r="E277" s="65"/>
      <c r="F277" s="49">
        <f>SUM(F264:F276)</f>
        <v>1495</v>
      </c>
      <c r="G277" s="53">
        <v>1495</v>
      </c>
      <c r="H277" s="65"/>
      <c r="I277" s="65"/>
    </row>
    <row r="278" spans="1:9" ht="15.75" hidden="1" x14ac:dyDescent="0.25">
      <c r="A278" s="94" t="s">
        <v>49</v>
      </c>
      <c r="B278" s="84"/>
      <c r="C278" s="84"/>
      <c r="D278" s="90"/>
      <c r="E278" s="85"/>
      <c r="F278" s="91"/>
      <c r="G278" s="84"/>
      <c r="H278" s="85"/>
      <c r="I278" s="85"/>
    </row>
    <row r="279" spans="1:9" ht="47.25" hidden="1" x14ac:dyDescent="0.25">
      <c r="A279" s="95" t="s">
        <v>284</v>
      </c>
      <c r="B279" s="161" t="s">
        <v>285</v>
      </c>
      <c r="C279" s="161" t="s">
        <v>286</v>
      </c>
      <c r="D279" s="54" t="s">
        <v>7</v>
      </c>
      <c r="E279" s="65"/>
      <c r="F279" s="49">
        <v>19</v>
      </c>
      <c r="G279" s="53" t="s">
        <v>287</v>
      </c>
      <c r="H279" s="65"/>
      <c r="I279" s="65"/>
    </row>
    <row r="280" spans="1:9" ht="47.25" hidden="1" x14ac:dyDescent="0.25">
      <c r="A280" s="95" t="s">
        <v>288</v>
      </c>
      <c r="B280" s="161"/>
      <c r="C280" s="161"/>
      <c r="D280" s="54" t="s">
        <v>7</v>
      </c>
      <c r="E280" s="65"/>
      <c r="F280" s="49">
        <v>110</v>
      </c>
      <c r="G280" s="53" t="s">
        <v>287</v>
      </c>
      <c r="H280" s="65"/>
      <c r="I280" s="65"/>
    </row>
    <row r="281" spans="1:9" ht="47.25" hidden="1" x14ac:dyDescent="0.25">
      <c r="A281" s="95" t="s">
        <v>289</v>
      </c>
      <c r="B281" s="161"/>
      <c r="C281" s="161"/>
      <c r="D281" s="54" t="s">
        <v>7</v>
      </c>
      <c r="E281" s="65"/>
      <c r="F281" s="49">
        <v>900</v>
      </c>
      <c r="G281" s="53" t="s">
        <v>287</v>
      </c>
      <c r="H281" s="65"/>
      <c r="I281" s="65"/>
    </row>
    <row r="282" spans="1:9" ht="47.25" hidden="1" x14ac:dyDescent="0.25">
      <c r="A282" s="95" t="s">
        <v>290</v>
      </c>
      <c r="B282" s="161"/>
      <c r="C282" s="161"/>
      <c r="D282" s="54" t="s">
        <v>7</v>
      </c>
      <c r="E282" s="65"/>
      <c r="F282" s="49">
        <v>2</v>
      </c>
      <c r="G282" s="53" t="s">
        <v>287</v>
      </c>
      <c r="H282" s="65"/>
      <c r="I282" s="65"/>
    </row>
    <row r="283" spans="1:9" ht="47.25" hidden="1" x14ac:dyDescent="0.25">
      <c r="A283" s="95" t="s">
        <v>291</v>
      </c>
      <c r="B283" s="161"/>
      <c r="C283" s="161"/>
      <c r="D283" s="54" t="s">
        <v>7</v>
      </c>
      <c r="E283" s="65"/>
      <c r="F283" s="49">
        <v>127</v>
      </c>
      <c r="G283" s="53" t="s">
        <v>287</v>
      </c>
      <c r="H283" s="65"/>
      <c r="I283" s="65"/>
    </row>
    <row r="284" spans="1:9" ht="47.25" hidden="1" x14ac:dyDescent="0.25">
      <c r="A284" s="95" t="s">
        <v>292</v>
      </c>
      <c r="B284" s="161"/>
      <c r="C284" s="161"/>
      <c r="D284" s="54" t="s">
        <v>7</v>
      </c>
      <c r="E284" s="65"/>
      <c r="F284" s="49">
        <v>3</v>
      </c>
      <c r="G284" s="53" t="s">
        <v>287</v>
      </c>
      <c r="H284" s="65"/>
      <c r="I284" s="65"/>
    </row>
    <row r="285" spans="1:9" ht="47.25" hidden="1" x14ac:dyDescent="0.25">
      <c r="A285" s="95" t="s">
        <v>293</v>
      </c>
      <c r="B285" s="161"/>
      <c r="C285" s="161"/>
      <c r="D285" s="54" t="s">
        <v>7</v>
      </c>
      <c r="E285" s="65"/>
      <c r="F285" s="49">
        <v>24</v>
      </c>
      <c r="G285" s="53" t="s">
        <v>287</v>
      </c>
      <c r="H285" s="65"/>
      <c r="I285" s="65"/>
    </row>
    <row r="286" spans="1:9" ht="47.25" hidden="1" x14ac:dyDescent="0.25">
      <c r="A286" s="95" t="s">
        <v>294</v>
      </c>
      <c r="B286" s="161"/>
      <c r="C286" s="161"/>
      <c r="D286" s="54" t="s">
        <v>7</v>
      </c>
      <c r="E286" s="65"/>
      <c r="F286" s="49">
        <v>80</v>
      </c>
      <c r="G286" s="53" t="s">
        <v>287</v>
      </c>
      <c r="H286" s="65"/>
      <c r="I286" s="65"/>
    </row>
    <row r="287" spans="1:9" ht="25.5" hidden="1" customHeight="1" x14ac:dyDescent="0.25">
      <c r="A287" s="95"/>
      <c r="B287" s="44"/>
      <c r="C287" s="44"/>
      <c r="D287" s="54"/>
      <c r="E287" s="65"/>
      <c r="F287" s="49">
        <f>SUM(F279:F286)</f>
        <v>1265</v>
      </c>
      <c r="G287" s="53"/>
      <c r="H287" s="65"/>
      <c r="I287" s="65"/>
    </row>
    <row r="288" spans="1:9" ht="15.75" hidden="1" x14ac:dyDescent="0.25">
      <c r="A288" s="94" t="s">
        <v>227</v>
      </c>
      <c r="B288" s="93"/>
      <c r="C288" s="93"/>
      <c r="D288" s="90"/>
      <c r="E288" s="85"/>
      <c r="F288" s="91"/>
      <c r="G288" s="84"/>
      <c r="H288" s="85"/>
      <c r="I288" s="85"/>
    </row>
    <row r="289" spans="1:9" ht="47.25" hidden="1" x14ac:dyDescent="0.25">
      <c r="A289" s="96" t="s">
        <v>295</v>
      </c>
      <c r="B289" s="161" t="s">
        <v>296</v>
      </c>
      <c r="C289" s="161" t="s">
        <v>271</v>
      </c>
      <c r="D289" s="54" t="s">
        <v>7</v>
      </c>
      <c r="E289" s="65"/>
      <c r="F289" s="49">
        <v>151.4</v>
      </c>
      <c r="G289" s="53" t="s">
        <v>659</v>
      </c>
      <c r="H289" s="65"/>
      <c r="I289" s="65"/>
    </row>
    <row r="290" spans="1:9" ht="31.5" hidden="1" x14ac:dyDescent="0.25">
      <c r="A290" s="96" t="s">
        <v>297</v>
      </c>
      <c r="B290" s="161"/>
      <c r="C290" s="161"/>
      <c r="D290" s="54" t="s">
        <v>7</v>
      </c>
      <c r="E290" s="65"/>
      <c r="F290" s="49">
        <v>50</v>
      </c>
      <c r="G290" s="53" t="s">
        <v>659</v>
      </c>
      <c r="H290" s="65"/>
      <c r="I290" s="65"/>
    </row>
    <row r="291" spans="1:9" ht="31.5" hidden="1" x14ac:dyDescent="0.25">
      <c r="A291" s="96" t="s">
        <v>298</v>
      </c>
      <c r="B291" s="161"/>
      <c r="C291" s="161"/>
      <c r="D291" s="54" t="s">
        <v>7</v>
      </c>
      <c r="E291" s="65"/>
      <c r="F291" s="49">
        <v>18.52</v>
      </c>
      <c r="G291" s="53" t="s">
        <v>659</v>
      </c>
      <c r="H291" s="65"/>
      <c r="I291" s="65"/>
    </row>
    <row r="292" spans="1:9" ht="39.75" hidden="1" customHeight="1" x14ac:dyDescent="0.25">
      <c r="A292" s="96"/>
      <c r="B292" s="44"/>
      <c r="C292" s="44"/>
      <c r="D292" s="54"/>
      <c r="E292" s="65"/>
      <c r="F292" s="49">
        <f>SUM(F289:F291)</f>
        <v>219.92000000000002</v>
      </c>
      <c r="G292" s="53"/>
      <c r="H292" s="65"/>
      <c r="I292" s="65"/>
    </row>
    <row r="293" spans="1:9" ht="15.75" hidden="1" x14ac:dyDescent="0.25">
      <c r="A293" s="84" t="s">
        <v>157</v>
      </c>
      <c r="B293" s="93"/>
      <c r="C293" s="93"/>
      <c r="D293" s="90"/>
      <c r="E293" s="85"/>
      <c r="F293" s="97"/>
      <c r="G293" s="84"/>
      <c r="H293" s="85"/>
      <c r="I293" s="85"/>
    </row>
    <row r="294" spans="1:9" ht="31.5" hidden="1" x14ac:dyDescent="0.25">
      <c r="A294" s="51" t="s">
        <v>299</v>
      </c>
      <c r="B294" s="161" t="s">
        <v>296</v>
      </c>
      <c r="C294" s="161" t="s">
        <v>271</v>
      </c>
      <c r="D294" s="54" t="s">
        <v>7</v>
      </c>
      <c r="E294" s="65"/>
      <c r="F294" s="64">
        <v>635.17599949999999</v>
      </c>
      <c r="G294" s="53" t="s">
        <v>659</v>
      </c>
      <c r="H294" s="65"/>
      <c r="I294" s="65"/>
    </row>
    <row r="295" spans="1:9" ht="63" hidden="1" x14ac:dyDescent="0.25">
      <c r="A295" s="53" t="s">
        <v>300</v>
      </c>
      <c r="B295" s="161"/>
      <c r="C295" s="161"/>
      <c r="D295" s="54" t="s">
        <v>7</v>
      </c>
      <c r="E295" s="65"/>
      <c r="F295" s="64">
        <v>554.49712628999998</v>
      </c>
      <c r="G295" s="53" t="s">
        <v>659</v>
      </c>
      <c r="H295" s="65"/>
      <c r="I295" s="65"/>
    </row>
    <row r="296" spans="1:9" ht="31.5" hidden="1" x14ac:dyDescent="0.25">
      <c r="A296" s="53" t="s">
        <v>301</v>
      </c>
      <c r="B296" s="161"/>
      <c r="C296" s="161"/>
      <c r="D296" s="54" t="s">
        <v>7</v>
      </c>
      <c r="E296" s="65"/>
      <c r="F296" s="64">
        <v>152.27134724999999</v>
      </c>
      <c r="G296" s="53" t="s">
        <v>659</v>
      </c>
      <c r="H296" s="65"/>
      <c r="I296" s="65"/>
    </row>
    <row r="297" spans="1:9" ht="31.5" hidden="1" x14ac:dyDescent="0.25">
      <c r="A297" s="53" t="s">
        <v>302</v>
      </c>
      <c r="B297" s="161"/>
      <c r="C297" s="161"/>
      <c r="D297" s="54" t="s">
        <v>7</v>
      </c>
      <c r="E297" s="65"/>
      <c r="F297" s="64">
        <v>500</v>
      </c>
      <c r="G297" s="53" t="s">
        <v>659</v>
      </c>
      <c r="H297" s="65"/>
      <c r="I297" s="65"/>
    </row>
    <row r="298" spans="1:9" ht="29.25" hidden="1" customHeight="1" x14ac:dyDescent="0.25">
      <c r="A298" s="53"/>
      <c r="B298" s="44"/>
      <c r="C298" s="44"/>
      <c r="D298" s="54"/>
      <c r="E298" s="65"/>
      <c r="F298" s="64">
        <f>SUM(F294:F297)</f>
        <v>1841.94447304</v>
      </c>
      <c r="G298" s="53">
        <v>1841.94447304</v>
      </c>
      <c r="H298" s="65"/>
      <c r="I298" s="65"/>
    </row>
    <row r="299" spans="1:9" ht="15.75" hidden="1" x14ac:dyDescent="0.25">
      <c r="A299" s="98" t="s">
        <v>303</v>
      </c>
      <c r="B299" s="93"/>
      <c r="C299" s="93"/>
      <c r="D299" s="90"/>
      <c r="E299" s="85"/>
      <c r="F299" s="97"/>
      <c r="G299" s="84"/>
      <c r="H299" s="85"/>
      <c r="I299" s="85"/>
    </row>
    <row r="300" spans="1:9" ht="47.25" hidden="1" x14ac:dyDescent="0.25">
      <c r="A300" s="51" t="s">
        <v>304</v>
      </c>
      <c r="B300" s="161" t="s">
        <v>296</v>
      </c>
      <c r="C300" s="161" t="s">
        <v>271</v>
      </c>
      <c r="D300" s="54" t="s">
        <v>7</v>
      </c>
      <c r="E300" s="65"/>
      <c r="F300" s="64">
        <v>16</v>
      </c>
      <c r="G300" s="53" t="s">
        <v>659</v>
      </c>
      <c r="H300" s="65"/>
      <c r="I300" s="65"/>
    </row>
    <row r="301" spans="1:9" ht="47.25" hidden="1" x14ac:dyDescent="0.25">
      <c r="A301" s="51" t="s">
        <v>305</v>
      </c>
      <c r="B301" s="161"/>
      <c r="C301" s="161"/>
      <c r="D301" s="54" t="s">
        <v>7</v>
      </c>
      <c r="E301" s="65"/>
      <c r="F301" s="64">
        <v>28</v>
      </c>
      <c r="G301" s="53" t="s">
        <v>659</v>
      </c>
      <c r="H301" s="65"/>
      <c r="I301" s="65"/>
    </row>
    <row r="302" spans="1:9" ht="47.25" hidden="1" x14ac:dyDescent="0.25">
      <c r="A302" s="51" t="s">
        <v>306</v>
      </c>
      <c r="B302" s="161"/>
      <c r="C302" s="161"/>
      <c r="D302" s="54" t="s">
        <v>7</v>
      </c>
      <c r="E302" s="65"/>
      <c r="F302" s="64">
        <v>36</v>
      </c>
      <c r="G302" s="53" t="s">
        <v>659</v>
      </c>
      <c r="H302" s="65"/>
      <c r="I302" s="65"/>
    </row>
    <row r="303" spans="1:9" ht="47.25" hidden="1" x14ac:dyDescent="0.25">
      <c r="A303" s="51" t="s">
        <v>307</v>
      </c>
      <c r="B303" s="161"/>
      <c r="C303" s="161"/>
      <c r="D303" s="54" t="s">
        <v>7</v>
      </c>
      <c r="E303" s="65"/>
      <c r="F303" s="64">
        <v>10</v>
      </c>
      <c r="G303" s="53" t="s">
        <v>659</v>
      </c>
      <c r="H303" s="65"/>
      <c r="I303" s="65"/>
    </row>
    <row r="304" spans="1:9" ht="47.25" hidden="1" x14ac:dyDescent="0.25">
      <c r="A304" s="53" t="s">
        <v>308</v>
      </c>
      <c r="B304" s="161"/>
      <c r="C304" s="161"/>
      <c r="D304" s="54" t="s">
        <v>7</v>
      </c>
      <c r="E304" s="65"/>
      <c r="F304" s="64">
        <v>14</v>
      </c>
      <c r="G304" s="53" t="s">
        <v>659</v>
      </c>
      <c r="H304" s="65"/>
      <c r="I304" s="65"/>
    </row>
    <row r="305" spans="1:9" ht="47.25" hidden="1" x14ac:dyDescent="0.25">
      <c r="A305" s="53" t="s">
        <v>309</v>
      </c>
      <c r="B305" s="161"/>
      <c r="C305" s="161"/>
      <c r="D305" s="54" t="s">
        <v>7</v>
      </c>
      <c r="E305" s="65"/>
      <c r="F305" s="64">
        <v>0.66600000000000004</v>
      </c>
      <c r="G305" s="53" t="s">
        <v>659</v>
      </c>
      <c r="H305" s="65"/>
      <c r="I305" s="65"/>
    </row>
    <row r="306" spans="1:9" ht="63" hidden="1" x14ac:dyDescent="0.25">
      <c r="A306" s="53" t="s">
        <v>310</v>
      </c>
      <c r="B306" s="161"/>
      <c r="C306" s="161"/>
      <c r="D306" s="54" t="s">
        <v>7</v>
      </c>
      <c r="E306" s="65"/>
      <c r="F306" s="64">
        <v>430</v>
      </c>
      <c r="G306" s="53" t="s">
        <v>659</v>
      </c>
      <c r="H306" s="65"/>
      <c r="I306" s="65"/>
    </row>
    <row r="307" spans="1:9" ht="63" hidden="1" x14ac:dyDescent="0.25">
      <c r="A307" s="53" t="s">
        <v>311</v>
      </c>
      <c r="B307" s="161" t="s">
        <v>296</v>
      </c>
      <c r="C307" s="161" t="s">
        <v>271</v>
      </c>
      <c r="D307" s="54" t="s">
        <v>7</v>
      </c>
      <c r="E307" s="65"/>
      <c r="F307" s="64">
        <v>11</v>
      </c>
      <c r="G307" s="53" t="s">
        <v>659</v>
      </c>
      <c r="H307" s="65"/>
      <c r="I307" s="65"/>
    </row>
    <row r="308" spans="1:9" ht="31.5" hidden="1" x14ac:dyDescent="0.25">
      <c r="A308" s="53" t="s">
        <v>312</v>
      </c>
      <c r="B308" s="161"/>
      <c r="C308" s="161"/>
      <c r="D308" s="54" t="s">
        <v>7</v>
      </c>
      <c r="E308" s="65"/>
      <c r="F308" s="64">
        <v>9.6</v>
      </c>
      <c r="G308" s="53" t="s">
        <v>659</v>
      </c>
      <c r="H308" s="65"/>
      <c r="I308" s="65"/>
    </row>
    <row r="309" spans="1:9" ht="31.5" hidden="1" x14ac:dyDescent="0.25">
      <c r="A309" s="53" t="s">
        <v>313</v>
      </c>
      <c r="B309" s="161"/>
      <c r="C309" s="161"/>
      <c r="D309" s="54" t="s">
        <v>7</v>
      </c>
      <c r="E309" s="65"/>
      <c r="F309" s="64">
        <v>2.5</v>
      </c>
      <c r="G309" s="53" t="s">
        <v>659</v>
      </c>
      <c r="H309" s="65"/>
      <c r="I309" s="65"/>
    </row>
    <row r="310" spans="1:9" ht="31.5" hidden="1" x14ac:dyDescent="0.25">
      <c r="A310" s="53" t="s">
        <v>314</v>
      </c>
      <c r="B310" s="161"/>
      <c r="C310" s="161"/>
      <c r="D310" s="54" t="s">
        <v>7</v>
      </c>
      <c r="E310" s="65"/>
      <c r="F310" s="64">
        <v>6</v>
      </c>
      <c r="G310" s="53" t="s">
        <v>659</v>
      </c>
      <c r="H310" s="65"/>
      <c r="I310" s="65"/>
    </row>
    <row r="311" spans="1:9" ht="63" hidden="1" x14ac:dyDescent="0.25">
      <c r="A311" s="53" t="s">
        <v>315</v>
      </c>
      <c r="B311" s="161"/>
      <c r="C311" s="161"/>
      <c r="D311" s="54" t="s">
        <v>7</v>
      </c>
      <c r="E311" s="65"/>
      <c r="F311" s="64">
        <v>8.5</v>
      </c>
      <c r="G311" s="53" t="s">
        <v>659</v>
      </c>
      <c r="H311" s="65"/>
      <c r="I311" s="65"/>
    </row>
    <row r="312" spans="1:9" ht="47.25" hidden="1" x14ac:dyDescent="0.25">
      <c r="A312" s="53" t="s">
        <v>316</v>
      </c>
      <c r="B312" s="161"/>
      <c r="C312" s="161"/>
      <c r="D312" s="54" t="s">
        <v>7</v>
      </c>
      <c r="E312" s="65"/>
      <c r="F312" s="64">
        <v>8.5</v>
      </c>
      <c r="G312" s="53" t="s">
        <v>659</v>
      </c>
      <c r="H312" s="65"/>
      <c r="I312" s="65"/>
    </row>
    <row r="313" spans="1:9" ht="47.25" hidden="1" x14ac:dyDescent="0.25">
      <c r="A313" s="53" t="s">
        <v>317</v>
      </c>
      <c r="B313" s="161"/>
      <c r="C313" s="161"/>
      <c r="D313" s="54" t="s">
        <v>7</v>
      </c>
      <c r="E313" s="65"/>
      <c r="F313" s="64">
        <v>11.5</v>
      </c>
      <c r="G313" s="53" t="s">
        <v>659</v>
      </c>
      <c r="H313" s="65"/>
      <c r="I313" s="65"/>
    </row>
    <row r="314" spans="1:9" ht="32.25" hidden="1" customHeight="1" x14ac:dyDescent="0.25">
      <c r="A314" s="53"/>
      <c r="B314" s="44"/>
      <c r="C314" s="44"/>
      <c r="D314" s="54"/>
      <c r="E314" s="65"/>
      <c r="F314" s="64">
        <f>SUM(F300:F313)</f>
        <v>592.26599999999996</v>
      </c>
      <c r="G314" s="53"/>
      <c r="H314" s="65"/>
      <c r="I314" s="65"/>
    </row>
    <row r="315" spans="1:9" ht="15.75" hidden="1" x14ac:dyDescent="0.25">
      <c r="A315" s="98" t="s">
        <v>221</v>
      </c>
      <c r="B315" s="93"/>
      <c r="C315" s="93"/>
      <c r="D315" s="90"/>
      <c r="E315" s="85"/>
      <c r="F315" s="97"/>
      <c r="G315" s="84"/>
      <c r="H315" s="85"/>
      <c r="I315" s="85"/>
    </row>
    <row r="316" spans="1:9" ht="78.75" hidden="1" x14ac:dyDescent="0.25">
      <c r="A316" s="51" t="s">
        <v>318</v>
      </c>
      <c r="B316" s="161" t="s">
        <v>296</v>
      </c>
      <c r="C316" s="161" t="s">
        <v>271</v>
      </c>
      <c r="D316" s="54" t="s">
        <v>7</v>
      </c>
      <c r="E316" s="65"/>
      <c r="F316" s="64">
        <v>60</v>
      </c>
      <c r="G316" s="53" t="s">
        <v>659</v>
      </c>
      <c r="H316" s="65"/>
      <c r="I316" s="65"/>
    </row>
    <row r="317" spans="1:9" ht="47.25" hidden="1" x14ac:dyDescent="0.25">
      <c r="A317" s="53" t="s">
        <v>319</v>
      </c>
      <c r="B317" s="161"/>
      <c r="C317" s="161"/>
      <c r="D317" s="54" t="s">
        <v>7</v>
      </c>
      <c r="E317" s="65"/>
      <c r="F317" s="64">
        <v>10</v>
      </c>
      <c r="G317" s="53" t="s">
        <v>659</v>
      </c>
      <c r="H317" s="65"/>
      <c r="I317" s="65"/>
    </row>
    <row r="318" spans="1:9" ht="78.75" hidden="1" x14ac:dyDescent="0.25">
      <c r="A318" s="53" t="s">
        <v>320</v>
      </c>
      <c r="B318" s="161"/>
      <c r="C318" s="161"/>
      <c r="D318" s="54" t="s">
        <v>7</v>
      </c>
      <c r="E318" s="65"/>
      <c r="F318" s="64">
        <v>130</v>
      </c>
      <c r="G318" s="53" t="s">
        <v>659</v>
      </c>
      <c r="H318" s="65"/>
      <c r="I318" s="65"/>
    </row>
    <row r="319" spans="1:9" ht="78.75" hidden="1" x14ac:dyDescent="0.25">
      <c r="A319" s="53" t="s">
        <v>321</v>
      </c>
      <c r="B319" s="161"/>
      <c r="C319" s="161"/>
      <c r="D319" s="54" t="s">
        <v>7</v>
      </c>
      <c r="E319" s="65"/>
      <c r="F319" s="64">
        <v>110</v>
      </c>
      <c r="G319" s="53" t="s">
        <v>659</v>
      </c>
      <c r="H319" s="65"/>
      <c r="I319" s="65"/>
    </row>
    <row r="320" spans="1:9" ht="63" hidden="1" x14ac:dyDescent="0.25">
      <c r="A320" s="53" t="s">
        <v>322</v>
      </c>
      <c r="B320" s="161"/>
      <c r="C320" s="161"/>
      <c r="D320" s="54" t="s">
        <v>7</v>
      </c>
      <c r="E320" s="65"/>
      <c r="F320" s="64">
        <v>90</v>
      </c>
      <c r="G320" s="53" t="s">
        <v>659</v>
      </c>
      <c r="H320" s="65"/>
      <c r="I320" s="65"/>
    </row>
    <row r="321" spans="1:9" ht="47.25" hidden="1" x14ac:dyDescent="0.25">
      <c r="A321" s="53" t="s">
        <v>323</v>
      </c>
      <c r="B321" s="161"/>
      <c r="C321" s="161"/>
      <c r="D321" s="54" t="s">
        <v>7</v>
      </c>
      <c r="E321" s="65"/>
      <c r="F321" s="64">
        <v>40</v>
      </c>
      <c r="G321" s="53" t="s">
        <v>659</v>
      </c>
      <c r="H321" s="65"/>
      <c r="I321" s="65"/>
    </row>
    <row r="322" spans="1:9" ht="47.25" hidden="1" x14ac:dyDescent="0.25">
      <c r="A322" s="53" t="s">
        <v>324</v>
      </c>
      <c r="B322" s="161"/>
      <c r="C322" s="161"/>
      <c r="D322" s="54" t="s">
        <v>7</v>
      </c>
      <c r="E322" s="65"/>
      <c r="F322" s="64">
        <v>20</v>
      </c>
      <c r="G322" s="53" t="s">
        <v>659</v>
      </c>
      <c r="H322" s="65"/>
      <c r="I322" s="65"/>
    </row>
    <row r="323" spans="1:9" ht="47.25" hidden="1" x14ac:dyDescent="0.25">
      <c r="A323" s="53" t="s">
        <v>325</v>
      </c>
      <c r="B323" s="161"/>
      <c r="C323" s="161"/>
      <c r="D323" s="54" t="s">
        <v>7</v>
      </c>
      <c r="E323" s="65"/>
      <c r="F323" s="64">
        <v>50</v>
      </c>
      <c r="G323" s="53" t="s">
        <v>659</v>
      </c>
      <c r="H323" s="65"/>
      <c r="I323" s="65"/>
    </row>
    <row r="324" spans="1:9" ht="47.25" hidden="1" x14ac:dyDescent="0.25">
      <c r="A324" s="63" t="s">
        <v>326</v>
      </c>
      <c r="B324" s="161" t="s">
        <v>296</v>
      </c>
      <c r="C324" s="161" t="s">
        <v>271</v>
      </c>
      <c r="D324" s="54" t="s">
        <v>7</v>
      </c>
      <c r="E324" s="65"/>
      <c r="F324" s="64">
        <v>20</v>
      </c>
      <c r="G324" s="53" t="s">
        <v>659</v>
      </c>
      <c r="H324" s="65"/>
      <c r="I324" s="65"/>
    </row>
    <row r="325" spans="1:9" ht="47.25" hidden="1" x14ac:dyDescent="0.25">
      <c r="A325" s="63" t="s">
        <v>327</v>
      </c>
      <c r="B325" s="161"/>
      <c r="C325" s="161"/>
      <c r="D325" s="54" t="s">
        <v>7</v>
      </c>
      <c r="E325" s="65"/>
      <c r="F325" s="64">
        <v>14.1</v>
      </c>
      <c r="G325" s="53" t="s">
        <v>659</v>
      </c>
      <c r="H325" s="65"/>
      <c r="I325" s="65"/>
    </row>
    <row r="326" spans="1:9" ht="45.75" hidden="1" customHeight="1" x14ac:dyDescent="0.25">
      <c r="A326" s="63"/>
      <c r="B326" s="44"/>
      <c r="C326" s="44"/>
      <c r="D326" s="54"/>
      <c r="E326" s="65"/>
      <c r="F326" s="64">
        <f>SUM(F316:F325)</f>
        <v>544.1</v>
      </c>
      <c r="G326" s="53"/>
      <c r="H326" s="65"/>
      <c r="I326" s="65"/>
    </row>
    <row r="327" spans="1:9" ht="15.75" hidden="1" x14ac:dyDescent="0.25">
      <c r="A327" s="84" t="s">
        <v>190</v>
      </c>
      <c r="B327" s="93"/>
      <c r="C327" s="93"/>
      <c r="D327" s="90"/>
      <c r="E327" s="85"/>
      <c r="F327" s="97"/>
      <c r="G327" s="84"/>
      <c r="H327" s="85"/>
      <c r="I327" s="85"/>
    </row>
    <row r="328" spans="1:9" ht="78.75" hidden="1" x14ac:dyDescent="0.25">
      <c r="A328" s="53" t="s">
        <v>328</v>
      </c>
      <c r="B328" s="161" t="s">
        <v>296</v>
      </c>
      <c r="C328" s="161" t="s">
        <v>271</v>
      </c>
      <c r="D328" s="54" t="s">
        <v>7</v>
      </c>
      <c r="E328" s="65"/>
      <c r="F328" s="64">
        <v>300</v>
      </c>
      <c r="G328" s="53" t="s">
        <v>659</v>
      </c>
      <c r="H328" s="65"/>
      <c r="I328" s="65"/>
    </row>
    <row r="329" spans="1:9" ht="31.5" hidden="1" x14ac:dyDescent="0.25">
      <c r="A329" s="63" t="s">
        <v>329</v>
      </c>
      <c r="B329" s="161"/>
      <c r="C329" s="161"/>
      <c r="D329" s="54" t="s">
        <v>7</v>
      </c>
      <c r="E329" s="65"/>
      <c r="F329" s="64">
        <v>30</v>
      </c>
      <c r="G329" s="53" t="s">
        <v>659</v>
      </c>
      <c r="H329" s="65"/>
      <c r="I329" s="65"/>
    </row>
    <row r="330" spans="1:9" ht="31.5" hidden="1" x14ac:dyDescent="0.25">
      <c r="A330" s="63" t="s">
        <v>330</v>
      </c>
      <c r="B330" s="161"/>
      <c r="C330" s="161"/>
      <c r="D330" s="54" t="s">
        <v>7</v>
      </c>
      <c r="E330" s="65"/>
      <c r="F330" s="64">
        <v>17</v>
      </c>
      <c r="G330" s="53" t="s">
        <v>659</v>
      </c>
      <c r="H330" s="65"/>
      <c r="I330" s="65"/>
    </row>
    <row r="331" spans="1:9" ht="47.25" hidden="1" x14ac:dyDescent="0.25">
      <c r="A331" s="63" t="s">
        <v>331</v>
      </c>
      <c r="B331" s="161"/>
      <c r="C331" s="161"/>
      <c r="D331" s="54" t="s">
        <v>7</v>
      </c>
      <c r="E331" s="65"/>
      <c r="F331" s="64">
        <v>200</v>
      </c>
      <c r="G331" s="53" t="s">
        <v>659</v>
      </c>
      <c r="H331" s="65"/>
      <c r="I331" s="65"/>
    </row>
    <row r="332" spans="1:9" ht="31.5" hidden="1" x14ac:dyDescent="0.25">
      <c r="A332" s="63" t="s">
        <v>332</v>
      </c>
      <c r="B332" s="161"/>
      <c r="C332" s="161"/>
      <c r="D332" s="54" t="s">
        <v>7</v>
      </c>
      <c r="E332" s="65"/>
      <c r="F332" s="64">
        <v>130</v>
      </c>
      <c r="G332" s="53" t="s">
        <v>659</v>
      </c>
      <c r="H332" s="65"/>
      <c r="I332" s="65"/>
    </row>
    <row r="333" spans="1:9" ht="63" hidden="1" x14ac:dyDescent="0.25">
      <c r="A333" s="63" t="s">
        <v>333</v>
      </c>
      <c r="B333" s="161"/>
      <c r="C333" s="161"/>
      <c r="D333" s="54" t="s">
        <v>7</v>
      </c>
      <c r="E333" s="65"/>
      <c r="F333" s="64">
        <v>300</v>
      </c>
      <c r="G333" s="53" t="s">
        <v>659</v>
      </c>
      <c r="H333" s="65"/>
      <c r="I333" s="65"/>
    </row>
    <row r="334" spans="1:9" ht="31.5" hidden="1" x14ac:dyDescent="0.25">
      <c r="A334" s="63" t="s">
        <v>334</v>
      </c>
      <c r="B334" s="161"/>
      <c r="C334" s="161"/>
      <c r="D334" s="54" t="s">
        <v>7</v>
      </c>
      <c r="E334" s="65"/>
      <c r="F334" s="64">
        <v>56</v>
      </c>
      <c r="G334" s="53" t="s">
        <v>659</v>
      </c>
      <c r="H334" s="65"/>
      <c r="I334" s="65"/>
    </row>
    <row r="335" spans="1:9" ht="31.5" hidden="1" x14ac:dyDescent="0.25">
      <c r="A335" s="63" t="s">
        <v>335</v>
      </c>
      <c r="B335" s="161"/>
      <c r="C335" s="161"/>
      <c r="D335" s="54" t="s">
        <v>7</v>
      </c>
      <c r="E335" s="65"/>
      <c r="F335" s="64">
        <v>25</v>
      </c>
      <c r="G335" s="53" t="s">
        <v>659</v>
      </c>
      <c r="H335" s="65"/>
      <c r="I335" s="65"/>
    </row>
    <row r="336" spans="1:9" ht="31.5" hidden="1" x14ac:dyDescent="0.25">
      <c r="A336" s="63" t="s">
        <v>336</v>
      </c>
      <c r="B336" s="161"/>
      <c r="C336" s="161"/>
      <c r="D336" s="54" t="s">
        <v>7</v>
      </c>
      <c r="E336" s="65"/>
      <c r="F336" s="64">
        <v>514</v>
      </c>
      <c r="G336" s="53" t="s">
        <v>659</v>
      </c>
      <c r="H336" s="65"/>
      <c r="I336" s="65"/>
    </row>
    <row r="337" spans="1:9" ht="31.5" hidden="1" x14ac:dyDescent="0.25">
      <c r="A337" s="63" t="s">
        <v>337</v>
      </c>
      <c r="B337" s="161"/>
      <c r="C337" s="161"/>
      <c r="D337" s="54" t="s">
        <v>7</v>
      </c>
      <c r="E337" s="65"/>
      <c r="F337" s="64">
        <v>460</v>
      </c>
      <c r="G337" s="53" t="s">
        <v>659</v>
      </c>
      <c r="H337" s="65"/>
      <c r="I337" s="65"/>
    </row>
    <row r="338" spans="1:9" ht="47.25" hidden="1" x14ac:dyDescent="0.25">
      <c r="A338" s="63" t="s">
        <v>338</v>
      </c>
      <c r="B338" s="57" t="s">
        <v>296</v>
      </c>
      <c r="C338" s="57" t="s">
        <v>271</v>
      </c>
      <c r="D338" s="54" t="s">
        <v>7</v>
      </c>
      <c r="E338" s="65"/>
      <c r="F338" s="64">
        <v>60</v>
      </c>
      <c r="G338" s="53" t="s">
        <v>659</v>
      </c>
      <c r="H338" s="65"/>
      <c r="I338" s="65"/>
    </row>
    <row r="339" spans="1:9" ht="36.75" hidden="1" customHeight="1" x14ac:dyDescent="0.25">
      <c r="A339" s="63"/>
      <c r="B339" s="57"/>
      <c r="C339" s="57"/>
      <c r="D339" s="54"/>
      <c r="E339" s="65"/>
      <c r="F339" s="64">
        <f>SUM(F328:F338)</f>
        <v>2092</v>
      </c>
      <c r="G339" s="53">
        <v>2092</v>
      </c>
      <c r="H339" s="65"/>
      <c r="I339" s="65"/>
    </row>
    <row r="340" spans="1:9" ht="15.75" hidden="1" x14ac:dyDescent="0.25">
      <c r="A340" s="84" t="s">
        <v>339</v>
      </c>
      <c r="B340" s="93"/>
      <c r="C340" s="93"/>
      <c r="D340" s="90"/>
      <c r="E340" s="85"/>
      <c r="F340" s="97"/>
      <c r="G340" s="84"/>
      <c r="H340" s="85"/>
      <c r="I340" s="85"/>
    </row>
    <row r="341" spans="1:9" ht="31.5" hidden="1" x14ac:dyDescent="0.25">
      <c r="A341" s="53" t="s">
        <v>340</v>
      </c>
      <c r="B341" s="161" t="s">
        <v>296</v>
      </c>
      <c r="C341" s="161" t="s">
        <v>271</v>
      </c>
      <c r="D341" s="54" t="s">
        <v>7</v>
      </c>
      <c r="E341" s="65"/>
      <c r="F341" s="64">
        <v>72</v>
      </c>
      <c r="G341" s="53" t="s">
        <v>659</v>
      </c>
      <c r="H341" s="65"/>
      <c r="I341" s="65"/>
    </row>
    <row r="342" spans="1:9" ht="31.5" hidden="1" x14ac:dyDescent="0.25">
      <c r="A342" s="53" t="s">
        <v>341</v>
      </c>
      <c r="B342" s="161"/>
      <c r="C342" s="161"/>
      <c r="D342" s="54" t="s">
        <v>7</v>
      </c>
      <c r="E342" s="65"/>
      <c r="F342" s="64">
        <v>0.3</v>
      </c>
      <c r="G342" s="53" t="s">
        <v>659</v>
      </c>
      <c r="H342" s="65"/>
      <c r="I342" s="65"/>
    </row>
    <row r="343" spans="1:9" ht="47.25" hidden="1" x14ac:dyDescent="0.25">
      <c r="A343" s="53" t="s">
        <v>342</v>
      </c>
      <c r="B343" s="161"/>
      <c r="C343" s="161"/>
      <c r="D343" s="54" t="s">
        <v>7</v>
      </c>
      <c r="E343" s="65"/>
      <c r="F343" s="64">
        <v>5</v>
      </c>
      <c r="G343" s="53" t="s">
        <v>659</v>
      </c>
      <c r="H343" s="65"/>
      <c r="I343" s="65"/>
    </row>
    <row r="344" spans="1:9" ht="47.25" hidden="1" x14ac:dyDescent="0.25">
      <c r="A344" s="53" t="s">
        <v>343</v>
      </c>
      <c r="B344" s="161"/>
      <c r="C344" s="161"/>
      <c r="D344" s="54" t="s">
        <v>7</v>
      </c>
      <c r="E344" s="65"/>
      <c r="F344" s="64">
        <v>9</v>
      </c>
      <c r="G344" s="53" t="s">
        <v>659</v>
      </c>
      <c r="H344" s="65"/>
      <c r="I344" s="65"/>
    </row>
    <row r="345" spans="1:9" ht="47.25" hidden="1" x14ac:dyDescent="0.25">
      <c r="A345" s="53" t="s">
        <v>344</v>
      </c>
      <c r="B345" s="161"/>
      <c r="C345" s="161"/>
      <c r="D345" s="54" t="s">
        <v>7</v>
      </c>
      <c r="E345" s="65"/>
      <c r="F345" s="64">
        <v>9</v>
      </c>
      <c r="G345" s="53" t="s">
        <v>659</v>
      </c>
      <c r="H345" s="65"/>
      <c r="I345" s="65"/>
    </row>
    <row r="346" spans="1:9" ht="31.5" hidden="1" x14ac:dyDescent="0.25">
      <c r="A346" s="53" t="s">
        <v>345</v>
      </c>
      <c r="B346" s="161"/>
      <c r="C346" s="161"/>
      <c r="D346" s="54" t="s">
        <v>7</v>
      </c>
      <c r="E346" s="65"/>
      <c r="F346" s="64">
        <v>60</v>
      </c>
      <c r="G346" s="53" t="s">
        <v>659</v>
      </c>
      <c r="H346" s="65"/>
      <c r="I346" s="65"/>
    </row>
    <row r="347" spans="1:9" ht="47.25" hidden="1" x14ac:dyDescent="0.25">
      <c r="A347" s="53" t="s">
        <v>346</v>
      </c>
      <c r="B347" s="161"/>
      <c r="C347" s="161"/>
      <c r="D347" s="54" t="s">
        <v>7</v>
      </c>
      <c r="E347" s="65"/>
      <c r="F347" s="64">
        <v>260</v>
      </c>
      <c r="G347" s="53" t="s">
        <v>659</v>
      </c>
      <c r="H347" s="65"/>
      <c r="I347" s="65"/>
    </row>
    <row r="348" spans="1:9" ht="31.5" hidden="1" x14ac:dyDescent="0.25">
      <c r="A348" s="53" t="s">
        <v>347</v>
      </c>
      <c r="B348" s="161"/>
      <c r="C348" s="161"/>
      <c r="D348" s="54" t="s">
        <v>7</v>
      </c>
      <c r="E348" s="65"/>
      <c r="F348" s="64">
        <v>73</v>
      </c>
      <c r="G348" s="53" t="s">
        <v>659</v>
      </c>
      <c r="H348" s="65"/>
      <c r="I348" s="65"/>
    </row>
    <row r="349" spans="1:9" ht="31.5" hidden="1" x14ac:dyDescent="0.25">
      <c r="A349" s="53" t="s">
        <v>348</v>
      </c>
      <c r="B349" s="161"/>
      <c r="C349" s="161"/>
      <c r="D349" s="54" t="s">
        <v>7</v>
      </c>
      <c r="E349" s="65"/>
      <c r="F349" s="64">
        <v>93</v>
      </c>
      <c r="G349" s="53" t="s">
        <v>659</v>
      </c>
      <c r="H349" s="65"/>
      <c r="I349" s="65"/>
    </row>
    <row r="350" spans="1:9" ht="47.25" hidden="1" x14ac:dyDescent="0.25">
      <c r="A350" s="53" t="s">
        <v>349</v>
      </c>
      <c r="B350" s="161"/>
      <c r="C350" s="161"/>
      <c r="D350" s="54" t="s">
        <v>7</v>
      </c>
      <c r="E350" s="65"/>
      <c r="F350" s="64">
        <v>161</v>
      </c>
      <c r="G350" s="53" t="s">
        <v>659</v>
      </c>
      <c r="H350" s="65"/>
      <c r="I350" s="65"/>
    </row>
    <row r="351" spans="1:9" ht="31.5" hidden="1" x14ac:dyDescent="0.25">
      <c r="A351" s="53" t="s">
        <v>350</v>
      </c>
      <c r="B351" s="161"/>
      <c r="C351" s="161"/>
      <c r="D351" s="54" t="s">
        <v>7</v>
      </c>
      <c r="E351" s="65"/>
      <c r="F351" s="64">
        <v>196</v>
      </c>
      <c r="G351" s="53" t="s">
        <v>659</v>
      </c>
      <c r="H351" s="65"/>
      <c r="I351" s="65"/>
    </row>
    <row r="352" spans="1:9" ht="63" hidden="1" x14ac:dyDescent="0.25">
      <c r="A352" s="53" t="s">
        <v>351</v>
      </c>
      <c r="B352" s="161"/>
      <c r="C352" s="161"/>
      <c r="D352" s="54" t="s">
        <v>7</v>
      </c>
      <c r="E352" s="65"/>
      <c r="F352" s="64">
        <v>122</v>
      </c>
      <c r="G352" s="53" t="s">
        <v>659</v>
      </c>
      <c r="H352" s="65"/>
      <c r="I352" s="65"/>
    </row>
    <row r="353" spans="1:9" ht="47.25" hidden="1" x14ac:dyDescent="0.25">
      <c r="A353" s="53" t="s">
        <v>352</v>
      </c>
      <c r="B353" s="161" t="s">
        <v>296</v>
      </c>
      <c r="C353" s="161" t="s">
        <v>271</v>
      </c>
      <c r="D353" s="54" t="s">
        <v>7</v>
      </c>
      <c r="E353" s="65"/>
      <c r="F353" s="64">
        <v>22</v>
      </c>
      <c r="G353" s="53" t="s">
        <v>659</v>
      </c>
      <c r="H353" s="65"/>
      <c r="I353" s="65"/>
    </row>
    <row r="354" spans="1:9" ht="31.5" hidden="1" x14ac:dyDescent="0.25">
      <c r="A354" s="53" t="s">
        <v>353</v>
      </c>
      <c r="B354" s="161"/>
      <c r="C354" s="161"/>
      <c r="D354" s="54" t="s">
        <v>7</v>
      </c>
      <c r="E354" s="65"/>
      <c r="F354" s="64">
        <v>16</v>
      </c>
      <c r="G354" s="53" t="s">
        <v>659</v>
      </c>
      <c r="H354" s="65"/>
      <c r="I354" s="65"/>
    </row>
    <row r="355" spans="1:9" ht="31.5" hidden="1" x14ac:dyDescent="0.25">
      <c r="A355" s="53" t="s">
        <v>354</v>
      </c>
      <c r="B355" s="161"/>
      <c r="C355" s="161"/>
      <c r="D355" s="54" t="s">
        <v>7</v>
      </c>
      <c r="E355" s="65"/>
      <c r="F355" s="64">
        <v>3</v>
      </c>
      <c r="G355" s="53" t="s">
        <v>659</v>
      </c>
      <c r="H355" s="65"/>
      <c r="I355" s="65"/>
    </row>
    <row r="356" spans="1:9" ht="39.75" hidden="1" customHeight="1" x14ac:dyDescent="0.25">
      <c r="A356" s="53"/>
      <c r="B356" s="44"/>
      <c r="C356" s="44"/>
      <c r="D356" s="54"/>
      <c r="E356" s="65"/>
      <c r="F356" s="64">
        <f>SUM(F341:F355)</f>
        <v>1101.3</v>
      </c>
      <c r="G356" s="53">
        <v>1101.3</v>
      </c>
      <c r="H356" s="65"/>
      <c r="I356" s="65"/>
    </row>
    <row r="357" spans="1:9" ht="15.75" hidden="1" x14ac:dyDescent="0.25">
      <c r="A357" s="84" t="s">
        <v>172</v>
      </c>
      <c r="B357" s="93"/>
      <c r="C357" s="93"/>
      <c r="D357" s="90"/>
      <c r="E357" s="85"/>
      <c r="F357" s="97"/>
      <c r="G357" s="84"/>
      <c r="H357" s="85"/>
      <c r="I357" s="85"/>
    </row>
    <row r="358" spans="1:9" ht="47.25" hidden="1" x14ac:dyDescent="0.25">
      <c r="A358" s="53" t="s">
        <v>355</v>
      </c>
      <c r="B358" s="57" t="s">
        <v>296</v>
      </c>
      <c r="C358" s="57" t="s">
        <v>271</v>
      </c>
      <c r="D358" s="54" t="s">
        <v>7</v>
      </c>
      <c r="E358" s="65"/>
      <c r="F358" s="64">
        <v>240</v>
      </c>
      <c r="G358" s="53" t="s">
        <v>659</v>
      </c>
      <c r="H358" s="65"/>
      <c r="I358" s="65"/>
    </row>
    <row r="359" spans="1:9" ht="15.75" hidden="1" x14ac:dyDescent="0.25">
      <c r="A359" s="84" t="s">
        <v>356</v>
      </c>
      <c r="B359" s="93"/>
      <c r="C359" s="93"/>
      <c r="D359" s="90"/>
      <c r="E359" s="85"/>
      <c r="F359" s="97"/>
      <c r="G359" s="84"/>
      <c r="H359" s="85"/>
      <c r="I359" s="85"/>
    </row>
    <row r="360" spans="1:9" ht="63" hidden="1" x14ac:dyDescent="0.25">
      <c r="A360" s="53" t="s">
        <v>357</v>
      </c>
      <c r="B360" s="57" t="s">
        <v>296</v>
      </c>
      <c r="C360" s="57" t="s">
        <v>271</v>
      </c>
      <c r="D360" s="54" t="s">
        <v>7</v>
      </c>
      <c r="E360" s="65"/>
      <c r="F360" s="64">
        <v>700</v>
      </c>
      <c r="G360" s="53" t="s">
        <v>659</v>
      </c>
      <c r="H360" s="65"/>
      <c r="I360" s="65"/>
    </row>
    <row r="361" spans="1:9" ht="15.75" hidden="1" x14ac:dyDescent="0.25">
      <c r="A361" s="84" t="s">
        <v>358</v>
      </c>
      <c r="B361" s="93"/>
      <c r="C361" s="93"/>
      <c r="D361" s="90"/>
      <c r="E361" s="85"/>
      <c r="F361" s="97"/>
      <c r="G361" s="84"/>
      <c r="H361" s="85"/>
      <c r="I361" s="85"/>
    </row>
    <row r="362" spans="1:9" ht="47.25" hidden="1" x14ac:dyDescent="0.25">
      <c r="A362" s="53" t="s">
        <v>359</v>
      </c>
      <c r="B362" s="57" t="s">
        <v>296</v>
      </c>
      <c r="C362" s="57" t="s">
        <v>271</v>
      </c>
      <c r="D362" s="54" t="s">
        <v>7</v>
      </c>
      <c r="E362" s="65"/>
      <c r="F362" s="64">
        <v>11.772868380000002</v>
      </c>
      <c r="G362" s="53" t="s">
        <v>659</v>
      </c>
      <c r="H362" s="65"/>
      <c r="I362" s="65"/>
    </row>
    <row r="363" spans="1:9" ht="15.75" hidden="1" x14ac:dyDescent="0.25">
      <c r="A363" s="99" t="s">
        <v>360</v>
      </c>
      <c r="B363" s="93"/>
      <c r="C363" s="93"/>
      <c r="D363" s="90"/>
      <c r="E363" s="85"/>
      <c r="F363" s="97"/>
      <c r="G363" s="84"/>
      <c r="H363" s="85"/>
      <c r="I363" s="85"/>
    </row>
    <row r="364" spans="1:9" ht="47.25" hidden="1" x14ac:dyDescent="0.25">
      <c r="A364" s="63" t="s">
        <v>361</v>
      </c>
      <c r="B364" s="57" t="s">
        <v>296</v>
      </c>
      <c r="C364" s="57" t="s">
        <v>271</v>
      </c>
      <c r="D364" s="54" t="s">
        <v>7</v>
      </c>
      <c r="E364" s="65"/>
      <c r="F364" s="64">
        <v>233.756</v>
      </c>
      <c r="G364" s="53" t="s">
        <v>659</v>
      </c>
      <c r="H364" s="65"/>
      <c r="I364" s="65"/>
    </row>
    <row r="365" spans="1:9" ht="15.75" hidden="1" x14ac:dyDescent="0.25">
      <c r="A365" s="84" t="s">
        <v>362</v>
      </c>
      <c r="B365" s="84"/>
      <c r="C365" s="84"/>
      <c r="D365" s="90"/>
      <c r="E365" s="85"/>
      <c r="F365" s="85"/>
      <c r="G365" s="84"/>
      <c r="H365" s="85"/>
      <c r="I365" s="85"/>
    </row>
    <row r="366" spans="1:9" ht="31.5" hidden="1" x14ac:dyDescent="0.25">
      <c r="A366" s="96" t="s">
        <v>363</v>
      </c>
      <c r="B366" s="161" t="s">
        <v>364</v>
      </c>
      <c r="C366" s="161" t="s">
        <v>271</v>
      </c>
      <c r="D366" s="54" t="s">
        <v>7</v>
      </c>
      <c r="E366" s="65"/>
      <c r="F366" s="49">
        <v>4.5</v>
      </c>
      <c r="G366" s="53" t="s">
        <v>659</v>
      </c>
      <c r="H366" s="65"/>
      <c r="I366" s="65"/>
    </row>
    <row r="367" spans="1:9" ht="94.5" hidden="1" x14ac:dyDescent="0.25">
      <c r="A367" s="95" t="s">
        <v>365</v>
      </c>
      <c r="B367" s="161"/>
      <c r="C367" s="161"/>
      <c r="D367" s="54" t="s">
        <v>7</v>
      </c>
      <c r="E367" s="65"/>
      <c r="F367" s="49">
        <v>59.5</v>
      </c>
      <c r="G367" s="53" t="s">
        <v>659</v>
      </c>
      <c r="H367" s="65"/>
      <c r="I367" s="65"/>
    </row>
    <row r="368" spans="1:9" ht="31.5" hidden="1" x14ac:dyDescent="0.25">
      <c r="A368" s="95" t="s">
        <v>366</v>
      </c>
      <c r="B368" s="161"/>
      <c r="C368" s="161"/>
      <c r="D368" s="54" t="s">
        <v>7</v>
      </c>
      <c r="E368" s="65"/>
      <c r="F368" s="49">
        <v>144.30000000000001</v>
      </c>
      <c r="G368" s="53" t="s">
        <v>659</v>
      </c>
      <c r="H368" s="65"/>
      <c r="I368" s="65"/>
    </row>
    <row r="369" spans="1:9" ht="31.5" hidden="1" x14ac:dyDescent="0.25">
      <c r="A369" s="95" t="s">
        <v>367</v>
      </c>
      <c r="B369" s="161"/>
      <c r="C369" s="161"/>
      <c r="D369" s="54" t="s">
        <v>7</v>
      </c>
      <c r="E369" s="65"/>
      <c r="F369" s="49">
        <v>7</v>
      </c>
      <c r="G369" s="53" t="s">
        <v>659</v>
      </c>
      <c r="H369" s="65"/>
      <c r="I369" s="65"/>
    </row>
    <row r="370" spans="1:9" ht="31.5" hidden="1" x14ac:dyDescent="0.25">
      <c r="A370" s="95" t="s">
        <v>368</v>
      </c>
      <c r="B370" s="161"/>
      <c r="C370" s="161"/>
      <c r="D370" s="54" t="s">
        <v>7</v>
      </c>
      <c r="E370" s="65"/>
      <c r="F370" s="49">
        <v>15</v>
      </c>
      <c r="G370" s="53" t="s">
        <v>659</v>
      </c>
      <c r="H370" s="65"/>
      <c r="I370" s="65"/>
    </row>
    <row r="371" spans="1:9" ht="31.5" hidden="1" x14ac:dyDescent="0.25">
      <c r="A371" s="95" t="s">
        <v>369</v>
      </c>
      <c r="B371" s="161"/>
      <c r="C371" s="161"/>
      <c r="D371" s="54" t="s">
        <v>7</v>
      </c>
      <c r="E371" s="65"/>
      <c r="F371" s="49">
        <v>15</v>
      </c>
      <c r="G371" s="53" t="s">
        <v>659</v>
      </c>
      <c r="H371" s="65"/>
      <c r="I371" s="65"/>
    </row>
    <row r="372" spans="1:9" ht="31.5" hidden="1" x14ac:dyDescent="0.25">
      <c r="A372" s="63" t="s">
        <v>370</v>
      </c>
      <c r="B372" s="161"/>
      <c r="C372" s="161"/>
      <c r="D372" s="54" t="s">
        <v>7</v>
      </c>
      <c r="E372" s="65"/>
      <c r="F372" s="64">
        <v>20</v>
      </c>
      <c r="G372" s="53" t="s">
        <v>659</v>
      </c>
      <c r="H372" s="65"/>
      <c r="I372" s="65"/>
    </row>
    <row r="373" spans="1:9" ht="78.75" hidden="1" x14ac:dyDescent="0.25">
      <c r="A373" s="63" t="s">
        <v>371</v>
      </c>
      <c r="B373" s="161"/>
      <c r="C373" s="161"/>
      <c r="D373" s="54" t="s">
        <v>7</v>
      </c>
      <c r="E373" s="65"/>
      <c r="F373" s="64">
        <v>100</v>
      </c>
      <c r="G373" s="53" t="s">
        <v>659</v>
      </c>
      <c r="H373" s="65"/>
      <c r="I373" s="65"/>
    </row>
    <row r="374" spans="1:9" ht="63" hidden="1" x14ac:dyDescent="0.25">
      <c r="A374" s="63" t="s">
        <v>372</v>
      </c>
      <c r="B374" s="161"/>
      <c r="C374" s="161"/>
      <c r="D374" s="54" t="s">
        <v>7</v>
      </c>
      <c r="E374" s="65"/>
      <c r="F374" s="64">
        <v>412</v>
      </c>
      <c r="G374" s="53" t="s">
        <v>659</v>
      </c>
      <c r="H374" s="65"/>
      <c r="I374" s="65"/>
    </row>
    <row r="375" spans="1:9" ht="31.5" hidden="1" x14ac:dyDescent="0.25">
      <c r="A375" s="63" t="s">
        <v>373</v>
      </c>
      <c r="B375" s="161"/>
      <c r="C375" s="161"/>
      <c r="D375" s="54" t="s">
        <v>7</v>
      </c>
      <c r="E375" s="65"/>
      <c r="F375" s="64">
        <v>100</v>
      </c>
      <c r="G375" s="53" t="s">
        <v>659</v>
      </c>
      <c r="H375" s="65"/>
      <c r="I375" s="65"/>
    </row>
    <row r="376" spans="1:9" ht="47.25" hidden="1" x14ac:dyDescent="0.25">
      <c r="A376" s="63" t="s">
        <v>374</v>
      </c>
      <c r="B376" s="161"/>
      <c r="C376" s="161"/>
      <c r="D376" s="54" t="s">
        <v>7</v>
      </c>
      <c r="E376" s="65"/>
      <c r="F376" s="49">
        <v>200</v>
      </c>
      <c r="G376" s="53" t="s">
        <v>659</v>
      </c>
      <c r="H376" s="65"/>
      <c r="I376" s="65"/>
    </row>
    <row r="377" spans="1:9" ht="31.5" hidden="1" x14ac:dyDescent="0.25">
      <c r="A377" s="63" t="s">
        <v>375</v>
      </c>
      <c r="B377" s="161"/>
      <c r="C377" s="161"/>
      <c r="D377" s="54" t="s">
        <v>7</v>
      </c>
      <c r="E377" s="65"/>
      <c r="F377" s="49">
        <v>60</v>
      </c>
      <c r="G377" s="53" t="s">
        <v>659</v>
      </c>
      <c r="H377" s="65"/>
      <c r="I377" s="65"/>
    </row>
    <row r="378" spans="1:9" ht="47.25" hidden="1" customHeight="1" x14ac:dyDescent="0.25">
      <c r="A378" s="63"/>
      <c r="B378" s="44"/>
      <c r="C378" s="44"/>
      <c r="D378" s="54"/>
      <c r="E378" s="65"/>
      <c r="F378" s="49">
        <f>SUM(F366:F377)</f>
        <v>1137.3</v>
      </c>
      <c r="G378" s="53">
        <v>1137.3</v>
      </c>
      <c r="H378" s="65"/>
      <c r="I378" s="65"/>
    </row>
    <row r="379" spans="1:9" ht="15.75" hidden="1" x14ac:dyDescent="0.25">
      <c r="A379" s="84" t="s">
        <v>254</v>
      </c>
      <c r="B379" s="84"/>
      <c r="C379" s="84"/>
      <c r="D379" s="90"/>
      <c r="E379" s="85"/>
      <c r="F379" s="97"/>
      <c r="G379" s="84"/>
      <c r="H379" s="85"/>
      <c r="I379" s="85"/>
    </row>
    <row r="380" spans="1:9" ht="47.25" hidden="1" x14ac:dyDescent="0.25">
      <c r="A380" s="63" t="s">
        <v>376</v>
      </c>
      <c r="B380" s="161" t="s">
        <v>256</v>
      </c>
      <c r="C380" s="161" t="s">
        <v>271</v>
      </c>
      <c r="D380" s="54" t="s">
        <v>7</v>
      </c>
      <c r="E380" s="65"/>
      <c r="F380" s="64">
        <v>50</v>
      </c>
      <c r="G380" s="53" t="s">
        <v>659</v>
      </c>
      <c r="H380" s="65"/>
      <c r="I380" s="65"/>
    </row>
    <row r="381" spans="1:9" ht="63" hidden="1" x14ac:dyDescent="0.25">
      <c r="A381" s="63" t="s">
        <v>377</v>
      </c>
      <c r="B381" s="161"/>
      <c r="C381" s="161"/>
      <c r="D381" s="54" t="s">
        <v>7</v>
      </c>
      <c r="E381" s="65"/>
      <c r="F381" s="64">
        <v>100</v>
      </c>
      <c r="G381" s="53" t="s">
        <v>659</v>
      </c>
      <c r="H381" s="65"/>
      <c r="I381" s="65"/>
    </row>
    <row r="382" spans="1:9" ht="31.5" hidden="1" x14ac:dyDescent="0.25">
      <c r="A382" s="63" t="s">
        <v>378</v>
      </c>
      <c r="B382" s="161"/>
      <c r="C382" s="161"/>
      <c r="D382" s="54" t="s">
        <v>7</v>
      </c>
      <c r="E382" s="65"/>
      <c r="F382" s="64">
        <v>150</v>
      </c>
      <c r="G382" s="53" t="s">
        <v>659</v>
      </c>
      <c r="H382" s="65"/>
      <c r="I382" s="65"/>
    </row>
    <row r="383" spans="1:9" ht="31.5" hidden="1" x14ac:dyDescent="0.25">
      <c r="A383" s="63" t="s">
        <v>379</v>
      </c>
      <c r="B383" s="161"/>
      <c r="C383" s="161"/>
      <c r="D383" s="54" t="s">
        <v>7</v>
      </c>
      <c r="E383" s="65"/>
      <c r="F383" s="64">
        <v>38</v>
      </c>
      <c r="G383" s="53" t="s">
        <v>659</v>
      </c>
      <c r="H383" s="65"/>
      <c r="I383" s="65"/>
    </row>
    <row r="384" spans="1:9" ht="31.5" hidden="1" x14ac:dyDescent="0.25">
      <c r="A384" s="63" t="s">
        <v>380</v>
      </c>
      <c r="B384" s="161"/>
      <c r="C384" s="161"/>
      <c r="D384" s="54" t="s">
        <v>7</v>
      </c>
      <c r="E384" s="65"/>
      <c r="F384" s="64">
        <v>15</v>
      </c>
      <c r="G384" s="53" t="s">
        <v>659</v>
      </c>
      <c r="H384" s="65"/>
      <c r="I384" s="65"/>
    </row>
    <row r="385" spans="1:9" ht="47.25" hidden="1" x14ac:dyDescent="0.25">
      <c r="A385" s="63" t="s">
        <v>381</v>
      </c>
      <c r="B385" s="161"/>
      <c r="C385" s="161"/>
      <c r="D385" s="54" t="s">
        <v>7</v>
      </c>
      <c r="E385" s="65"/>
      <c r="F385" s="64">
        <v>60</v>
      </c>
      <c r="G385" s="53" t="s">
        <v>659</v>
      </c>
      <c r="H385" s="65"/>
      <c r="I385" s="65"/>
    </row>
    <row r="386" spans="1:9" ht="47.25" hidden="1" x14ac:dyDescent="0.25">
      <c r="A386" s="63" t="s">
        <v>382</v>
      </c>
      <c r="B386" s="161"/>
      <c r="C386" s="161"/>
      <c r="D386" s="54" t="s">
        <v>7</v>
      </c>
      <c r="E386" s="65"/>
      <c r="F386" s="64">
        <v>100</v>
      </c>
      <c r="G386" s="53" t="s">
        <v>659</v>
      </c>
      <c r="H386" s="65"/>
      <c r="I386" s="65"/>
    </row>
    <row r="387" spans="1:9" ht="31.5" hidden="1" x14ac:dyDescent="0.25">
      <c r="A387" s="63" t="s">
        <v>383</v>
      </c>
      <c r="B387" s="161"/>
      <c r="C387" s="161"/>
      <c r="D387" s="54" t="s">
        <v>7</v>
      </c>
      <c r="E387" s="65"/>
      <c r="F387" s="64">
        <v>40</v>
      </c>
      <c r="G387" s="53" t="s">
        <v>659</v>
      </c>
      <c r="H387" s="65"/>
      <c r="I387" s="65"/>
    </row>
    <row r="388" spans="1:9" ht="63" hidden="1" x14ac:dyDescent="0.25">
      <c r="A388" s="63" t="s">
        <v>384</v>
      </c>
      <c r="B388" s="161"/>
      <c r="C388" s="161"/>
      <c r="D388" s="54" t="s">
        <v>7</v>
      </c>
      <c r="E388" s="65"/>
      <c r="F388" s="64">
        <v>50</v>
      </c>
      <c r="G388" s="53" t="s">
        <v>659</v>
      </c>
      <c r="H388" s="65"/>
      <c r="I388" s="65"/>
    </row>
    <row r="389" spans="1:9" ht="63" hidden="1" x14ac:dyDescent="0.25">
      <c r="A389" s="63" t="s">
        <v>385</v>
      </c>
      <c r="B389" s="161"/>
      <c r="C389" s="161"/>
      <c r="D389" s="54" t="s">
        <v>7</v>
      </c>
      <c r="E389" s="65"/>
      <c r="F389" s="64">
        <v>100</v>
      </c>
      <c r="G389" s="53" t="s">
        <v>659</v>
      </c>
      <c r="H389" s="65"/>
      <c r="I389" s="65"/>
    </row>
    <row r="390" spans="1:9" ht="31.5" hidden="1" x14ac:dyDescent="0.25">
      <c r="A390" s="63" t="s">
        <v>386</v>
      </c>
      <c r="B390" s="161"/>
      <c r="C390" s="161"/>
      <c r="D390" s="54" t="s">
        <v>7</v>
      </c>
      <c r="E390" s="65"/>
      <c r="F390" s="64">
        <v>10</v>
      </c>
      <c r="G390" s="53" t="s">
        <v>659</v>
      </c>
      <c r="H390" s="65"/>
      <c r="I390" s="65"/>
    </row>
    <row r="391" spans="1:9" ht="31.5" hidden="1" x14ac:dyDescent="0.25">
      <c r="A391" s="63" t="s">
        <v>387</v>
      </c>
      <c r="B391" s="161"/>
      <c r="C391" s="161"/>
      <c r="D391" s="54" t="s">
        <v>7</v>
      </c>
      <c r="E391" s="65"/>
      <c r="F391" s="64">
        <v>5</v>
      </c>
      <c r="G391" s="53" t="s">
        <v>659</v>
      </c>
      <c r="H391" s="65"/>
      <c r="I391" s="65"/>
    </row>
    <row r="392" spans="1:9" ht="47.25" hidden="1" x14ac:dyDescent="0.25">
      <c r="A392" s="63" t="s">
        <v>388</v>
      </c>
      <c r="B392" s="161" t="s">
        <v>256</v>
      </c>
      <c r="C392" s="161" t="s">
        <v>271</v>
      </c>
      <c r="D392" s="54" t="s">
        <v>7</v>
      </c>
      <c r="E392" s="65"/>
      <c r="F392" s="64">
        <v>4</v>
      </c>
      <c r="G392" s="53" t="s">
        <v>659</v>
      </c>
      <c r="H392" s="65"/>
      <c r="I392" s="65"/>
    </row>
    <row r="393" spans="1:9" ht="47.25" hidden="1" x14ac:dyDescent="0.25">
      <c r="A393" s="63" t="s">
        <v>389</v>
      </c>
      <c r="B393" s="161"/>
      <c r="C393" s="161"/>
      <c r="D393" s="54" t="s">
        <v>7</v>
      </c>
      <c r="E393" s="65"/>
      <c r="F393" s="64">
        <v>5</v>
      </c>
      <c r="G393" s="53" t="s">
        <v>659</v>
      </c>
      <c r="H393" s="65"/>
      <c r="I393" s="65"/>
    </row>
    <row r="394" spans="1:9" ht="47.25" hidden="1" x14ac:dyDescent="0.25">
      <c r="A394" s="63" t="s">
        <v>390</v>
      </c>
      <c r="B394" s="161"/>
      <c r="C394" s="161"/>
      <c r="D394" s="54" t="s">
        <v>7</v>
      </c>
      <c r="E394" s="65"/>
      <c r="F394" s="64">
        <v>5</v>
      </c>
      <c r="G394" s="53" t="s">
        <v>659</v>
      </c>
      <c r="H394" s="65"/>
      <c r="I394" s="65"/>
    </row>
    <row r="395" spans="1:9" ht="63" hidden="1" x14ac:dyDescent="0.25">
      <c r="A395" s="63" t="s">
        <v>391</v>
      </c>
      <c r="B395" s="161"/>
      <c r="C395" s="161"/>
      <c r="D395" s="54" t="s">
        <v>7</v>
      </c>
      <c r="E395" s="65"/>
      <c r="F395" s="64">
        <v>50</v>
      </c>
      <c r="G395" s="53" t="s">
        <v>659</v>
      </c>
      <c r="H395" s="65"/>
      <c r="I395" s="65"/>
    </row>
    <row r="396" spans="1:9" ht="47.25" hidden="1" x14ac:dyDescent="0.25">
      <c r="A396" s="63" t="s">
        <v>392</v>
      </c>
      <c r="B396" s="161"/>
      <c r="C396" s="161"/>
      <c r="D396" s="54" t="s">
        <v>7</v>
      </c>
      <c r="E396" s="65"/>
      <c r="F396" s="64">
        <v>20</v>
      </c>
      <c r="G396" s="53" t="s">
        <v>659</v>
      </c>
      <c r="H396" s="65"/>
      <c r="I396" s="65"/>
    </row>
    <row r="397" spans="1:9" ht="63" hidden="1" x14ac:dyDescent="0.25">
      <c r="A397" s="63" t="s">
        <v>393</v>
      </c>
      <c r="B397" s="161"/>
      <c r="C397" s="161"/>
      <c r="D397" s="54" t="s">
        <v>7</v>
      </c>
      <c r="E397" s="65"/>
      <c r="F397" s="64">
        <v>150</v>
      </c>
      <c r="G397" s="53" t="s">
        <v>659</v>
      </c>
      <c r="H397" s="65"/>
      <c r="I397" s="65"/>
    </row>
    <row r="398" spans="1:9" ht="31.5" hidden="1" x14ac:dyDescent="0.25">
      <c r="A398" s="63" t="s">
        <v>394</v>
      </c>
      <c r="B398" s="161"/>
      <c r="C398" s="161"/>
      <c r="D398" s="54" t="s">
        <v>7</v>
      </c>
      <c r="E398" s="65"/>
      <c r="F398" s="64">
        <v>16</v>
      </c>
      <c r="G398" s="53" t="s">
        <v>659</v>
      </c>
      <c r="H398" s="65"/>
      <c r="I398" s="65"/>
    </row>
    <row r="399" spans="1:9" ht="78.75" hidden="1" x14ac:dyDescent="0.25">
      <c r="A399" s="63" t="s">
        <v>395</v>
      </c>
      <c r="B399" s="161"/>
      <c r="C399" s="161"/>
      <c r="D399" s="54" t="s">
        <v>7</v>
      </c>
      <c r="E399" s="65"/>
      <c r="F399" s="64">
        <v>25</v>
      </c>
      <c r="G399" s="53" t="s">
        <v>659</v>
      </c>
      <c r="H399" s="65"/>
      <c r="I399" s="65"/>
    </row>
    <row r="400" spans="1:9" ht="47.25" hidden="1" x14ac:dyDescent="0.25">
      <c r="A400" s="63" t="s">
        <v>396</v>
      </c>
      <c r="B400" s="161"/>
      <c r="C400" s="161"/>
      <c r="D400" s="54" t="s">
        <v>7</v>
      </c>
      <c r="E400" s="65"/>
      <c r="F400" s="64">
        <v>6</v>
      </c>
      <c r="G400" s="53" t="s">
        <v>659</v>
      </c>
      <c r="H400" s="65"/>
      <c r="I400" s="65"/>
    </row>
    <row r="401" spans="1:9" ht="47.25" hidden="1" x14ac:dyDescent="0.25">
      <c r="A401" s="63" t="s">
        <v>397</v>
      </c>
      <c r="B401" s="161"/>
      <c r="C401" s="161"/>
      <c r="D401" s="54" t="s">
        <v>7</v>
      </c>
      <c r="E401" s="65"/>
      <c r="F401" s="64">
        <v>9</v>
      </c>
      <c r="G401" s="53" t="s">
        <v>659</v>
      </c>
      <c r="H401" s="65"/>
      <c r="I401" s="65"/>
    </row>
    <row r="402" spans="1:9" ht="31.5" hidden="1" x14ac:dyDescent="0.25">
      <c r="A402" s="63" t="s">
        <v>398</v>
      </c>
      <c r="B402" s="161"/>
      <c r="C402" s="161"/>
      <c r="D402" s="54" t="s">
        <v>7</v>
      </c>
      <c r="E402" s="65"/>
      <c r="F402" s="64">
        <v>5</v>
      </c>
      <c r="G402" s="53" t="s">
        <v>659</v>
      </c>
      <c r="H402" s="65"/>
      <c r="I402" s="65"/>
    </row>
    <row r="403" spans="1:9" ht="47.25" hidden="1" x14ac:dyDescent="0.25">
      <c r="A403" s="63" t="s">
        <v>399</v>
      </c>
      <c r="B403" s="161" t="s">
        <v>256</v>
      </c>
      <c r="C403" s="161" t="s">
        <v>271</v>
      </c>
      <c r="D403" s="54" t="s">
        <v>7</v>
      </c>
      <c r="E403" s="65"/>
      <c r="F403" s="64">
        <v>13</v>
      </c>
      <c r="G403" s="53" t="s">
        <v>659</v>
      </c>
      <c r="H403" s="65"/>
      <c r="I403" s="65"/>
    </row>
    <row r="404" spans="1:9" ht="47.25" hidden="1" x14ac:dyDescent="0.25">
      <c r="A404" s="63" t="s">
        <v>400</v>
      </c>
      <c r="B404" s="161"/>
      <c r="C404" s="161"/>
      <c r="D404" s="54" t="s">
        <v>7</v>
      </c>
      <c r="E404" s="65"/>
      <c r="F404" s="64">
        <v>28</v>
      </c>
      <c r="G404" s="53" t="s">
        <v>659</v>
      </c>
      <c r="H404" s="65"/>
      <c r="I404" s="65"/>
    </row>
    <row r="405" spans="1:9" ht="47.25" hidden="1" x14ac:dyDescent="0.25">
      <c r="A405" s="63" t="s">
        <v>401</v>
      </c>
      <c r="B405" s="161"/>
      <c r="C405" s="161"/>
      <c r="D405" s="54" t="s">
        <v>7</v>
      </c>
      <c r="E405" s="65"/>
      <c r="F405" s="64">
        <v>14</v>
      </c>
      <c r="G405" s="53" t="s">
        <v>659</v>
      </c>
      <c r="H405" s="65"/>
      <c r="I405" s="65"/>
    </row>
    <row r="406" spans="1:9" ht="31.5" hidden="1" x14ac:dyDescent="0.25">
      <c r="A406" s="63" t="s">
        <v>402</v>
      </c>
      <c r="B406" s="161"/>
      <c r="C406" s="161"/>
      <c r="D406" s="54" t="s">
        <v>7</v>
      </c>
      <c r="E406" s="65"/>
      <c r="F406" s="64">
        <v>16</v>
      </c>
      <c r="G406" s="53" t="s">
        <v>659</v>
      </c>
      <c r="H406" s="65"/>
      <c r="I406" s="65"/>
    </row>
    <row r="407" spans="1:9" ht="47.25" hidden="1" x14ac:dyDescent="0.25">
      <c r="A407" s="63" t="s">
        <v>403</v>
      </c>
      <c r="B407" s="161"/>
      <c r="C407" s="161"/>
      <c r="D407" s="54" t="s">
        <v>7</v>
      </c>
      <c r="E407" s="65"/>
      <c r="F407" s="64">
        <v>16</v>
      </c>
      <c r="G407" s="53" t="s">
        <v>659</v>
      </c>
      <c r="H407" s="65"/>
      <c r="I407" s="65"/>
    </row>
    <row r="408" spans="1:9" ht="47.25" hidden="1" x14ac:dyDescent="0.25">
      <c r="A408" s="63" t="s">
        <v>404</v>
      </c>
      <c r="B408" s="161"/>
      <c r="C408" s="161"/>
      <c r="D408" s="54" t="s">
        <v>7</v>
      </c>
      <c r="E408" s="65"/>
      <c r="F408" s="49">
        <v>300</v>
      </c>
      <c r="G408" s="53" t="s">
        <v>659</v>
      </c>
      <c r="H408" s="65"/>
      <c r="I408" s="65"/>
    </row>
    <row r="409" spans="1:9" ht="47.25" hidden="1" x14ac:dyDescent="0.25">
      <c r="A409" s="63" t="s">
        <v>405</v>
      </c>
      <c r="B409" s="161"/>
      <c r="C409" s="161"/>
      <c r="D409" s="54" t="s">
        <v>7</v>
      </c>
      <c r="E409" s="65"/>
      <c r="F409" s="49">
        <v>200</v>
      </c>
      <c r="G409" s="53" t="s">
        <v>659</v>
      </c>
      <c r="H409" s="65"/>
      <c r="I409" s="65"/>
    </row>
    <row r="410" spans="1:9" ht="47.25" hidden="1" x14ac:dyDescent="0.25">
      <c r="A410" s="63" t="s">
        <v>406</v>
      </c>
      <c r="B410" s="161"/>
      <c r="C410" s="161"/>
      <c r="D410" s="54" t="s">
        <v>7</v>
      </c>
      <c r="E410" s="65"/>
      <c r="F410" s="49">
        <v>200</v>
      </c>
      <c r="G410" s="53" t="s">
        <v>659</v>
      </c>
      <c r="H410" s="65"/>
      <c r="I410" s="65"/>
    </row>
    <row r="411" spans="1:9" ht="31.5" hidden="1" x14ac:dyDescent="0.25">
      <c r="A411" s="63" t="s">
        <v>407</v>
      </c>
      <c r="B411" s="161"/>
      <c r="C411" s="161"/>
      <c r="D411" s="54" t="s">
        <v>7</v>
      </c>
      <c r="E411" s="65"/>
      <c r="F411" s="49">
        <v>50</v>
      </c>
      <c r="G411" s="53" t="s">
        <v>659</v>
      </c>
      <c r="H411" s="65"/>
      <c r="I411" s="65"/>
    </row>
    <row r="412" spans="1:9" ht="47.25" hidden="1" customHeight="1" x14ac:dyDescent="0.25">
      <c r="A412" s="63"/>
      <c r="B412" s="44"/>
      <c r="C412" s="44"/>
      <c r="D412" s="54"/>
      <c r="E412" s="65"/>
      <c r="F412" s="49">
        <f>SUM(F380:F411)</f>
        <v>1850</v>
      </c>
      <c r="G412" s="53">
        <v>1850</v>
      </c>
      <c r="H412" s="65"/>
      <c r="I412" s="65"/>
    </row>
    <row r="413" spans="1:9" ht="15.75" hidden="1" x14ac:dyDescent="0.25">
      <c r="A413" s="72" t="s">
        <v>408</v>
      </c>
      <c r="B413" s="57"/>
      <c r="C413" s="57"/>
      <c r="D413" s="54"/>
      <c r="E413" s="65"/>
      <c r="F413" s="65"/>
      <c r="G413" s="53"/>
      <c r="H413" s="65"/>
      <c r="I413" s="65"/>
    </row>
    <row r="414" spans="1:9" ht="15.75" hidden="1" x14ac:dyDescent="0.25">
      <c r="A414" s="72" t="s">
        <v>172</v>
      </c>
      <c r="B414" s="57"/>
      <c r="C414" s="57"/>
      <c r="D414" s="54"/>
      <c r="E414" s="65"/>
      <c r="F414" s="65"/>
      <c r="G414" s="53"/>
      <c r="H414" s="65"/>
      <c r="I414" s="65"/>
    </row>
    <row r="415" spans="1:9" ht="94.5" hidden="1" x14ac:dyDescent="0.25">
      <c r="A415" s="53" t="s">
        <v>409</v>
      </c>
      <c r="B415" s="53" t="s">
        <v>410</v>
      </c>
      <c r="C415" s="53" t="s">
        <v>411</v>
      </c>
      <c r="D415" s="54" t="s">
        <v>24</v>
      </c>
      <c r="E415" s="65">
        <v>500</v>
      </c>
      <c r="F415" s="64">
        <v>0</v>
      </c>
      <c r="G415" s="53" t="s">
        <v>412</v>
      </c>
      <c r="H415" s="65">
        <v>0</v>
      </c>
      <c r="I415" s="65">
        <v>0</v>
      </c>
    </row>
    <row r="416" spans="1:9" ht="15.75" hidden="1" x14ac:dyDescent="0.25">
      <c r="A416" s="84" t="s">
        <v>15</v>
      </c>
      <c r="B416" s="57"/>
      <c r="C416" s="57"/>
      <c r="D416" s="54"/>
      <c r="E416" s="65"/>
      <c r="F416" s="65"/>
      <c r="G416" s="53"/>
      <c r="H416" s="65"/>
      <c r="I416" s="65"/>
    </row>
    <row r="417" spans="1:9" ht="31.5" hidden="1" x14ac:dyDescent="0.25">
      <c r="A417" s="63" t="s">
        <v>413</v>
      </c>
      <c r="B417" s="161" t="s">
        <v>414</v>
      </c>
      <c r="C417" s="161" t="s">
        <v>415</v>
      </c>
      <c r="D417" s="54" t="s">
        <v>7</v>
      </c>
      <c r="E417" s="65"/>
      <c r="F417" s="64">
        <v>1000</v>
      </c>
      <c r="G417" s="53" t="s">
        <v>659</v>
      </c>
      <c r="H417" s="65"/>
      <c r="I417" s="65">
        <v>0</v>
      </c>
    </row>
    <row r="418" spans="1:9" ht="31.5" hidden="1" x14ac:dyDescent="0.25">
      <c r="A418" s="63" t="s">
        <v>416</v>
      </c>
      <c r="B418" s="161"/>
      <c r="C418" s="161"/>
      <c r="D418" s="54" t="s">
        <v>7</v>
      </c>
      <c r="E418" s="65"/>
      <c r="F418" s="64">
        <v>40</v>
      </c>
      <c r="G418" s="53" t="s">
        <v>659</v>
      </c>
      <c r="H418" s="65"/>
      <c r="I418" s="65">
        <v>0</v>
      </c>
    </row>
    <row r="419" spans="1:9" ht="31.5" hidden="1" x14ac:dyDescent="0.25">
      <c r="A419" s="63" t="s">
        <v>670</v>
      </c>
      <c r="B419" s="161"/>
      <c r="C419" s="161"/>
      <c r="D419" s="54" t="s">
        <v>7</v>
      </c>
      <c r="E419" s="65"/>
      <c r="F419" s="64">
        <v>800</v>
      </c>
      <c r="G419" s="53" t="s">
        <v>659</v>
      </c>
      <c r="H419" s="65"/>
      <c r="I419" s="65">
        <v>0</v>
      </c>
    </row>
    <row r="420" spans="1:9" ht="31.5" hidden="1" x14ac:dyDescent="0.25">
      <c r="A420" s="63" t="s">
        <v>417</v>
      </c>
      <c r="B420" s="161"/>
      <c r="C420" s="161"/>
      <c r="D420" s="54" t="s">
        <v>7</v>
      </c>
      <c r="E420" s="65"/>
      <c r="F420" s="64">
        <v>200</v>
      </c>
      <c r="G420" s="53" t="s">
        <v>659</v>
      </c>
      <c r="H420" s="65"/>
      <c r="I420" s="65">
        <v>0</v>
      </c>
    </row>
    <row r="421" spans="1:9" ht="31.5" hidden="1" x14ac:dyDescent="0.25">
      <c r="A421" s="63" t="s">
        <v>418</v>
      </c>
      <c r="B421" s="161"/>
      <c r="C421" s="161"/>
      <c r="D421" s="54" t="s">
        <v>7</v>
      </c>
      <c r="E421" s="65"/>
      <c r="F421" s="64">
        <v>60</v>
      </c>
      <c r="G421" s="53" t="s">
        <v>659</v>
      </c>
      <c r="H421" s="65"/>
      <c r="I421" s="65">
        <v>0</v>
      </c>
    </row>
    <row r="422" spans="1:9" ht="31.5" hidden="1" x14ac:dyDescent="0.25">
      <c r="A422" s="63" t="s">
        <v>419</v>
      </c>
      <c r="B422" s="161"/>
      <c r="C422" s="161"/>
      <c r="D422" s="54" t="s">
        <v>7</v>
      </c>
      <c r="E422" s="65"/>
      <c r="F422" s="64">
        <v>220</v>
      </c>
      <c r="G422" s="53" t="s">
        <v>659</v>
      </c>
      <c r="H422" s="65"/>
      <c r="I422" s="65">
        <v>0</v>
      </c>
    </row>
    <row r="423" spans="1:9" ht="31.5" hidden="1" x14ac:dyDescent="0.25">
      <c r="A423" s="63" t="s">
        <v>420</v>
      </c>
      <c r="B423" s="161"/>
      <c r="C423" s="161"/>
      <c r="D423" s="54" t="s">
        <v>7</v>
      </c>
      <c r="E423" s="65"/>
      <c r="F423" s="64">
        <v>40</v>
      </c>
      <c r="G423" s="53" t="s">
        <v>659</v>
      </c>
      <c r="H423" s="65"/>
      <c r="I423" s="65">
        <v>0</v>
      </c>
    </row>
    <row r="424" spans="1:9" ht="31.5" hidden="1" x14ac:dyDescent="0.25">
      <c r="A424" s="63" t="s">
        <v>421</v>
      </c>
      <c r="B424" s="161"/>
      <c r="C424" s="161"/>
      <c r="D424" s="54" t="s">
        <v>7</v>
      </c>
      <c r="E424" s="65"/>
      <c r="F424" s="64">
        <v>40</v>
      </c>
      <c r="G424" s="53" t="s">
        <v>659</v>
      </c>
      <c r="H424" s="65"/>
      <c r="I424" s="65">
        <v>0</v>
      </c>
    </row>
    <row r="425" spans="1:9" ht="31.5" hidden="1" x14ac:dyDescent="0.25">
      <c r="A425" s="63" t="s">
        <v>422</v>
      </c>
      <c r="B425" s="161"/>
      <c r="C425" s="161"/>
      <c r="D425" s="54" t="s">
        <v>7</v>
      </c>
      <c r="E425" s="65"/>
      <c r="F425" s="64">
        <v>130</v>
      </c>
      <c r="G425" s="53" t="s">
        <v>659</v>
      </c>
      <c r="H425" s="65"/>
      <c r="I425" s="65">
        <v>0</v>
      </c>
    </row>
    <row r="426" spans="1:9" ht="31.5" hidden="1" x14ac:dyDescent="0.25">
      <c r="A426" s="63" t="s">
        <v>423</v>
      </c>
      <c r="B426" s="161"/>
      <c r="C426" s="161"/>
      <c r="D426" s="54" t="s">
        <v>7</v>
      </c>
      <c r="E426" s="65"/>
      <c r="F426" s="64">
        <v>120</v>
      </c>
      <c r="G426" s="53" t="s">
        <v>659</v>
      </c>
      <c r="H426" s="65"/>
      <c r="I426" s="65">
        <v>0</v>
      </c>
    </row>
    <row r="427" spans="1:9" ht="47.25" hidden="1" x14ac:dyDescent="0.25">
      <c r="A427" s="63" t="s">
        <v>424</v>
      </c>
      <c r="B427" s="161"/>
      <c r="C427" s="161"/>
      <c r="D427" s="54" t="s">
        <v>7</v>
      </c>
      <c r="E427" s="65"/>
      <c r="F427" s="64">
        <v>300</v>
      </c>
      <c r="G427" s="53" t="s">
        <v>659</v>
      </c>
      <c r="H427" s="65"/>
      <c r="I427" s="65">
        <v>0</v>
      </c>
    </row>
    <row r="428" spans="1:9" ht="31.5" hidden="1" x14ac:dyDescent="0.25">
      <c r="A428" s="63" t="s">
        <v>425</v>
      </c>
      <c r="B428" s="161"/>
      <c r="C428" s="161"/>
      <c r="D428" s="54" t="s">
        <v>7</v>
      </c>
      <c r="E428" s="65"/>
      <c r="F428" s="64">
        <v>5.9</v>
      </c>
      <c r="G428" s="53" t="s">
        <v>659</v>
      </c>
      <c r="H428" s="65"/>
      <c r="I428" s="65">
        <v>0</v>
      </c>
    </row>
    <row r="429" spans="1:9" ht="31.5" hidden="1" x14ac:dyDescent="0.25">
      <c r="A429" s="63" t="s">
        <v>426</v>
      </c>
      <c r="B429" s="161"/>
      <c r="C429" s="161"/>
      <c r="D429" s="54" t="s">
        <v>7</v>
      </c>
      <c r="E429" s="65"/>
      <c r="F429" s="64">
        <v>278.87650000000002</v>
      </c>
      <c r="G429" s="53" t="s">
        <v>659</v>
      </c>
      <c r="H429" s="65"/>
      <c r="I429" s="65">
        <v>0</v>
      </c>
    </row>
    <row r="430" spans="1:9" ht="31.5" hidden="1" x14ac:dyDescent="0.25">
      <c r="A430" s="63" t="s">
        <v>427</v>
      </c>
      <c r="B430" s="161"/>
      <c r="C430" s="161"/>
      <c r="D430" s="54" t="s">
        <v>7</v>
      </c>
      <c r="E430" s="65"/>
      <c r="F430" s="64">
        <v>134.589</v>
      </c>
      <c r="G430" s="53" t="s">
        <v>659</v>
      </c>
      <c r="H430" s="65"/>
      <c r="I430" s="65">
        <v>0</v>
      </c>
    </row>
    <row r="431" spans="1:9" ht="31.5" hidden="1" x14ac:dyDescent="0.25">
      <c r="A431" s="63" t="s">
        <v>428</v>
      </c>
      <c r="B431" s="161"/>
      <c r="C431" s="161"/>
      <c r="D431" s="54" t="s">
        <v>7</v>
      </c>
      <c r="E431" s="65"/>
      <c r="F431" s="64">
        <v>250</v>
      </c>
      <c r="G431" s="53" t="s">
        <v>659</v>
      </c>
      <c r="H431" s="65"/>
      <c r="I431" s="65">
        <v>0</v>
      </c>
    </row>
    <row r="432" spans="1:9" ht="31.5" hidden="1" x14ac:dyDescent="0.25">
      <c r="A432" s="63" t="s">
        <v>429</v>
      </c>
      <c r="B432" s="161" t="s">
        <v>414</v>
      </c>
      <c r="C432" s="161" t="s">
        <v>415</v>
      </c>
      <c r="D432" s="54" t="s">
        <v>7</v>
      </c>
      <c r="E432" s="65"/>
      <c r="F432" s="64">
        <v>300</v>
      </c>
      <c r="G432" s="53" t="s">
        <v>659</v>
      </c>
      <c r="H432" s="65"/>
      <c r="I432" s="65">
        <v>0</v>
      </c>
    </row>
    <row r="433" spans="1:9" ht="63" hidden="1" x14ac:dyDescent="0.25">
      <c r="A433" s="63" t="s">
        <v>430</v>
      </c>
      <c r="B433" s="161"/>
      <c r="C433" s="161"/>
      <c r="D433" s="54" t="s">
        <v>7</v>
      </c>
      <c r="E433" s="65"/>
      <c r="F433" s="64">
        <v>500</v>
      </c>
      <c r="G433" s="53" t="s">
        <v>659</v>
      </c>
      <c r="H433" s="65"/>
      <c r="I433" s="65">
        <v>0</v>
      </c>
    </row>
    <row r="434" spans="1:9" ht="31.5" hidden="1" x14ac:dyDescent="0.25">
      <c r="A434" s="63" t="s">
        <v>431</v>
      </c>
      <c r="B434" s="161"/>
      <c r="C434" s="161"/>
      <c r="D434" s="54" t="s">
        <v>7</v>
      </c>
      <c r="E434" s="65"/>
      <c r="F434" s="64">
        <v>35</v>
      </c>
      <c r="G434" s="53" t="s">
        <v>659</v>
      </c>
      <c r="H434" s="65"/>
      <c r="I434" s="65">
        <v>0</v>
      </c>
    </row>
    <row r="435" spans="1:9" ht="31.5" hidden="1" x14ac:dyDescent="0.25">
      <c r="A435" s="63" t="s">
        <v>673</v>
      </c>
      <c r="B435" s="161"/>
      <c r="C435" s="161"/>
      <c r="D435" s="54" t="s">
        <v>7</v>
      </c>
      <c r="E435" s="65"/>
      <c r="F435" s="64">
        <v>600</v>
      </c>
      <c r="G435" s="53" t="s">
        <v>659</v>
      </c>
      <c r="H435" s="65"/>
      <c r="I435" s="65">
        <v>0</v>
      </c>
    </row>
    <row r="436" spans="1:9" ht="31.5" hidden="1" x14ac:dyDescent="0.25">
      <c r="A436" s="63" t="s">
        <v>432</v>
      </c>
      <c r="B436" s="161"/>
      <c r="C436" s="161"/>
      <c r="D436" s="54" t="s">
        <v>7</v>
      </c>
      <c r="E436" s="65"/>
      <c r="F436" s="64">
        <v>6</v>
      </c>
      <c r="G436" s="53" t="s">
        <v>659</v>
      </c>
      <c r="H436" s="65"/>
      <c r="I436" s="65">
        <v>0</v>
      </c>
    </row>
    <row r="437" spans="1:9" ht="45" hidden="1" customHeight="1" x14ac:dyDescent="0.25">
      <c r="A437" s="63"/>
      <c r="B437" s="44"/>
      <c r="C437" s="44"/>
      <c r="D437" s="54"/>
      <c r="E437" s="49"/>
      <c r="F437" s="64">
        <f>SUM(F417:F436)</f>
        <v>5060.3654999999999</v>
      </c>
      <c r="G437" s="53">
        <v>5060.3654999999999</v>
      </c>
      <c r="H437" s="49">
        <f>SUM(H122,H123,H124,H143,H144,H145,H146,H149,H150,H151,H152,H155,H156,H157,H158,H161,H162,H163,H166,H167,H168,H169,H172,H174,H175,H176,H179,H180,H181,H182,H185,H186,H187,H188,H189,H190,H193,H195,H196,H199,H201,H202,H205,H206,H207,H208,H211,H213,H215,H217,H219,H221,H223,H225,H227,H229,H230,H231,H232,H234,H236,H238,H239,H241,H243,H245,H247)</f>
        <v>38325.646000000001</v>
      </c>
      <c r="I437" s="65"/>
    </row>
    <row r="438" spans="1:9" ht="15.75" hidden="1" x14ac:dyDescent="0.25">
      <c r="A438" s="155" t="s">
        <v>481</v>
      </c>
      <c r="B438" s="155"/>
      <c r="C438" s="155"/>
      <c r="D438" s="155"/>
      <c r="E438" s="155"/>
      <c r="F438" s="155"/>
      <c r="G438" s="155"/>
      <c r="H438" s="155"/>
      <c r="I438" s="155"/>
    </row>
    <row r="439" spans="1:9" ht="15.75" hidden="1" x14ac:dyDescent="0.25">
      <c r="A439" s="84" t="s">
        <v>1</v>
      </c>
      <c r="B439" s="57"/>
      <c r="C439" s="57"/>
      <c r="D439" s="44"/>
      <c r="E439" s="68"/>
      <c r="F439" s="68"/>
      <c r="G439" s="53"/>
      <c r="H439" s="57"/>
      <c r="I439" s="57"/>
    </row>
    <row r="440" spans="1:9" ht="47.25" hidden="1" x14ac:dyDescent="0.25">
      <c r="A440" s="53" t="s">
        <v>433</v>
      </c>
      <c r="B440" s="161" t="s">
        <v>434</v>
      </c>
      <c r="C440" s="161" t="s">
        <v>435</v>
      </c>
      <c r="D440" s="44" t="s">
        <v>7</v>
      </c>
      <c r="E440" s="68"/>
      <c r="F440" s="59">
        <v>2</v>
      </c>
      <c r="G440" s="161" t="s">
        <v>674</v>
      </c>
      <c r="H440" s="53"/>
      <c r="I440" s="53"/>
    </row>
    <row r="441" spans="1:9" ht="47.25" hidden="1" x14ac:dyDescent="0.25">
      <c r="A441" s="53" t="s">
        <v>436</v>
      </c>
      <c r="B441" s="161"/>
      <c r="C441" s="161"/>
      <c r="D441" s="44" t="s">
        <v>7</v>
      </c>
      <c r="E441" s="68"/>
      <c r="F441" s="100">
        <v>18587.196</v>
      </c>
      <c r="G441" s="161"/>
      <c r="H441" s="53"/>
      <c r="I441" s="53"/>
    </row>
    <row r="442" spans="1:9" ht="47.25" hidden="1" x14ac:dyDescent="0.25">
      <c r="A442" s="53" t="s">
        <v>437</v>
      </c>
      <c r="B442" s="161"/>
      <c r="C442" s="161"/>
      <c r="D442" s="44" t="s">
        <v>7</v>
      </c>
      <c r="E442" s="68"/>
      <c r="F442" s="59">
        <v>2000</v>
      </c>
      <c r="G442" s="161"/>
      <c r="H442" s="53"/>
      <c r="I442" s="53"/>
    </row>
    <row r="443" spans="1:9" ht="31.5" hidden="1" x14ac:dyDescent="0.25">
      <c r="A443" s="53" t="s">
        <v>438</v>
      </c>
      <c r="B443" s="161"/>
      <c r="C443" s="161"/>
      <c r="D443" s="44" t="s">
        <v>7</v>
      </c>
      <c r="E443" s="68"/>
      <c r="F443" s="59">
        <v>34000</v>
      </c>
      <c r="G443" s="161"/>
      <c r="H443" s="53"/>
      <c r="I443" s="53"/>
    </row>
    <row r="444" spans="1:9" ht="33.75" hidden="1" customHeight="1" thickBot="1" x14ac:dyDescent="0.3">
      <c r="A444" s="53"/>
      <c r="B444" s="44"/>
      <c r="C444" s="44"/>
      <c r="D444" s="44"/>
      <c r="E444" s="68"/>
      <c r="F444" s="59">
        <f>SUM(F440,F441,F442,F443,F447,F448,F451,F453,F454,F455,F456,F457,F458,F459,F460,F461,F462,F465,F473,F474,F475,F476)</f>
        <v>62079.820714970003</v>
      </c>
      <c r="G444" s="44"/>
      <c r="H444" s="53"/>
      <c r="I444" s="53"/>
    </row>
    <row r="445" spans="1:9" ht="15.75" hidden="1" x14ac:dyDescent="0.25">
      <c r="A445" s="84" t="s">
        <v>439</v>
      </c>
      <c r="B445" s="84"/>
      <c r="C445" s="84"/>
      <c r="D445" s="71"/>
      <c r="E445" s="101"/>
      <c r="F445" s="101"/>
      <c r="G445" s="84"/>
      <c r="H445" s="84"/>
      <c r="I445" s="84"/>
    </row>
    <row r="446" spans="1:9" ht="15.75" hidden="1" x14ac:dyDescent="0.25">
      <c r="A446" s="84" t="s">
        <v>440</v>
      </c>
      <c r="B446" s="53"/>
      <c r="C446" s="53"/>
      <c r="D446" s="44"/>
      <c r="E446" s="68"/>
      <c r="F446" s="101"/>
      <c r="G446" s="53"/>
      <c r="H446" s="53"/>
      <c r="I446" s="53"/>
    </row>
    <row r="447" spans="1:9" ht="31.5" hidden="1" x14ac:dyDescent="0.25">
      <c r="A447" s="161" t="s">
        <v>441</v>
      </c>
      <c r="B447" s="102" t="s">
        <v>442</v>
      </c>
      <c r="C447" s="161" t="s">
        <v>443</v>
      </c>
      <c r="D447" s="44" t="s">
        <v>7</v>
      </c>
      <c r="E447" s="68"/>
      <c r="F447" s="59">
        <v>1500</v>
      </c>
      <c r="G447" s="161" t="s">
        <v>675</v>
      </c>
      <c r="H447" s="53"/>
      <c r="I447" s="53"/>
    </row>
    <row r="448" spans="1:9" ht="31.5" hidden="1" x14ac:dyDescent="0.25">
      <c r="A448" s="161"/>
      <c r="B448" s="102" t="s">
        <v>444</v>
      </c>
      <c r="C448" s="161"/>
      <c r="D448" s="44" t="s">
        <v>7</v>
      </c>
      <c r="E448" s="68"/>
      <c r="F448" s="59">
        <v>1051</v>
      </c>
      <c r="G448" s="161"/>
      <c r="H448" s="53"/>
      <c r="I448" s="53"/>
    </row>
    <row r="449" spans="1:9" ht="44.25" hidden="1" customHeight="1" thickBot="1" x14ac:dyDescent="0.3">
      <c r="A449" s="44"/>
      <c r="B449" s="102"/>
      <c r="C449" s="44"/>
      <c r="D449" s="44"/>
      <c r="E449" s="68"/>
      <c r="F449" s="59">
        <f>SUM(F447:F448)</f>
        <v>2551</v>
      </c>
      <c r="G449" s="44">
        <v>2551</v>
      </c>
      <c r="H449" s="53"/>
      <c r="I449" s="53"/>
    </row>
    <row r="450" spans="1:9" ht="15.75" hidden="1" x14ac:dyDescent="0.25">
      <c r="A450" s="103" t="s">
        <v>445</v>
      </c>
      <c r="B450" s="53"/>
      <c r="C450" s="53"/>
      <c r="D450" s="44"/>
      <c r="E450" s="68"/>
      <c r="F450" s="101">
        <f>SUM(F451)</f>
        <v>7</v>
      </c>
      <c r="G450" s="53"/>
      <c r="H450" s="53"/>
      <c r="I450" s="53"/>
    </row>
    <row r="451" spans="1:9" ht="78.75" hidden="1" x14ac:dyDescent="0.25">
      <c r="A451" s="53" t="s">
        <v>446</v>
      </c>
      <c r="B451" s="102" t="s">
        <v>447</v>
      </c>
      <c r="C451" s="53" t="s">
        <v>448</v>
      </c>
      <c r="D451" s="44" t="s">
        <v>7</v>
      </c>
      <c r="E451" s="68"/>
      <c r="F451" s="59">
        <v>7</v>
      </c>
      <c r="G451" s="53" t="s">
        <v>659</v>
      </c>
      <c r="H451" s="53"/>
      <c r="I451" s="53"/>
    </row>
    <row r="452" spans="1:9" ht="15.75" hidden="1" x14ac:dyDescent="0.25">
      <c r="A452" s="84" t="s">
        <v>449</v>
      </c>
      <c r="B452" s="53"/>
      <c r="C452" s="53"/>
      <c r="D452" s="44"/>
      <c r="E452" s="68"/>
      <c r="F452" s="101"/>
      <c r="G452" s="53"/>
      <c r="H452" s="53"/>
      <c r="I452" s="53"/>
    </row>
    <row r="453" spans="1:9" ht="31.5" hidden="1" x14ac:dyDescent="0.25">
      <c r="A453" s="53" t="s">
        <v>450</v>
      </c>
      <c r="B453" s="165" t="s">
        <v>451</v>
      </c>
      <c r="C453" s="161" t="s">
        <v>452</v>
      </c>
      <c r="D453" s="44" t="s">
        <v>7</v>
      </c>
      <c r="E453" s="68"/>
      <c r="F453" s="59">
        <v>20.888110000000001</v>
      </c>
      <c r="G453" s="53" t="s">
        <v>659</v>
      </c>
      <c r="H453" s="53"/>
      <c r="I453" s="53"/>
    </row>
    <row r="454" spans="1:9" ht="31.5" hidden="1" x14ac:dyDescent="0.25">
      <c r="A454" s="53" t="s">
        <v>453</v>
      </c>
      <c r="B454" s="165"/>
      <c r="C454" s="161"/>
      <c r="D454" s="44" t="s">
        <v>7</v>
      </c>
      <c r="E454" s="68"/>
      <c r="F454" s="59">
        <v>28.243162000000002</v>
      </c>
      <c r="G454" s="53" t="s">
        <v>659</v>
      </c>
      <c r="H454" s="53"/>
      <c r="I454" s="53"/>
    </row>
    <row r="455" spans="1:9" ht="63" hidden="1" x14ac:dyDescent="0.25">
      <c r="A455" s="53" t="s">
        <v>454</v>
      </c>
      <c r="B455" s="165"/>
      <c r="C455" s="161"/>
      <c r="D455" s="44" t="s">
        <v>7</v>
      </c>
      <c r="E455" s="68"/>
      <c r="F455" s="59">
        <v>25.65</v>
      </c>
      <c r="G455" s="53" t="s">
        <v>659</v>
      </c>
      <c r="H455" s="53"/>
      <c r="I455" s="53"/>
    </row>
    <row r="456" spans="1:9" ht="47.25" hidden="1" x14ac:dyDescent="0.25">
      <c r="A456" s="53" t="s">
        <v>455</v>
      </c>
      <c r="B456" s="165"/>
      <c r="C456" s="161"/>
      <c r="D456" s="44" t="s">
        <v>7</v>
      </c>
      <c r="E456" s="68"/>
      <c r="F456" s="59">
        <v>32.299999999999997</v>
      </c>
      <c r="G456" s="53" t="s">
        <v>659</v>
      </c>
      <c r="H456" s="53"/>
      <c r="I456" s="53"/>
    </row>
    <row r="457" spans="1:9" ht="31.5" hidden="1" x14ac:dyDescent="0.25">
      <c r="A457" s="53" t="s">
        <v>456</v>
      </c>
      <c r="B457" s="165"/>
      <c r="C457" s="161"/>
      <c r="D457" s="44" t="s">
        <v>7</v>
      </c>
      <c r="E457" s="68"/>
      <c r="F457" s="59">
        <v>30.4</v>
      </c>
      <c r="G457" s="53" t="s">
        <v>659</v>
      </c>
      <c r="H457" s="53"/>
      <c r="I457" s="53"/>
    </row>
    <row r="458" spans="1:9" ht="31.5" hidden="1" x14ac:dyDescent="0.25">
      <c r="A458" s="53" t="s">
        <v>457</v>
      </c>
      <c r="B458" s="165" t="s">
        <v>458</v>
      </c>
      <c r="C458" s="161" t="s">
        <v>460</v>
      </c>
      <c r="D458" s="44" t="s">
        <v>7</v>
      </c>
      <c r="E458" s="68"/>
      <c r="F458" s="59">
        <v>1.4850000000000001</v>
      </c>
      <c r="G458" s="53" t="s">
        <v>659</v>
      </c>
      <c r="H458" s="53"/>
      <c r="I458" s="53"/>
    </row>
    <row r="459" spans="1:9" ht="31.5" hidden="1" x14ac:dyDescent="0.25">
      <c r="A459" s="53" t="s">
        <v>459</v>
      </c>
      <c r="B459" s="165"/>
      <c r="C459" s="161"/>
      <c r="D459" s="44" t="s">
        <v>7</v>
      </c>
      <c r="E459" s="68"/>
      <c r="F459" s="59">
        <v>60</v>
      </c>
      <c r="G459" s="53" t="s">
        <v>659</v>
      </c>
      <c r="H459" s="53"/>
      <c r="I459" s="53"/>
    </row>
    <row r="460" spans="1:9" ht="31.5" hidden="1" x14ac:dyDescent="0.25">
      <c r="A460" s="53" t="s">
        <v>461</v>
      </c>
      <c r="B460" s="165"/>
      <c r="C460" s="161"/>
      <c r="D460" s="44" t="s">
        <v>7</v>
      </c>
      <c r="E460" s="68"/>
      <c r="F460" s="59">
        <v>5</v>
      </c>
      <c r="G460" s="53" t="s">
        <v>659</v>
      </c>
      <c r="H460" s="53"/>
      <c r="I460" s="53"/>
    </row>
    <row r="461" spans="1:9" ht="47.25" hidden="1" x14ac:dyDescent="0.25">
      <c r="A461" s="53" t="s">
        <v>462</v>
      </c>
      <c r="B461" s="165"/>
      <c r="C461" s="161"/>
      <c r="D461" s="44" t="s">
        <v>7</v>
      </c>
      <c r="E461" s="68"/>
      <c r="F461" s="59">
        <v>7.4</v>
      </c>
      <c r="G461" s="53" t="s">
        <v>659</v>
      </c>
      <c r="H461" s="53"/>
      <c r="I461" s="53"/>
    </row>
    <row r="462" spans="1:9" ht="126" hidden="1" x14ac:dyDescent="0.25">
      <c r="A462" s="53" t="s">
        <v>668</v>
      </c>
      <c r="B462" s="102" t="s">
        <v>463</v>
      </c>
      <c r="C462" s="53" t="s">
        <v>464</v>
      </c>
      <c r="D462" s="44" t="s">
        <v>7</v>
      </c>
      <c r="E462" s="68"/>
      <c r="F462" s="59">
        <v>1629.48701897</v>
      </c>
      <c r="G462" s="53" t="s">
        <v>676</v>
      </c>
      <c r="H462" s="53"/>
      <c r="I462" s="53"/>
    </row>
    <row r="463" spans="1:9" ht="63.75" hidden="1" customHeight="1" thickBot="1" x14ac:dyDescent="0.3">
      <c r="A463" s="53"/>
      <c r="B463" s="102"/>
      <c r="C463" s="53"/>
      <c r="D463" s="44"/>
      <c r="E463" s="68"/>
      <c r="F463" s="59">
        <f>SUM(F453:F462)</f>
        <v>1840.85329097</v>
      </c>
      <c r="G463" s="53"/>
      <c r="H463" s="53">
        <v>1840.85329097</v>
      </c>
      <c r="I463" s="53"/>
    </row>
    <row r="464" spans="1:9" ht="15.75" hidden="1" x14ac:dyDescent="0.25">
      <c r="A464" s="84" t="s">
        <v>204</v>
      </c>
      <c r="B464" s="53"/>
      <c r="C464" s="53"/>
      <c r="D464" s="44"/>
      <c r="E464" s="68"/>
      <c r="F464" s="101">
        <f>SUM(F465)</f>
        <v>2023.771424</v>
      </c>
      <c r="G464" s="53"/>
      <c r="H464" s="53"/>
      <c r="I464" s="53"/>
    </row>
    <row r="465" spans="1:9" ht="63" hidden="1" x14ac:dyDescent="0.25">
      <c r="A465" s="53" t="s">
        <v>669</v>
      </c>
      <c r="B465" s="102" t="s">
        <v>465</v>
      </c>
      <c r="C465" s="53" t="s">
        <v>466</v>
      </c>
      <c r="D465" s="44" t="s">
        <v>7</v>
      </c>
      <c r="E465" s="68"/>
      <c r="F465" s="59">
        <v>2023.771424</v>
      </c>
      <c r="G465" s="53" t="s">
        <v>677</v>
      </c>
      <c r="H465" s="53"/>
      <c r="I465" s="53"/>
    </row>
    <row r="466" spans="1:9" ht="15.75" hidden="1" x14ac:dyDescent="0.25">
      <c r="A466" s="84" t="s">
        <v>467</v>
      </c>
      <c r="B466" s="84"/>
      <c r="C466" s="84"/>
      <c r="D466" s="71"/>
      <c r="E466" s="104"/>
      <c r="F466" s="104"/>
      <c r="G466" s="84"/>
      <c r="H466" s="84"/>
      <c r="I466" s="84"/>
    </row>
    <row r="467" spans="1:9" ht="31.5" hidden="1" x14ac:dyDescent="0.25">
      <c r="A467" s="53" t="s">
        <v>468</v>
      </c>
      <c r="B467" s="53" t="s">
        <v>469</v>
      </c>
      <c r="C467" s="161" t="s">
        <v>470</v>
      </c>
      <c r="D467" s="44" t="s">
        <v>34</v>
      </c>
      <c r="E467" s="59">
        <v>336</v>
      </c>
      <c r="F467" s="60">
        <v>112</v>
      </c>
      <c r="G467" s="53" t="s">
        <v>660</v>
      </c>
      <c r="H467" s="84"/>
      <c r="I467" s="84"/>
    </row>
    <row r="468" spans="1:9" ht="31.5" hidden="1" x14ac:dyDescent="0.25">
      <c r="A468" s="53" t="s">
        <v>471</v>
      </c>
      <c r="B468" s="53" t="s">
        <v>469</v>
      </c>
      <c r="C468" s="161"/>
      <c r="D468" s="44" t="s">
        <v>34</v>
      </c>
      <c r="E468" s="60">
        <v>274</v>
      </c>
      <c r="F468" s="60">
        <v>137</v>
      </c>
      <c r="G468" s="53" t="s">
        <v>660</v>
      </c>
      <c r="H468" s="84"/>
      <c r="I468" s="84"/>
    </row>
    <row r="469" spans="1:9" ht="126" hidden="1" x14ac:dyDescent="0.25">
      <c r="A469" s="53" t="s">
        <v>472</v>
      </c>
      <c r="B469" s="53" t="s">
        <v>469</v>
      </c>
      <c r="C469" s="161"/>
      <c r="D469" s="44" t="s">
        <v>34</v>
      </c>
      <c r="E469" s="59">
        <v>6</v>
      </c>
      <c r="F469" s="59">
        <v>6</v>
      </c>
      <c r="G469" s="53" t="s">
        <v>678</v>
      </c>
      <c r="H469" s="53"/>
      <c r="I469" s="53"/>
    </row>
    <row r="470" spans="1:9" ht="46.5" hidden="1" customHeight="1" thickBot="1" x14ac:dyDescent="0.3">
      <c r="A470" s="53"/>
      <c r="B470" s="53"/>
      <c r="C470" s="44"/>
      <c r="D470" s="44"/>
      <c r="E470" s="59">
        <f>SUM(E467:E469)</f>
        <v>616</v>
      </c>
      <c r="F470" s="59">
        <f>SUM(F467:F469)</f>
        <v>255</v>
      </c>
      <c r="G470" s="53"/>
      <c r="H470" s="53">
        <v>616</v>
      </c>
      <c r="I470" s="53">
        <v>255</v>
      </c>
    </row>
    <row r="471" spans="1:9" ht="15.75" hidden="1" x14ac:dyDescent="0.25">
      <c r="A471" s="84" t="s">
        <v>473</v>
      </c>
      <c r="B471" s="66"/>
      <c r="C471" s="57"/>
      <c r="D471" s="44"/>
      <c r="E471" s="68"/>
      <c r="F471" s="105"/>
      <c r="G471" s="53"/>
      <c r="H471" s="57"/>
      <c r="I471" s="57"/>
    </row>
    <row r="472" spans="1:9" s="4" customFormat="1" ht="15.75" hidden="1" x14ac:dyDescent="0.25">
      <c r="A472" s="84" t="s">
        <v>474</v>
      </c>
      <c r="B472" s="102"/>
      <c r="C472" s="53"/>
      <c r="D472" s="53"/>
      <c r="E472" s="68"/>
      <c r="F472" s="105"/>
      <c r="G472" s="53"/>
      <c r="H472" s="53"/>
      <c r="I472" s="53"/>
    </row>
    <row r="473" spans="1:9" ht="31.5" hidden="1" x14ac:dyDescent="0.25">
      <c r="A473" s="53" t="s">
        <v>475</v>
      </c>
      <c r="B473" s="165" t="s">
        <v>476</v>
      </c>
      <c r="C473" s="161" t="s">
        <v>477</v>
      </c>
      <c r="D473" s="44" t="s">
        <v>7</v>
      </c>
      <c r="E473" s="68"/>
      <c r="F473" s="59">
        <v>250</v>
      </c>
      <c r="G473" s="53" t="s">
        <v>659</v>
      </c>
      <c r="H473" s="57"/>
      <c r="I473" s="57"/>
    </row>
    <row r="474" spans="1:9" ht="31.5" hidden="1" x14ac:dyDescent="0.25">
      <c r="A474" s="53" t="s">
        <v>478</v>
      </c>
      <c r="B474" s="165"/>
      <c r="C474" s="161"/>
      <c r="D474" s="44" t="s">
        <v>7</v>
      </c>
      <c r="E474" s="68"/>
      <c r="F474" s="59">
        <v>18</v>
      </c>
      <c r="G474" s="53" t="s">
        <v>659</v>
      </c>
      <c r="H474" s="57"/>
      <c r="I474" s="57"/>
    </row>
    <row r="475" spans="1:9" ht="31.5" hidden="1" x14ac:dyDescent="0.25">
      <c r="A475" s="53" t="s">
        <v>479</v>
      </c>
      <c r="B475" s="165"/>
      <c r="C475" s="161"/>
      <c r="D475" s="44" t="s">
        <v>7</v>
      </c>
      <c r="E475" s="68"/>
      <c r="F475" s="59">
        <v>350</v>
      </c>
      <c r="G475" s="53" t="s">
        <v>659</v>
      </c>
      <c r="H475" s="57"/>
      <c r="I475" s="57"/>
    </row>
    <row r="476" spans="1:9" ht="31.5" hidden="1" x14ac:dyDescent="0.25">
      <c r="A476" s="53" t="s">
        <v>480</v>
      </c>
      <c r="B476" s="165"/>
      <c r="C476" s="161"/>
      <c r="D476" s="44" t="s">
        <v>7</v>
      </c>
      <c r="E476" s="68"/>
      <c r="F476" s="59">
        <v>450</v>
      </c>
      <c r="G476" s="53" t="s">
        <v>659</v>
      </c>
      <c r="H476" s="57"/>
      <c r="I476" s="57"/>
    </row>
    <row r="477" spans="1:9" ht="15.75" hidden="1" x14ac:dyDescent="0.25">
      <c r="A477" s="53"/>
      <c r="B477" s="66"/>
      <c r="C477" s="44"/>
      <c r="D477" s="44"/>
      <c r="E477" s="67"/>
      <c r="F477" s="59">
        <f>SUM(F473:F476)</f>
        <v>1068</v>
      </c>
      <c r="G477" s="53">
        <v>1068</v>
      </c>
      <c r="H477" s="57"/>
      <c r="I477" s="57"/>
    </row>
    <row r="478" spans="1:9" ht="15.75" x14ac:dyDescent="0.25">
      <c r="A478" s="155" t="s">
        <v>501</v>
      </c>
      <c r="B478" s="155"/>
      <c r="C478" s="155"/>
      <c r="D478" s="155"/>
      <c r="E478" s="155"/>
      <c r="F478" s="155"/>
      <c r="G478" s="155"/>
      <c r="H478" s="155"/>
      <c r="I478" s="155"/>
    </row>
    <row r="479" spans="1:9" ht="15.75" x14ac:dyDescent="0.25">
      <c r="A479" s="84" t="s">
        <v>1</v>
      </c>
      <c r="B479" s="57"/>
      <c r="C479" s="57"/>
      <c r="D479" s="44"/>
      <c r="E479" s="68"/>
      <c r="F479" s="68"/>
      <c r="G479" s="53"/>
      <c r="H479" s="57"/>
      <c r="I479" s="57"/>
    </row>
    <row r="480" spans="1:9" ht="124.5" customHeight="1" x14ac:dyDescent="0.25">
      <c r="A480" s="53" t="s">
        <v>482</v>
      </c>
      <c r="B480" s="53" t="s">
        <v>483</v>
      </c>
      <c r="C480" s="53" t="s">
        <v>484</v>
      </c>
      <c r="D480" s="44" t="s">
        <v>34</v>
      </c>
      <c r="E480" s="68">
        <v>500</v>
      </c>
      <c r="F480" s="68"/>
      <c r="G480" s="53" t="s">
        <v>679</v>
      </c>
      <c r="H480" s="53"/>
      <c r="I480" s="53"/>
    </row>
    <row r="481" spans="1:10" ht="138.75" customHeight="1" x14ac:dyDescent="0.25">
      <c r="A481" s="53" t="s">
        <v>485</v>
      </c>
      <c r="B481" s="53" t="s">
        <v>486</v>
      </c>
      <c r="C481" s="53" t="s">
        <v>487</v>
      </c>
      <c r="D481" s="44" t="s">
        <v>34</v>
      </c>
      <c r="E481" s="68">
        <v>340</v>
      </c>
      <c r="F481" s="68"/>
      <c r="G481" s="53" t="s">
        <v>680</v>
      </c>
      <c r="H481" s="53"/>
      <c r="I481" s="53"/>
    </row>
    <row r="482" spans="1:10" ht="147" customHeight="1" x14ac:dyDescent="0.25">
      <c r="A482" s="53" t="s">
        <v>488</v>
      </c>
      <c r="B482" s="53" t="s">
        <v>489</v>
      </c>
      <c r="C482" s="53" t="s">
        <v>490</v>
      </c>
      <c r="D482" s="44" t="s">
        <v>24</v>
      </c>
      <c r="E482" s="68">
        <v>2518</v>
      </c>
      <c r="F482" s="68"/>
      <c r="G482" s="53" t="s">
        <v>681</v>
      </c>
      <c r="H482" s="53"/>
      <c r="I482" s="53"/>
    </row>
    <row r="483" spans="1:10" ht="15.75" hidden="1" x14ac:dyDescent="0.25">
      <c r="A483" s="166" t="s">
        <v>491</v>
      </c>
      <c r="B483" s="166"/>
      <c r="C483" s="166"/>
      <c r="D483" s="166"/>
      <c r="E483" s="166"/>
      <c r="F483" s="166"/>
      <c r="G483" s="166"/>
      <c r="H483" s="166"/>
      <c r="I483" s="166"/>
    </row>
    <row r="484" spans="1:10" s="4" customFormat="1" ht="15.75" hidden="1" x14ac:dyDescent="0.25">
      <c r="A484" s="84" t="s">
        <v>502</v>
      </c>
      <c r="B484" s="102"/>
      <c r="C484" s="53"/>
      <c r="D484" s="53"/>
      <c r="E484" s="68"/>
      <c r="F484" s="105">
        <f>SUM(F485:F488)</f>
        <v>0</v>
      </c>
      <c r="G484" s="53"/>
      <c r="H484" s="53"/>
      <c r="I484" s="53"/>
    </row>
    <row r="485" spans="1:10" ht="78.75" hidden="1" x14ac:dyDescent="0.25">
      <c r="A485" s="53" t="s">
        <v>492</v>
      </c>
      <c r="B485" s="53" t="s">
        <v>493</v>
      </c>
      <c r="C485" s="53" t="s">
        <v>494</v>
      </c>
      <c r="D485" s="44" t="s">
        <v>495</v>
      </c>
      <c r="E485" s="68" t="s">
        <v>496</v>
      </c>
      <c r="F485" s="68"/>
      <c r="G485" s="53" t="s">
        <v>682</v>
      </c>
      <c r="H485" s="53"/>
      <c r="I485" s="53"/>
    </row>
    <row r="486" spans="1:10" ht="15.75" x14ac:dyDescent="0.25">
      <c r="A486" s="166" t="s">
        <v>497</v>
      </c>
      <c r="B486" s="166"/>
      <c r="C486" s="166"/>
      <c r="D486" s="166"/>
      <c r="E486" s="166"/>
      <c r="F486" s="166"/>
      <c r="G486" s="166"/>
      <c r="H486" s="166"/>
      <c r="I486" s="166"/>
    </row>
    <row r="487" spans="1:10" s="4" customFormat="1" ht="15.75" x14ac:dyDescent="0.25">
      <c r="A487" s="84" t="s">
        <v>474</v>
      </c>
      <c r="B487" s="102"/>
      <c r="C487" s="53"/>
      <c r="D487" s="53"/>
      <c r="E487" s="68"/>
      <c r="F487" s="105">
        <f>SUM(F488:F490)</f>
        <v>0</v>
      </c>
      <c r="G487" s="53"/>
      <c r="H487" s="53"/>
      <c r="I487" s="53"/>
    </row>
    <row r="488" spans="1:10" ht="120.75" customHeight="1" x14ac:dyDescent="0.25">
      <c r="A488" s="53" t="s">
        <v>498</v>
      </c>
      <c r="B488" s="53" t="s">
        <v>499</v>
      </c>
      <c r="C488" s="53" t="s">
        <v>500</v>
      </c>
      <c r="D488" s="44" t="s">
        <v>34</v>
      </c>
      <c r="E488" s="68">
        <v>260</v>
      </c>
      <c r="F488" s="68"/>
      <c r="G488" s="53" t="s">
        <v>683</v>
      </c>
      <c r="H488" s="53"/>
      <c r="I488" s="53"/>
    </row>
    <row r="489" spans="1:10" ht="15.75" hidden="1" x14ac:dyDescent="0.25">
      <c r="A489" s="53"/>
      <c r="B489" s="53"/>
      <c r="C489" s="53"/>
      <c r="D489" s="44"/>
      <c r="E489" s="68">
        <f>SUM(E480,E481,E482,E488)</f>
        <v>3618</v>
      </c>
      <c r="F489" s="68"/>
      <c r="G489" s="53"/>
      <c r="H489" s="53"/>
      <c r="I489" s="53"/>
    </row>
    <row r="490" spans="1:10" ht="15.75" hidden="1" x14ac:dyDescent="0.25">
      <c r="A490" s="155" t="s">
        <v>503</v>
      </c>
      <c r="B490" s="155"/>
      <c r="C490" s="155"/>
      <c r="D490" s="155"/>
      <c r="E490" s="155"/>
      <c r="F490" s="155"/>
      <c r="G490" s="155"/>
      <c r="H490" s="155"/>
      <c r="I490" s="155"/>
    </row>
    <row r="491" spans="1:10" ht="15.75" hidden="1" x14ac:dyDescent="0.25">
      <c r="A491" s="84" t="s">
        <v>1</v>
      </c>
      <c r="B491" s="57"/>
      <c r="C491" s="57"/>
      <c r="D491" s="44"/>
      <c r="E491" s="68"/>
      <c r="F491" s="68"/>
      <c r="G491" s="53"/>
      <c r="H491" s="57"/>
      <c r="I491" s="57"/>
    </row>
    <row r="492" spans="1:10" ht="47.25" hidden="1" x14ac:dyDescent="0.25">
      <c r="A492" s="53" t="s">
        <v>504</v>
      </c>
      <c r="B492" s="44" t="s">
        <v>505</v>
      </c>
      <c r="C492" s="44" t="s">
        <v>506</v>
      </c>
      <c r="D492" s="44" t="s">
        <v>34</v>
      </c>
      <c r="E492" s="48">
        <v>3201.4268709999997</v>
      </c>
      <c r="F492" s="48">
        <v>3201.4268709999997</v>
      </c>
      <c r="G492" s="53" t="s">
        <v>684</v>
      </c>
      <c r="H492" s="54">
        <v>0</v>
      </c>
      <c r="I492" s="54">
        <v>0</v>
      </c>
      <c r="J492" s="12"/>
    </row>
    <row r="493" spans="1:10" ht="110.25" hidden="1" x14ac:dyDescent="0.25">
      <c r="A493" s="53" t="s">
        <v>507</v>
      </c>
      <c r="B493" s="44" t="s">
        <v>508</v>
      </c>
      <c r="C493" s="57" t="s">
        <v>509</v>
      </c>
      <c r="D493" s="54" t="s">
        <v>34</v>
      </c>
      <c r="E493" s="48">
        <v>800</v>
      </c>
      <c r="F493" s="48">
        <v>0</v>
      </c>
      <c r="G493" s="53" t="s">
        <v>685</v>
      </c>
      <c r="H493" s="106">
        <v>0</v>
      </c>
      <c r="I493" s="106">
        <v>0</v>
      </c>
    </row>
    <row r="494" spans="1:10" ht="94.5" hidden="1" x14ac:dyDescent="0.25">
      <c r="A494" s="53" t="s">
        <v>510</v>
      </c>
      <c r="B494" s="44" t="s">
        <v>511</v>
      </c>
      <c r="C494" s="57" t="s">
        <v>512</v>
      </c>
      <c r="D494" s="54" t="s">
        <v>34</v>
      </c>
      <c r="E494" s="48">
        <v>738</v>
      </c>
      <c r="F494" s="48">
        <v>0</v>
      </c>
      <c r="G494" s="53" t="s">
        <v>686</v>
      </c>
      <c r="H494" s="106">
        <v>0</v>
      </c>
      <c r="I494" s="106">
        <v>0</v>
      </c>
    </row>
    <row r="495" spans="1:10" ht="126" hidden="1" x14ac:dyDescent="0.25">
      <c r="A495" s="53" t="s">
        <v>513</v>
      </c>
      <c r="B495" s="44" t="s">
        <v>514</v>
      </c>
      <c r="C495" s="57" t="s">
        <v>515</v>
      </c>
      <c r="D495" s="54" t="s">
        <v>34</v>
      </c>
      <c r="E495" s="48">
        <v>4259</v>
      </c>
      <c r="F495" s="48">
        <v>0</v>
      </c>
      <c r="G495" s="53" t="s">
        <v>687</v>
      </c>
      <c r="H495" s="106">
        <v>0</v>
      </c>
      <c r="I495" s="106">
        <v>0</v>
      </c>
    </row>
    <row r="496" spans="1:10" ht="157.5" hidden="1" x14ac:dyDescent="0.25">
      <c r="A496" s="53" t="s">
        <v>516</v>
      </c>
      <c r="B496" s="44" t="s">
        <v>517</v>
      </c>
      <c r="C496" s="57" t="s">
        <v>518</v>
      </c>
      <c r="D496" s="54" t="s">
        <v>34</v>
      </c>
      <c r="E496" s="48">
        <v>6810</v>
      </c>
      <c r="F496" s="48">
        <v>3000</v>
      </c>
      <c r="G496" s="53" t="s">
        <v>688</v>
      </c>
      <c r="H496" s="106"/>
      <c r="I496" s="106"/>
    </row>
    <row r="497" spans="1:9" ht="189" hidden="1" x14ac:dyDescent="0.25">
      <c r="A497" s="53" t="s">
        <v>519</v>
      </c>
      <c r="B497" s="44" t="s">
        <v>520</v>
      </c>
      <c r="C497" s="57" t="s">
        <v>689</v>
      </c>
      <c r="D497" s="54" t="s">
        <v>34</v>
      </c>
      <c r="E497" s="48">
        <v>17099.48</v>
      </c>
      <c r="F497" s="48">
        <v>17099.48</v>
      </c>
      <c r="G497" s="53" t="s">
        <v>690</v>
      </c>
      <c r="H497" s="106"/>
      <c r="I497" s="106"/>
    </row>
    <row r="498" spans="1:9" ht="97.5" hidden="1" x14ac:dyDescent="0.25">
      <c r="A498" s="53" t="s">
        <v>521</v>
      </c>
      <c r="B498" s="44" t="s">
        <v>522</v>
      </c>
      <c r="C498" s="57" t="s">
        <v>691</v>
      </c>
      <c r="D498" s="54" t="s">
        <v>34</v>
      </c>
      <c r="E498" s="48">
        <v>0</v>
      </c>
      <c r="F498" s="48">
        <v>0</v>
      </c>
      <c r="G498" s="53" t="s">
        <v>692</v>
      </c>
      <c r="H498" s="106"/>
      <c r="I498" s="106"/>
    </row>
    <row r="499" spans="1:9" ht="63" hidden="1" x14ac:dyDescent="0.25">
      <c r="A499" s="53" t="s">
        <v>523</v>
      </c>
      <c r="B499" s="44" t="s">
        <v>524</v>
      </c>
      <c r="C499" s="57" t="s">
        <v>525</v>
      </c>
      <c r="D499" s="54" t="s">
        <v>34</v>
      </c>
      <c r="E499" s="48">
        <v>0</v>
      </c>
      <c r="F499" s="48">
        <v>0</v>
      </c>
      <c r="G499" s="53" t="s">
        <v>693</v>
      </c>
      <c r="H499" s="106"/>
      <c r="I499" s="106"/>
    </row>
    <row r="500" spans="1:9" ht="15.75" hidden="1" x14ac:dyDescent="0.25">
      <c r="A500" s="53"/>
      <c r="B500" s="44"/>
      <c r="C500" s="57"/>
      <c r="D500" s="54"/>
      <c r="E500" s="48">
        <f>SUM(E492,E493,E494,E495,E496,E497,E511,E512,E513,E514,E515,E516,E548,E549,E550,E551,E552,E553,E554,E557)</f>
        <v>82687.906870999999</v>
      </c>
      <c r="F500" s="48">
        <f>SUM(F492,F496,F497,F511,F512,F513,F514,F515,F516,F548,F549,F550,F551,F552,F553,F554,F557)</f>
        <v>35030.906870999999</v>
      </c>
      <c r="G500" s="53"/>
      <c r="H500" s="106"/>
      <c r="I500" s="106"/>
    </row>
    <row r="501" spans="1:9" ht="15.75" hidden="1" x14ac:dyDescent="0.25">
      <c r="A501" s="72" t="s">
        <v>439</v>
      </c>
      <c r="B501" s="54"/>
      <c r="C501" s="70"/>
      <c r="D501" s="70"/>
      <c r="E501" s="70">
        <v>0</v>
      </c>
      <c r="F501" s="70">
        <v>0</v>
      </c>
      <c r="G501" s="69"/>
      <c r="H501" s="54"/>
      <c r="I501" s="54"/>
    </row>
    <row r="502" spans="1:9" ht="15.75" hidden="1" x14ac:dyDescent="0.25">
      <c r="A502" s="72" t="s">
        <v>526</v>
      </c>
      <c r="B502" s="71"/>
      <c r="C502" s="71"/>
      <c r="D502" s="90"/>
      <c r="E502" s="90">
        <v>0</v>
      </c>
      <c r="F502" s="90">
        <v>0</v>
      </c>
      <c r="G502" s="107"/>
      <c r="H502" s="54"/>
      <c r="I502" s="54"/>
    </row>
    <row r="503" spans="1:9" ht="126" hidden="1" x14ac:dyDescent="0.25">
      <c r="A503" s="73" t="s">
        <v>527</v>
      </c>
      <c r="B503" s="136" t="s">
        <v>528</v>
      </c>
      <c r="C503" s="136" t="s">
        <v>529</v>
      </c>
      <c r="D503" s="54" t="s">
        <v>7</v>
      </c>
      <c r="E503" s="48">
        <v>0</v>
      </c>
      <c r="F503" s="48">
        <v>670.82781378999994</v>
      </c>
      <c r="G503" s="53" t="s">
        <v>530</v>
      </c>
      <c r="H503" s="54">
        <v>0</v>
      </c>
      <c r="I503" s="54">
        <v>0</v>
      </c>
    </row>
    <row r="504" spans="1:9" ht="31.5" hidden="1" x14ac:dyDescent="0.25">
      <c r="A504" s="53" t="s">
        <v>531</v>
      </c>
      <c r="B504" s="136"/>
      <c r="C504" s="136"/>
      <c r="D504" s="54" t="s">
        <v>7</v>
      </c>
      <c r="E504" s="48">
        <v>0</v>
      </c>
      <c r="F504" s="48">
        <v>127.83951728</v>
      </c>
      <c r="G504" s="53" t="s">
        <v>659</v>
      </c>
      <c r="H504" s="54">
        <v>0</v>
      </c>
      <c r="I504" s="54">
        <v>0</v>
      </c>
    </row>
    <row r="505" spans="1:9" ht="31.5" hidden="1" x14ac:dyDescent="0.25">
      <c r="A505" s="108" t="s">
        <v>532</v>
      </c>
      <c r="B505" s="136"/>
      <c r="C505" s="136"/>
      <c r="D505" s="54" t="s">
        <v>7</v>
      </c>
      <c r="E505" s="48">
        <v>0</v>
      </c>
      <c r="F505" s="48">
        <v>891.88362963999998</v>
      </c>
      <c r="G505" s="163" t="s">
        <v>533</v>
      </c>
      <c r="H505" s="54">
        <v>0</v>
      </c>
      <c r="I505" s="54">
        <v>0</v>
      </c>
    </row>
    <row r="506" spans="1:9" ht="31.5" hidden="1" x14ac:dyDescent="0.25">
      <c r="A506" s="53" t="s">
        <v>534</v>
      </c>
      <c r="B506" s="136"/>
      <c r="C506" s="136"/>
      <c r="D506" s="54" t="s">
        <v>7</v>
      </c>
      <c r="E506" s="48">
        <v>0</v>
      </c>
      <c r="F506" s="48">
        <v>364.20700013999993</v>
      </c>
      <c r="G506" s="163"/>
      <c r="H506" s="54">
        <v>0</v>
      </c>
      <c r="I506" s="54">
        <v>0</v>
      </c>
    </row>
    <row r="507" spans="1:9" ht="31.5" hidden="1" x14ac:dyDescent="0.25">
      <c r="A507" s="53" t="s">
        <v>535</v>
      </c>
      <c r="B507" s="136"/>
      <c r="C507" s="136"/>
      <c r="D507" s="54" t="s">
        <v>7</v>
      </c>
      <c r="E507" s="48">
        <v>0</v>
      </c>
      <c r="F507" s="48">
        <v>228.72833336000002</v>
      </c>
      <c r="G507" s="163"/>
      <c r="H507" s="54">
        <v>0</v>
      </c>
      <c r="I507" s="54">
        <v>0</v>
      </c>
    </row>
    <row r="508" spans="1:9" ht="31.5" hidden="1" x14ac:dyDescent="0.25">
      <c r="A508" s="53" t="s">
        <v>536</v>
      </c>
      <c r="B508" s="136"/>
      <c r="C508" s="136"/>
      <c r="D508" s="54" t="s">
        <v>7</v>
      </c>
      <c r="E508" s="48">
        <v>0</v>
      </c>
      <c r="F508" s="48">
        <v>56.870808140000001</v>
      </c>
      <c r="G508" s="53" t="s">
        <v>659</v>
      </c>
      <c r="H508" s="54">
        <v>0</v>
      </c>
      <c r="I508" s="54">
        <v>0</v>
      </c>
    </row>
    <row r="509" spans="1:9" ht="126" hidden="1" x14ac:dyDescent="0.25">
      <c r="A509" s="73" t="s">
        <v>537</v>
      </c>
      <c r="B509" s="136"/>
      <c r="C509" s="136"/>
      <c r="D509" s="54" t="s">
        <v>7</v>
      </c>
      <c r="E509" s="48">
        <v>0</v>
      </c>
      <c r="F509" s="48">
        <v>50</v>
      </c>
      <c r="G509" s="53" t="s">
        <v>530</v>
      </c>
      <c r="H509" s="54">
        <v>0</v>
      </c>
      <c r="I509" s="54">
        <v>0</v>
      </c>
    </row>
    <row r="510" spans="1:9" ht="15.75" hidden="1" x14ac:dyDescent="0.25">
      <c r="A510" s="73"/>
      <c r="B510" s="71"/>
      <c r="C510" s="71"/>
      <c r="D510" s="54"/>
      <c r="E510" s="48"/>
      <c r="F510" s="48">
        <f>SUM(F503:F509)</f>
        <v>2390.3571023499994</v>
      </c>
      <c r="G510" s="53"/>
      <c r="H510" s="54"/>
      <c r="I510" s="54"/>
    </row>
    <row r="511" spans="1:9" ht="31.5" hidden="1" x14ac:dyDescent="0.25">
      <c r="A511" s="53" t="s">
        <v>538</v>
      </c>
      <c r="B511" s="161" t="s">
        <v>539</v>
      </c>
      <c r="C511" s="161" t="s">
        <v>540</v>
      </c>
      <c r="D511" s="54" t="s">
        <v>34</v>
      </c>
      <c r="E511" s="48">
        <v>1500</v>
      </c>
      <c r="F511" s="48">
        <v>180</v>
      </c>
      <c r="G511" s="163" t="s">
        <v>694</v>
      </c>
      <c r="H511" s="109">
        <v>0</v>
      </c>
      <c r="I511" s="109">
        <v>0</v>
      </c>
    </row>
    <row r="512" spans="1:9" ht="31.5" hidden="1" x14ac:dyDescent="0.25">
      <c r="A512" s="110" t="s">
        <v>541</v>
      </c>
      <c r="B512" s="161"/>
      <c r="C512" s="161"/>
      <c r="D512" s="54" t="s">
        <v>34</v>
      </c>
      <c r="E512" s="48">
        <v>20000</v>
      </c>
      <c r="F512" s="48">
        <v>4000</v>
      </c>
      <c r="G512" s="163"/>
      <c r="H512" s="109">
        <v>0</v>
      </c>
      <c r="I512" s="109">
        <v>0</v>
      </c>
    </row>
    <row r="513" spans="1:9" ht="31.5" hidden="1" x14ac:dyDescent="0.25">
      <c r="A513" s="110" t="s">
        <v>542</v>
      </c>
      <c r="B513" s="161"/>
      <c r="C513" s="161"/>
      <c r="D513" s="54" t="s">
        <v>34</v>
      </c>
      <c r="E513" s="48">
        <v>700</v>
      </c>
      <c r="F513" s="48">
        <v>200</v>
      </c>
      <c r="G513" s="163"/>
      <c r="H513" s="109">
        <v>0</v>
      </c>
      <c r="I513" s="109">
        <v>0</v>
      </c>
    </row>
    <row r="514" spans="1:9" ht="31.5" hidden="1" x14ac:dyDescent="0.25">
      <c r="A514" s="110" t="s">
        <v>543</v>
      </c>
      <c r="B514" s="161"/>
      <c r="C514" s="161"/>
      <c r="D514" s="54" t="s">
        <v>34</v>
      </c>
      <c r="E514" s="48">
        <v>4000</v>
      </c>
      <c r="F514" s="48">
        <v>1000</v>
      </c>
      <c r="G514" s="163"/>
      <c r="H514" s="109">
        <v>0</v>
      </c>
      <c r="I514" s="109">
        <v>0</v>
      </c>
    </row>
    <row r="515" spans="1:9" ht="47.25" hidden="1" x14ac:dyDescent="0.25">
      <c r="A515" s="53" t="s">
        <v>544</v>
      </c>
      <c r="B515" s="161"/>
      <c r="C515" s="161"/>
      <c r="D515" s="54" t="s">
        <v>34</v>
      </c>
      <c r="E515" s="48">
        <v>1230</v>
      </c>
      <c r="F515" s="48">
        <v>1230</v>
      </c>
      <c r="G515" s="163"/>
      <c r="H515" s="109">
        <v>0</v>
      </c>
      <c r="I515" s="109">
        <v>0</v>
      </c>
    </row>
    <row r="516" spans="1:9" ht="15.75" hidden="1" x14ac:dyDescent="0.25">
      <c r="A516" s="53" t="s">
        <v>545</v>
      </c>
      <c r="B516" s="161"/>
      <c r="C516" s="161"/>
      <c r="D516" s="54" t="s">
        <v>34</v>
      </c>
      <c r="E516" s="48">
        <v>180</v>
      </c>
      <c r="F516" s="48">
        <v>180</v>
      </c>
      <c r="G516" s="163"/>
      <c r="H516" s="109">
        <v>0</v>
      </c>
      <c r="I516" s="109">
        <v>0</v>
      </c>
    </row>
    <row r="517" spans="1:9" ht="15.75" hidden="1" x14ac:dyDescent="0.25">
      <c r="A517" s="53" t="s">
        <v>546</v>
      </c>
      <c r="B517" s="161"/>
      <c r="C517" s="161"/>
      <c r="D517" s="54" t="s">
        <v>24</v>
      </c>
      <c r="E517" s="48">
        <v>4400</v>
      </c>
      <c r="F517" s="48">
        <v>4400</v>
      </c>
      <c r="G517" s="163"/>
      <c r="H517" s="109">
        <v>0</v>
      </c>
      <c r="I517" s="109">
        <v>0</v>
      </c>
    </row>
    <row r="518" spans="1:9" ht="31.5" hidden="1" x14ac:dyDescent="0.25">
      <c r="A518" s="53" t="s">
        <v>547</v>
      </c>
      <c r="B518" s="161"/>
      <c r="C518" s="161"/>
      <c r="D518" s="54" t="s">
        <v>24</v>
      </c>
      <c r="E518" s="48">
        <v>800</v>
      </c>
      <c r="F518" s="48">
        <v>800</v>
      </c>
      <c r="G518" s="163"/>
      <c r="H518" s="109">
        <v>0</v>
      </c>
      <c r="I518" s="109">
        <v>0</v>
      </c>
    </row>
    <row r="519" spans="1:9" ht="15.75" hidden="1" x14ac:dyDescent="0.25">
      <c r="A519" s="53"/>
      <c r="B519" s="44"/>
      <c r="C519" s="44"/>
      <c r="D519" s="54"/>
      <c r="E519" s="48">
        <f>SUM(E511,E512,E513,E514,E515,E516)</f>
        <v>27610</v>
      </c>
      <c r="F519" s="48">
        <f>SUM(F511,F512,F513,F514,F515,F516)</f>
        <v>6790</v>
      </c>
      <c r="G519" s="53"/>
      <c r="H519" s="109"/>
      <c r="I519" s="109"/>
    </row>
    <row r="520" spans="1:9" ht="15.75" hidden="1" x14ac:dyDescent="0.25">
      <c r="A520" s="72" t="s">
        <v>548</v>
      </c>
      <c r="B520" s="71"/>
      <c r="C520" s="71"/>
      <c r="D520" s="90"/>
      <c r="E520" s="90">
        <v>0</v>
      </c>
      <c r="F520" s="90">
        <v>0</v>
      </c>
      <c r="G520" s="107"/>
      <c r="H520" s="54"/>
      <c r="I520" s="54"/>
    </row>
    <row r="521" spans="1:9" ht="31.5" hidden="1" x14ac:dyDescent="0.25">
      <c r="A521" s="53" t="s">
        <v>549</v>
      </c>
      <c r="B521" s="161" t="s">
        <v>550</v>
      </c>
      <c r="C521" s="161" t="s">
        <v>529</v>
      </c>
      <c r="D521" s="54" t="s">
        <v>7</v>
      </c>
      <c r="E521" s="48">
        <v>0</v>
      </c>
      <c r="F521" s="48">
        <v>115.08806181999999</v>
      </c>
      <c r="G521" s="53" t="s">
        <v>659</v>
      </c>
      <c r="H521" s="54">
        <v>0</v>
      </c>
      <c r="I521" s="54">
        <v>0</v>
      </c>
    </row>
    <row r="522" spans="1:9" ht="31.5" hidden="1" x14ac:dyDescent="0.25">
      <c r="A522" s="53" t="s">
        <v>551</v>
      </c>
      <c r="B522" s="161"/>
      <c r="C522" s="161"/>
      <c r="D522" s="54" t="s">
        <v>7</v>
      </c>
      <c r="E522" s="48">
        <v>0</v>
      </c>
      <c r="F522" s="48">
        <v>324.11192712999997</v>
      </c>
      <c r="G522" s="53" t="s">
        <v>659</v>
      </c>
      <c r="H522" s="54">
        <v>0</v>
      </c>
      <c r="I522" s="54">
        <v>0</v>
      </c>
    </row>
    <row r="523" spans="1:9" ht="15.75" hidden="1" x14ac:dyDescent="0.25">
      <c r="A523" s="53"/>
      <c r="B523" s="44"/>
      <c r="C523" s="44"/>
      <c r="D523" s="54"/>
      <c r="E523" s="48"/>
      <c r="F523" s="48">
        <f>SUM(F521:F522)</f>
        <v>439.19998894999998</v>
      </c>
      <c r="G523" s="53"/>
      <c r="H523" s="54"/>
      <c r="I523" s="54"/>
    </row>
    <row r="524" spans="1:9" ht="15.75" hidden="1" x14ac:dyDescent="0.25">
      <c r="A524" s="72" t="s">
        <v>552</v>
      </c>
      <c r="B524" s="71"/>
      <c r="C524" s="71"/>
      <c r="D524" s="90"/>
      <c r="E524" s="90">
        <v>0</v>
      </c>
      <c r="F524" s="90">
        <v>0</v>
      </c>
      <c r="G524" s="72"/>
      <c r="H524" s="54"/>
      <c r="I524" s="54"/>
    </row>
    <row r="525" spans="1:9" ht="31.5" hidden="1" x14ac:dyDescent="0.25">
      <c r="A525" s="108" t="s">
        <v>553</v>
      </c>
      <c r="B525" s="161" t="s">
        <v>554</v>
      </c>
      <c r="C525" s="161" t="s">
        <v>529</v>
      </c>
      <c r="D525" s="54" t="s">
        <v>7</v>
      </c>
      <c r="E525" s="48">
        <v>0</v>
      </c>
      <c r="F525" s="48">
        <v>300</v>
      </c>
      <c r="G525" s="53" t="s">
        <v>659</v>
      </c>
      <c r="H525" s="54">
        <v>0</v>
      </c>
      <c r="I525" s="54">
        <v>0</v>
      </c>
    </row>
    <row r="526" spans="1:9" ht="31.5" hidden="1" x14ac:dyDescent="0.25">
      <c r="A526" s="53" t="s">
        <v>555</v>
      </c>
      <c r="B526" s="161"/>
      <c r="C526" s="161"/>
      <c r="D526" s="54" t="s">
        <v>7</v>
      </c>
      <c r="E526" s="48">
        <v>0</v>
      </c>
      <c r="F526" s="48">
        <v>137.64361299000004</v>
      </c>
      <c r="G526" s="163" t="s">
        <v>533</v>
      </c>
      <c r="H526" s="54">
        <v>0</v>
      </c>
      <c r="I526" s="54">
        <v>0</v>
      </c>
    </row>
    <row r="527" spans="1:9" ht="15.75" hidden="1" x14ac:dyDescent="0.25">
      <c r="A527" s="53" t="s">
        <v>556</v>
      </c>
      <c r="B527" s="161"/>
      <c r="C527" s="161"/>
      <c r="D527" s="54" t="s">
        <v>7</v>
      </c>
      <c r="E527" s="48">
        <v>0</v>
      </c>
      <c r="F527" s="48">
        <v>30.033000000000001</v>
      </c>
      <c r="G527" s="163"/>
      <c r="H527" s="54">
        <v>0</v>
      </c>
      <c r="I527" s="54">
        <v>0</v>
      </c>
    </row>
    <row r="528" spans="1:9" ht="15.75" hidden="1" x14ac:dyDescent="0.25">
      <c r="A528" s="53" t="s">
        <v>557</v>
      </c>
      <c r="B528" s="161"/>
      <c r="C528" s="161"/>
      <c r="D528" s="54" t="s">
        <v>7</v>
      </c>
      <c r="E528" s="48">
        <v>0</v>
      </c>
      <c r="F528" s="48">
        <v>609.19309667999994</v>
      </c>
      <c r="G528" s="163"/>
      <c r="H528" s="54">
        <v>0</v>
      </c>
      <c r="I528" s="54">
        <v>0</v>
      </c>
    </row>
    <row r="529" spans="1:11" ht="15.75" hidden="1" x14ac:dyDescent="0.25">
      <c r="A529" s="53" t="s">
        <v>558</v>
      </c>
      <c r="B529" s="161"/>
      <c r="C529" s="161"/>
      <c r="D529" s="54" t="s">
        <v>7</v>
      </c>
      <c r="E529" s="48">
        <v>0</v>
      </c>
      <c r="F529" s="48">
        <v>71.536241500000003</v>
      </c>
      <c r="G529" s="163"/>
      <c r="H529" s="54">
        <v>0</v>
      </c>
      <c r="I529" s="54">
        <v>0</v>
      </c>
    </row>
    <row r="530" spans="1:11" ht="47.25" hidden="1" x14ac:dyDescent="0.25">
      <c r="A530" s="53" t="s">
        <v>559</v>
      </c>
      <c r="B530" s="161"/>
      <c r="C530" s="161"/>
      <c r="D530" s="54" t="s">
        <v>7</v>
      </c>
      <c r="E530" s="48">
        <v>0</v>
      </c>
      <c r="F530" s="48">
        <v>215.58048091999999</v>
      </c>
      <c r="G530" s="163"/>
      <c r="H530" s="54">
        <v>0</v>
      </c>
      <c r="I530" s="54">
        <v>0</v>
      </c>
    </row>
    <row r="531" spans="1:11" ht="47.25" hidden="1" x14ac:dyDescent="0.25">
      <c r="A531" s="53" t="s">
        <v>560</v>
      </c>
      <c r="B531" s="161"/>
      <c r="C531" s="161"/>
      <c r="D531" s="54" t="s">
        <v>7</v>
      </c>
      <c r="E531" s="48">
        <v>0</v>
      </c>
      <c r="F531" s="48">
        <v>27.149849999999997</v>
      </c>
      <c r="G531" s="163"/>
      <c r="H531" s="54">
        <v>0</v>
      </c>
      <c r="I531" s="54">
        <v>0</v>
      </c>
    </row>
    <row r="532" spans="1:11" ht="63" hidden="1" x14ac:dyDescent="0.25">
      <c r="A532" s="53" t="s">
        <v>561</v>
      </c>
      <c r="B532" s="161"/>
      <c r="C532" s="161"/>
      <c r="D532" s="54" t="s">
        <v>7</v>
      </c>
      <c r="E532" s="48">
        <v>0</v>
      </c>
      <c r="F532" s="48">
        <v>164.121825</v>
      </c>
      <c r="G532" s="163"/>
      <c r="H532" s="54">
        <v>0</v>
      </c>
      <c r="I532" s="54">
        <v>0</v>
      </c>
    </row>
    <row r="533" spans="1:11" ht="31.5" hidden="1" x14ac:dyDescent="0.25">
      <c r="A533" s="53" t="s">
        <v>562</v>
      </c>
      <c r="B533" s="161"/>
      <c r="C533" s="161"/>
      <c r="D533" s="54" t="s">
        <v>7</v>
      </c>
      <c r="E533" s="48">
        <v>0</v>
      </c>
      <c r="F533" s="48">
        <v>105.44676274999999</v>
      </c>
      <c r="G533" s="163"/>
      <c r="H533" s="54">
        <v>0</v>
      </c>
      <c r="I533" s="54">
        <v>0</v>
      </c>
    </row>
    <row r="534" spans="1:11" ht="47.25" hidden="1" x14ac:dyDescent="0.25">
      <c r="A534" s="53" t="s">
        <v>563</v>
      </c>
      <c r="B534" s="161"/>
      <c r="C534" s="161"/>
      <c r="D534" s="54" t="s">
        <v>7</v>
      </c>
      <c r="E534" s="48">
        <v>0</v>
      </c>
      <c r="F534" s="48">
        <v>59.860912200000008</v>
      </c>
      <c r="G534" s="163"/>
      <c r="H534" s="54">
        <v>0</v>
      </c>
      <c r="I534" s="54">
        <v>0</v>
      </c>
    </row>
    <row r="535" spans="1:11" ht="63" hidden="1" x14ac:dyDescent="0.25">
      <c r="A535" s="53" t="s">
        <v>564</v>
      </c>
      <c r="B535" s="161"/>
      <c r="C535" s="161"/>
      <c r="D535" s="54" t="s">
        <v>7</v>
      </c>
      <c r="E535" s="48">
        <v>0</v>
      </c>
      <c r="F535" s="48">
        <v>25.385139500000001</v>
      </c>
      <c r="G535" s="163"/>
      <c r="H535" s="54">
        <v>0</v>
      </c>
      <c r="I535" s="54">
        <v>0</v>
      </c>
    </row>
    <row r="536" spans="1:11" ht="47.25" hidden="1" x14ac:dyDescent="0.25">
      <c r="A536" s="53" t="s">
        <v>565</v>
      </c>
      <c r="B536" s="161"/>
      <c r="C536" s="161"/>
      <c r="D536" s="54" t="s">
        <v>7</v>
      </c>
      <c r="E536" s="48">
        <v>0</v>
      </c>
      <c r="F536" s="48">
        <v>86.976790599999987</v>
      </c>
      <c r="G536" s="163"/>
      <c r="H536" s="54">
        <v>0</v>
      </c>
      <c r="I536" s="54">
        <v>0</v>
      </c>
    </row>
    <row r="537" spans="1:11" ht="47.25" hidden="1" x14ac:dyDescent="0.25">
      <c r="A537" s="53" t="s">
        <v>566</v>
      </c>
      <c r="B537" s="161"/>
      <c r="C537" s="161"/>
      <c r="D537" s="54" t="s">
        <v>7</v>
      </c>
      <c r="E537" s="48">
        <v>0</v>
      </c>
      <c r="F537" s="48">
        <v>23.372433000000001</v>
      </c>
      <c r="G537" s="163"/>
      <c r="H537" s="54">
        <v>0</v>
      </c>
      <c r="I537" s="54">
        <v>0</v>
      </c>
    </row>
    <row r="538" spans="1:11" ht="31.5" hidden="1" x14ac:dyDescent="0.25">
      <c r="A538" s="53" t="s">
        <v>567</v>
      </c>
      <c r="B538" s="161"/>
      <c r="C538" s="161"/>
      <c r="D538" s="54" t="s">
        <v>7</v>
      </c>
      <c r="E538" s="48">
        <v>0</v>
      </c>
      <c r="F538" s="48">
        <v>265.69463199999996</v>
      </c>
      <c r="G538" s="163"/>
      <c r="H538" s="54">
        <v>0</v>
      </c>
      <c r="I538" s="54">
        <v>0</v>
      </c>
    </row>
    <row r="539" spans="1:11" ht="47.25" hidden="1" x14ac:dyDescent="0.25">
      <c r="A539" s="53" t="s">
        <v>568</v>
      </c>
      <c r="B539" s="161" t="s">
        <v>554</v>
      </c>
      <c r="C539" s="161" t="s">
        <v>529</v>
      </c>
      <c r="D539" s="54" t="s">
        <v>7</v>
      </c>
      <c r="E539" s="48">
        <v>0</v>
      </c>
      <c r="F539" s="48">
        <v>433.78653600000001</v>
      </c>
      <c r="G539" s="163"/>
      <c r="H539" s="54">
        <v>0</v>
      </c>
      <c r="I539" s="54">
        <v>0</v>
      </c>
    </row>
    <row r="540" spans="1:11" ht="47.25" hidden="1" x14ac:dyDescent="0.25">
      <c r="A540" s="53" t="s">
        <v>569</v>
      </c>
      <c r="B540" s="161"/>
      <c r="C540" s="161"/>
      <c r="D540" s="54" t="s">
        <v>7</v>
      </c>
      <c r="E540" s="48">
        <v>0</v>
      </c>
      <c r="F540" s="48">
        <v>78.478964900000008</v>
      </c>
      <c r="G540" s="163"/>
      <c r="H540" s="54">
        <v>0</v>
      </c>
      <c r="I540" s="54">
        <v>0</v>
      </c>
    </row>
    <row r="541" spans="1:11" ht="78.75" hidden="1" x14ac:dyDescent="0.25">
      <c r="A541" s="53" t="s">
        <v>570</v>
      </c>
      <c r="B541" s="161"/>
      <c r="C541" s="161"/>
      <c r="D541" s="54" t="s">
        <v>7</v>
      </c>
      <c r="E541" s="48">
        <v>0</v>
      </c>
      <c r="F541" s="48">
        <v>357.36188494999999</v>
      </c>
      <c r="G541" s="163"/>
      <c r="H541" s="54">
        <v>0</v>
      </c>
      <c r="I541" s="54">
        <v>0</v>
      </c>
    </row>
    <row r="542" spans="1:11" ht="31.5" hidden="1" x14ac:dyDescent="0.25">
      <c r="A542" s="53" t="s">
        <v>571</v>
      </c>
      <c r="B542" s="161"/>
      <c r="C542" s="161"/>
      <c r="D542" s="54" t="s">
        <v>7</v>
      </c>
      <c r="E542" s="48">
        <v>0</v>
      </c>
      <c r="F542" s="48">
        <v>144.38399999999999</v>
      </c>
      <c r="G542" s="53" t="s">
        <v>572</v>
      </c>
      <c r="H542" s="54">
        <v>0</v>
      </c>
      <c r="I542" s="111">
        <v>181.83500000000001</v>
      </c>
    </row>
    <row r="543" spans="1:11" ht="47.25" hidden="1" x14ac:dyDescent="0.25">
      <c r="A543" s="53" t="s">
        <v>573</v>
      </c>
      <c r="B543" s="161"/>
      <c r="C543" s="161"/>
      <c r="D543" s="54" t="s">
        <v>7</v>
      </c>
      <c r="E543" s="48">
        <v>0</v>
      </c>
      <c r="F543" s="48">
        <v>80</v>
      </c>
      <c r="G543" s="53" t="s">
        <v>572</v>
      </c>
      <c r="H543" s="54">
        <v>0</v>
      </c>
      <c r="I543" s="111">
        <v>320</v>
      </c>
    </row>
    <row r="544" spans="1:11" ht="31.5" hidden="1" x14ac:dyDescent="0.25">
      <c r="A544" s="53" t="s">
        <v>574</v>
      </c>
      <c r="B544" s="161"/>
      <c r="C544" s="161"/>
      <c r="D544" s="54" t="s">
        <v>7</v>
      </c>
      <c r="E544" s="48">
        <v>0</v>
      </c>
      <c r="F544" s="48">
        <v>430</v>
      </c>
      <c r="G544" s="53" t="s">
        <v>572</v>
      </c>
      <c r="H544" s="54">
        <v>0</v>
      </c>
      <c r="I544" s="111">
        <v>470</v>
      </c>
      <c r="K544" s="14">
        <f>SUM(I542,I543,I544)</f>
        <v>971.83500000000004</v>
      </c>
    </row>
    <row r="545" spans="1:9" ht="126" hidden="1" x14ac:dyDescent="0.25">
      <c r="A545" s="53" t="s">
        <v>575</v>
      </c>
      <c r="B545" s="161"/>
      <c r="C545" s="161"/>
      <c r="D545" s="54" t="s">
        <v>7</v>
      </c>
      <c r="E545" s="48">
        <v>0</v>
      </c>
      <c r="F545" s="48">
        <v>22.745660000000001</v>
      </c>
      <c r="G545" s="53" t="s">
        <v>530</v>
      </c>
      <c r="H545" s="54">
        <v>0</v>
      </c>
      <c r="I545" s="54">
        <v>0</v>
      </c>
    </row>
    <row r="546" spans="1:9" ht="15.75" hidden="1" x14ac:dyDescent="0.25">
      <c r="A546" s="53"/>
      <c r="B546" s="44"/>
      <c r="C546" s="44"/>
      <c r="D546" s="54"/>
      <c r="E546" s="48"/>
      <c r="F546" s="48">
        <f>SUM(F525:F545)</f>
        <v>3668.7518229899997</v>
      </c>
      <c r="G546" s="53"/>
      <c r="H546" s="54"/>
      <c r="I546" s="54"/>
    </row>
    <row r="547" spans="1:9" ht="15.75" hidden="1" x14ac:dyDescent="0.25">
      <c r="A547" s="72" t="s">
        <v>213</v>
      </c>
      <c r="B547" s="71"/>
      <c r="C547" s="71"/>
      <c r="D547" s="54"/>
      <c r="E547" s="90">
        <v>0</v>
      </c>
      <c r="F547" s="90">
        <v>0</v>
      </c>
      <c r="G547" s="73"/>
      <c r="H547" s="54">
        <v>0</v>
      </c>
      <c r="I547" s="54">
        <v>0</v>
      </c>
    </row>
    <row r="548" spans="1:9" ht="47.25" hidden="1" x14ac:dyDescent="0.25">
      <c r="A548" s="53" t="s">
        <v>576</v>
      </c>
      <c r="B548" s="161" t="s">
        <v>577</v>
      </c>
      <c r="C548" s="161" t="s">
        <v>578</v>
      </c>
      <c r="D548" s="54" t="s">
        <v>34</v>
      </c>
      <c r="E548" s="48">
        <v>600</v>
      </c>
      <c r="F548" s="48">
        <v>200</v>
      </c>
      <c r="G548" s="163" t="s">
        <v>579</v>
      </c>
      <c r="H548" s="54"/>
      <c r="I548" s="54"/>
    </row>
    <row r="549" spans="1:9" ht="31.5" hidden="1" x14ac:dyDescent="0.25">
      <c r="A549" s="53" t="s">
        <v>580</v>
      </c>
      <c r="B549" s="161"/>
      <c r="C549" s="161"/>
      <c r="D549" s="54" t="s">
        <v>34</v>
      </c>
      <c r="E549" s="48">
        <v>300</v>
      </c>
      <c r="F549" s="48">
        <v>100</v>
      </c>
      <c r="G549" s="163"/>
      <c r="H549" s="54"/>
      <c r="I549" s="54"/>
    </row>
    <row r="550" spans="1:9" ht="31.5" hidden="1" x14ac:dyDescent="0.25">
      <c r="A550" s="53" t="s">
        <v>581</v>
      </c>
      <c r="B550" s="161"/>
      <c r="C550" s="161"/>
      <c r="D550" s="54" t="s">
        <v>34</v>
      </c>
      <c r="E550" s="48">
        <v>70</v>
      </c>
      <c r="F550" s="48">
        <v>40</v>
      </c>
      <c r="G550" s="163"/>
      <c r="H550" s="54"/>
      <c r="I550" s="54"/>
    </row>
    <row r="551" spans="1:9" ht="31.5" hidden="1" x14ac:dyDescent="0.25">
      <c r="A551" s="53" t="s">
        <v>582</v>
      </c>
      <c r="B551" s="161"/>
      <c r="C551" s="161"/>
      <c r="D551" s="54" t="s">
        <v>34</v>
      </c>
      <c r="E551" s="48">
        <v>1700</v>
      </c>
      <c r="F551" s="48">
        <v>400</v>
      </c>
      <c r="G551" s="163"/>
      <c r="H551" s="54"/>
      <c r="I551" s="54"/>
    </row>
    <row r="552" spans="1:9" ht="78.75" hidden="1" x14ac:dyDescent="0.25">
      <c r="A552" s="53" t="s">
        <v>583</v>
      </c>
      <c r="B552" s="161"/>
      <c r="C552" s="161"/>
      <c r="D552" s="54" t="s">
        <v>34</v>
      </c>
      <c r="E552" s="48">
        <v>8000</v>
      </c>
      <c r="F552" s="48">
        <v>1500</v>
      </c>
      <c r="G552" s="163"/>
      <c r="H552" s="54"/>
      <c r="I552" s="54"/>
    </row>
    <row r="553" spans="1:9" ht="31.5" hidden="1" x14ac:dyDescent="0.25">
      <c r="A553" s="53" t="s">
        <v>584</v>
      </c>
      <c r="B553" s="161"/>
      <c r="C553" s="161"/>
      <c r="D553" s="54" t="s">
        <v>34</v>
      </c>
      <c r="E553" s="48">
        <v>2000</v>
      </c>
      <c r="F553" s="48">
        <v>700</v>
      </c>
      <c r="G553" s="163"/>
      <c r="H553" s="54"/>
      <c r="I553" s="54"/>
    </row>
    <row r="554" spans="1:9" ht="50.25" hidden="1" x14ac:dyDescent="0.25">
      <c r="A554" s="53" t="s">
        <v>695</v>
      </c>
      <c r="B554" s="161"/>
      <c r="C554" s="161"/>
      <c r="D554" s="54" t="s">
        <v>34</v>
      </c>
      <c r="E554" s="48">
        <v>8000</v>
      </c>
      <c r="F554" s="48">
        <v>1200</v>
      </c>
      <c r="G554" s="163"/>
      <c r="H554" s="54"/>
      <c r="I554" s="54"/>
    </row>
    <row r="555" spans="1:9" ht="15.75" hidden="1" x14ac:dyDescent="0.25">
      <c r="A555" s="53"/>
      <c r="B555" s="44"/>
      <c r="C555" s="44"/>
      <c r="D555" s="54"/>
      <c r="E555" s="48">
        <f>SUM(E548:E554)</f>
        <v>20670</v>
      </c>
      <c r="F555" s="48">
        <f>SUM(F548:F554)</f>
        <v>4140</v>
      </c>
      <c r="G555" s="53"/>
      <c r="H555" s="48"/>
      <c r="I555" s="54"/>
    </row>
    <row r="556" spans="1:9" ht="15.75" hidden="1" x14ac:dyDescent="0.25">
      <c r="A556" s="72" t="s">
        <v>247</v>
      </c>
      <c r="B556" s="71"/>
      <c r="C556" s="71"/>
      <c r="D556" s="54"/>
      <c r="E556" s="90">
        <v>0</v>
      </c>
      <c r="F556" s="90">
        <v>0</v>
      </c>
      <c r="G556" s="69"/>
      <c r="H556" s="70"/>
      <c r="I556" s="70"/>
    </row>
    <row r="557" spans="1:9" ht="126" hidden="1" x14ac:dyDescent="0.25">
      <c r="A557" s="53" t="s">
        <v>585</v>
      </c>
      <c r="B557" s="44" t="s">
        <v>586</v>
      </c>
      <c r="C557" s="112" t="s">
        <v>587</v>
      </c>
      <c r="D557" s="54" t="s">
        <v>34</v>
      </c>
      <c r="E557" s="48">
        <v>1500</v>
      </c>
      <c r="F557" s="48">
        <v>800</v>
      </c>
      <c r="G557" s="110" t="s">
        <v>696</v>
      </c>
      <c r="H557" s="70"/>
      <c r="I557" s="70"/>
    </row>
    <row r="558" spans="1:9" ht="15.75" hidden="1" x14ac:dyDescent="0.25">
      <c r="A558" s="72" t="s">
        <v>588</v>
      </c>
      <c r="B558" s="71"/>
      <c r="C558" s="71"/>
      <c r="D558" s="71"/>
      <c r="E558" s="90">
        <v>0</v>
      </c>
      <c r="F558" s="90">
        <v>0</v>
      </c>
      <c r="G558" s="107"/>
      <c r="H558" s="54"/>
      <c r="I558" s="54"/>
    </row>
    <row r="559" spans="1:9" ht="31.5" hidden="1" x14ac:dyDescent="0.25">
      <c r="A559" s="53" t="s">
        <v>589</v>
      </c>
      <c r="B559" s="161" t="s">
        <v>590</v>
      </c>
      <c r="C559" s="161" t="s">
        <v>529</v>
      </c>
      <c r="D559" s="54" t="s">
        <v>7</v>
      </c>
      <c r="E559" s="48">
        <v>0</v>
      </c>
      <c r="F559" s="48">
        <v>90</v>
      </c>
      <c r="G559" s="53" t="s">
        <v>659</v>
      </c>
      <c r="H559" s="54">
        <v>0</v>
      </c>
      <c r="I559" s="54">
        <v>0</v>
      </c>
    </row>
    <row r="560" spans="1:9" ht="31.5" hidden="1" x14ac:dyDescent="0.25">
      <c r="A560" s="53" t="s">
        <v>591</v>
      </c>
      <c r="B560" s="161"/>
      <c r="C560" s="161"/>
      <c r="D560" s="54" t="s">
        <v>7</v>
      </c>
      <c r="E560" s="48">
        <v>0</v>
      </c>
      <c r="F560" s="48">
        <v>82</v>
      </c>
      <c r="G560" s="53" t="s">
        <v>659</v>
      </c>
      <c r="H560" s="54">
        <v>0</v>
      </c>
      <c r="I560" s="54">
        <v>0</v>
      </c>
    </row>
    <row r="561" spans="1:9" ht="31.5" hidden="1" x14ac:dyDescent="0.25">
      <c r="A561" s="53" t="s">
        <v>592</v>
      </c>
      <c r="B561" s="161"/>
      <c r="C561" s="161"/>
      <c r="D561" s="54" t="s">
        <v>7</v>
      </c>
      <c r="E561" s="48">
        <v>0</v>
      </c>
      <c r="F561" s="48">
        <v>500</v>
      </c>
      <c r="G561" s="53" t="s">
        <v>659</v>
      </c>
      <c r="H561" s="54">
        <v>0</v>
      </c>
      <c r="I561" s="54">
        <v>0</v>
      </c>
    </row>
    <row r="562" spans="1:9" ht="31.5" hidden="1" x14ac:dyDescent="0.25">
      <c r="A562" s="53" t="s">
        <v>593</v>
      </c>
      <c r="B562" s="161"/>
      <c r="C562" s="161"/>
      <c r="D562" s="54" t="s">
        <v>7</v>
      </c>
      <c r="E562" s="48">
        <v>0</v>
      </c>
      <c r="F562" s="48">
        <v>195</v>
      </c>
      <c r="G562" s="53" t="s">
        <v>659</v>
      </c>
      <c r="H562" s="54">
        <v>0</v>
      </c>
      <c r="I562" s="54">
        <v>0</v>
      </c>
    </row>
    <row r="563" spans="1:9" ht="31.5" hidden="1" x14ac:dyDescent="0.25">
      <c r="A563" s="53" t="s">
        <v>594</v>
      </c>
      <c r="B563" s="161"/>
      <c r="C563" s="161"/>
      <c r="D563" s="54" t="s">
        <v>7</v>
      </c>
      <c r="E563" s="48">
        <v>0</v>
      </c>
      <c r="F563" s="48">
        <v>354</v>
      </c>
      <c r="G563" s="53" t="s">
        <v>659</v>
      </c>
      <c r="H563" s="54">
        <v>0</v>
      </c>
      <c r="I563" s="54">
        <v>0</v>
      </c>
    </row>
    <row r="564" spans="1:9" ht="31.5" hidden="1" x14ac:dyDescent="0.25">
      <c r="A564" s="53" t="s">
        <v>595</v>
      </c>
      <c r="B564" s="161"/>
      <c r="C564" s="161"/>
      <c r="D564" s="54" t="s">
        <v>7</v>
      </c>
      <c r="E564" s="48">
        <v>0</v>
      </c>
      <c r="F564" s="48">
        <v>16</v>
      </c>
      <c r="G564" s="53" t="s">
        <v>659</v>
      </c>
      <c r="H564" s="54">
        <v>0</v>
      </c>
      <c r="I564" s="54">
        <v>0</v>
      </c>
    </row>
    <row r="565" spans="1:9" ht="31.5" hidden="1" x14ac:dyDescent="0.25">
      <c r="A565" s="53" t="s">
        <v>596</v>
      </c>
      <c r="B565" s="161"/>
      <c r="C565" s="161"/>
      <c r="D565" s="54" t="s">
        <v>7</v>
      </c>
      <c r="E565" s="48">
        <v>0</v>
      </c>
      <c r="F565" s="48">
        <v>5</v>
      </c>
      <c r="G565" s="53" t="s">
        <v>659</v>
      </c>
      <c r="H565" s="54">
        <v>0</v>
      </c>
      <c r="I565" s="54">
        <v>0</v>
      </c>
    </row>
    <row r="566" spans="1:9" ht="31.5" hidden="1" x14ac:dyDescent="0.25">
      <c r="A566" s="108" t="s">
        <v>597</v>
      </c>
      <c r="B566" s="161"/>
      <c r="C566" s="161"/>
      <c r="D566" s="54" t="s">
        <v>7</v>
      </c>
      <c r="E566" s="48">
        <v>0</v>
      </c>
      <c r="F566" s="48">
        <v>250</v>
      </c>
      <c r="G566" s="53" t="s">
        <v>659</v>
      </c>
      <c r="H566" s="54">
        <v>0</v>
      </c>
      <c r="I566" s="54">
        <v>0</v>
      </c>
    </row>
    <row r="567" spans="1:9" ht="47.25" hidden="1" x14ac:dyDescent="0.25">
      <c r="A567" s="108" t="s">
        <v>598</v>
      </c>
      <c r="B567" s="161"/>
      <c r="C567" s="161"/>
      <c r="D567" s="54" t="s">
        <v>7</v>
      </c>
      <c r="E567" s="48">
        <v>0</v>
      </c>
      <c r="F567" s="48">
        <v>1500</v>
      </c>
      <c r="G567" s="53" t="s">
        <v>659</v>
      </c>
      <c r="H567" s="54">
        <v>0</v>
      </c>
      <c r="I567" s="54">
        <v>0</v>
      </c>
    </row>
    <row r="568" spans="1:9" ht="15.75" hidden="1" x14ac:dyDescent="0.25">
      <c r="A568" s="73" t="s">
        <v>599</v>
      </c>
      <c r="B568" s="161"/>
      <c r="C568" s="161"/>
      <c r="D568" s="54" t="s">
        <v>7</v>
      </c>
      <c r="E568" s="48">
        <v>0</v>
      </c>
      <c r="F568" s="48">
        <v>912.64619999999991</v>
      </c>
      <c r="G568" s="163" t="s">
        <v>530</v>
      </c>
      <c r="H568" s="54">
        <v>0</v>
      </c>
      <c r="I568" s="54">
        <v>0</v>
      </c>
    </row>
    <row r="569" spans="1:9" ht="31.5" hidden="1" x14ac:dyDescent="0.25">
      <c r="A569" s="53" t="s">
        <v>600</v>
      </c>
      <c r="B569" s="161"/>
      <c r="C569" s="161"/>
      <c r="D569" s="54" t="s">
        <v>7</v>
      </c>
      <c r="E569" s="48">
        <v>0</v>
      </c>
      <c r="F569" s="48">
        <v>700</v>
      </c>
      <c r="G569" s="163"/>
      <c r="H569" s="54">
        <v>0</v>
      </c>
      <c r="I569" s="54">
        <v>0</v>
      </c>
    </row>
    <row r="570" spans="1:9" ht="31.5" hidden="1" x14ac:dyDescent="0.25">
      <c r="A570" s="53" t="s">
        <v>601</v>
      </c>
      <c r="B570" s="161"/>
      <c r="C570" s="161"/>
      <c r="D570" s="54" t="s">
        <v>7</v>
      </c>
      <c r="E570" s="48">
        <v>0</v>
      </c>
      <c r="F570" s="48">
        <v>252.38635821</v>
      </c>
      <c r="G570" s="163"/>
      <c r="H570" s="54">
        <v>0</v>
      </c>
      <c r="I570" s="54">
        <v>0</v>
      </c>
    </row>
    <row r="571" spans="1:9" ht="47.25" hidden="1" x14ac:dyDescent="0.25">
      <c r="A571" s="53" t="s">
        <v>602</v>
      </c>
      <c r="B571" s="161"/>
      <c r="C571" s="161"/>
      <c r="D571" s="54" t="s">
        <v>7</v>
      </c>
      <c r="E571" s="48">
        <v>0</v>
      </c>
      <c r="F571" s="48">
        <v>1251</v>
      </c>
      <c r="G571" s="163"/>
      <c r="H571" s="54">
        <v>0</v>
      </c>
      <c r="I571" s="54">
        <v>0</v>
      </c>
    </row>
    <row r="572" spans="1:9" ht="15.75" hidden="1" x14ac:dyDescent="0.25">
      <c r="A572" s="53" t="s">
        <v>575</v>
      </c>
      <c r="B572" s="161"/>
      <c r="C572" s="161"/>
      <c r="D572" s="54" t="s">
        <v>7</v>
      </c>
      <c r="E572" s="48">
        <v>0</v>
      </c>
      <c r="F572" s="48">
        <v>7.1532169999999997</v>
      </c>
      <c r="G572" s="163"/>
      <c r="H572" s="54">
        <v>0</v>
      </c>
      <c r="I572" s="54">
        <v>0</v>
      </c>
    </row>
    <row r="573" spans="1:9" ht="31.5" hidden="1" x14ac:dyDescent="0.25">
      <c r="A573" s="53" t="s">
        <v>603</v>
      </c>
      <c r="B573" s="161"/>
      <c r="C573" s="161"/>
      <c r="D573" s="54" t="s">
        <v>7</v>
      </c>
      <c r="E573" s="48">
        <v>0</v>
      </c>
      <c r="F573" s="48">
        <v>9.3000000000000007</v>
      </c>
      <c r="G573" s="53" t="s">
        <v>659</v>
      </c>
      <c r="H573" s="54">
        <v>0</v>
      </c>
      <c r="I573" s="54">
        <v>0</v>
      </c>
    </row>
    <row r="574" spans="1:9" ht="15.75" hidden="1" x14ac:dyDescent="0.25">
      <c r="A574" s="53"/>
      <c r="B574" s="44"/>
      <c r="C574" s="44"/>
      <c r="D574" s="54"/>
      <c r="E574" s="48"/>
      <c r="F574" s="48">
        <f>SUM(F559:F573)</f>
        <v>6124.4857752100006</v>
      </c>
      <c r="G574" s="53"/>
      <c r="H574" s="54"/>
      <c r="I574" s="54"/>
    </row>
    <row r="575" spans="1:9" ht="15.75" hidden="1" x14ac:dyDescent="0.25">
      <c r="A575" s="72" t="s">
        <v>604</v>
      </c>
      <c r="B575" s="71"/>
      <c r="C575" s="71"/>
      <c r="D575" s="90"/>
      <c r="E575" s="90">
        <v>0</v>
      </c>
      <c r="F575" s="90">
        <v>0</v>
      </c>
      <c r="G575" s="107"/>
      <c r="H575" s="54"/>
      <c r="I575" s="54"/>
    </row>
    <row r="576" spans="1:9" ht="31.5" hidden="1" x14ac:dyDescent="0.25">
      <c r="A576" s="53" t="s">
        <v>605</v>
      </c>
      <c r="B576" s="44" t="s">
        <v>606</v>
      </c>
      <c r="C576" s="161" t="s">
        <v>529</v>
      </c>
      <c r="D576" s="54" t="s">
        <v>7</v>
      </c>
      <c r="E576" s="48">
        <v>0</v>
      </c>
      <c r="F576" s="48">
        <v>4.9000000000000004</v>
      </c>
      <c r="G576" s="163" t="s">
        <v>530</v>
      </c>
      <c r="H576" s="54">
        <v>0</v>
      </c>
      <c r="I576" s="54">
        <v>0</v>
      </c>
    </row>
    <row r="577" spans="1:9" ht="31.5" hidden="1" x14ac:dyDescent="0.25">
      <c r="A577" s="73" t="s">
        <v>599</v>
      </c>
      <c r="B577" s="44" t="s">
        <v>607</v>
      </c>
      <c r="C577" s="161"/>
      <c r="D577" s="54" t="s">
        <v>7</v>
      </c>
      <c r="E577" s="48">
        <v>0</v>
      </c>
      <c r="F577" s="48">
        <v>330.04499464999992</v>
      </c>
      <c r="G577" s="163"/>
      <c r="H577" s="54">
        <v>0</v>
      </c>
      <c r="I577" s="54">
        <v>0</v>
      </c>
    </row>
    <row r="578" spans="1:9" ht="31.5" hidden="1" x14ac:dyDescent="0.25">
      <c r="A578" s="53" t="s">
        <v>608</v>
      </c>
      <c r="B578" s="44" t="s">
        <v>609</v>
      </c>
      <c r="C578" s="161"/>
      <c r="D578" s="54" t="s">
        <v>7</v>
      </c>
      <c r="E578" s="48">
        <v>0</v>
      </c>
      <c r="F578" s="48">
        <v>2.6608400000000003</v>
      </c>
      <c r="G578" s="163"/>
      <c r="H578" s="54">
        <v>0</v>
      </c>
      <c r="I578" s="54">
        <v>0</v>
      </c>
    </row>
    <row r="579" spans="1:9" ht="31.5" hidden="1" x14ac:dyDescent="0.25">
      <c r="A579" s="53" t="s">
        <v>610</v>
      </c>
      <c r="B579" s="44" t="s">
        <v>611</v>
      </c>
      <c r="C579" s="161"/>
      <c r="D579" s="54" t="s">
        <v>7</v>
      </c>
      <c r="E579" s="48">
        <v>0</v>
      </c>
      <c r="F579" s="48">
        <v>17.923500000000001</v>
      </c>
      <c r="G579" s="163"/>
      <c r="H579" s="54">
        <v>0</v>
      </c>
      <c r="I579" s="54">
        <v>0</v>
      </c>
    </row>
    <row r="580" spans="1:9" ht="15.75" hidden="1" x14ac:dyDescent="0.25">
      <c r="A580" s="53"/>
      <c r="B580" s="44"/>
      <c r="C580" s="44"/>
      <c r="D580" s="54"/>
      <c r="E580" s="48"/>
      <c r="F580" s="48">
        <f>SUM(F576:F579)</f>
        <v>355.5293346499999</v>
      </c>
      <c r="G580" s="53"/>
      <c r="H580" s="54"/>
      <c r="I580" s="54"/>
    </row>
    <row r="581" spans="1:9" ht="15.75" hidden="1" x14ac:dyDescent="0.25">
      <c r="A581" s="72" t="s">
        <v>612</v>
      </c>
      <c r="B581" s="71"/>
      <c r="C581" s="71"/>
      <c r="D581" s="90" t="s">
        <v>7</v>
      </c>
      <c r="E581" s="90">
        <v>0</v>
      </c>
      <c r="F581" s="90">
        <v>0</v>
      </c>
      <c r="G581" s="107"/>
      <c r="H581" s="54"/>
      <c r="I581" s="54"/>
    </row>
    <row r="582" spans="1:9" ht="126" hidden="1" x14ac:dyDescent="0.25">
      <c r="A582" s="53" t="s">
        <v>613</v>
      </c>
      <c r="B582" s="44" t="s">
        <v>614</v>
      </c>
      <c r="C582" s="44" t="s">
        <v>529</v>
      </c>
      <c r="D582" s="54" t="s">
        <v>7</v>
      </c>
      <c r="E582" s="48">
        <v>0</v>
      </c>
      <c r="F582" s="48">
        <v>478.99130400000001</v>
      </c>
      <c r="G582" s="53" t="s">
        <v>530</v>
      </c>
      <c r="H582" s="54">
        <v>0</v>
      </c>
      <c r="I582" s="54">
        <v>0</v>
      </c>
    </row>
    <row r="583" spans="1:9" ht="15.75" hidden="1" x14ac:dyDescent="0.25">
      <c r="A583" s="72" t="s">
        <v>13</v>
      </c>
      <c r="B583" s="54"/>
      <c r="C583" s="70"/>
      <c r="D583" s="70"/>
      <c r="E583" s="70">
        <v>0</v>
      </c>
      <c r="F583" s="70">
        <v>0</v>
      </c>
      <c r="G583" s="69"/>
      <c r="H583" s="54"/>
      <c r="I583" s="54"/>
    </row>
    <row r="584" spans="1:9" ht="15.75" hidden="1" x14ac:dyDescent="0.25">
      <c r="A584" s="72" t="s">
        <v>615</v>
      </c>
      <c r="B584" s="71"/>
      <c r="C584" s="71"/>
      <c r="D584" s="90"/>
      <c r="E584" s="90">
        <v>0</v>
      </c>
      <c r="F584" s="90">
        <v>0</v>
      </c>
      <c r="G584" s="69"/>
      <c r="H584" s="54"/>
      <c r="I584" s="54"/>
    </row>
    <row r="585" spans="1:9" ht="31.5" hidden="1" x14ac:dyDescent="0.25">
      <c r="A585" s="53" t="s">
        <v>616</v>
      </c>
      <c r="B585" s="161" t="s">
        <v>617</v>
      </c>
      <c r="C585" s="161" t="s">
        <v>618</v>
      </c>
      <c r="D585" s="54" t="s">
        <v>24</v>
      </c>
      <c r="E585" s="48">
        <v>300</v>
      </c>
      <c r="F585" s="48">
        <v>81</v>
      </c>
      <c r="G585" s="44" t="s">
        <v>663</v>
      </c>
      <c r="H585" s="54">
        <v>0</v>
      </c>
      <c r="I585" s="54">
        <v>0</v>
      </c>
    </row>
    <row r="586" spans="1:9" ht="31.5" hidden="1" x14ac:dyDescent="0.25">
      <c r="A586" s="53" t="s">
        <v>619</v>
      </c>
      <c r="B586" s="161"/>
      <c r="C586" s="161"/>
      <c r="D586" s="54" t="s">
        <v>24</v>
      </c>
      <c r="E586" s="48">
        <v>200</v>
      </c>
      <c r="F586" s="48">
        <v>0</v>
      </c>
      <c r="G586" s="44" t="s">
        <v>663</v>
      </c>
      <c r="H586" s="54">
        <v>0</v>
      </c>
      <c r="I586" s="54">
        <v>0</v>
      </c>
    </row>
    <row r="587" spans="1:9" ht="31.5" hidden="1" x14ac:dyDescent="0.25">
      <c r="A587" s="53" t="s">
        <v>620</v>
      </c>
      <c r="B587" s="161"/>
      <c r="C587" s="161"/>
      <c r="D587" s="54" t="s">
        <v>24</v>
      </c>
      <c r="E587" s="48">
        <v>3000</v>
      </c>
      <c r="F587" s="48">
        <v>0</v>
      </c>
      <c r="G587" s="44" t="s">
        <v>663</v>
      </c>
      <c r="H587" s="54">
        <v>0</v>
      </c>
      <c r="I587" s="54">
        <v>0</v>
      </c>
    </row>
    <row r="588" spans="1:9" ht="15.75" hidden="1" x14ac:dyDescent="0.25">
      <c r="A588" s="53"/>
      <c r="B588" s="161"/>
      <c r="C588" s="161"/>
      <c r="D588" s="54"/>
      <c r="E588" s="48">
        <f>SUM(E585:E587)</f>
        <v>3500</v>
      </c>
      <c r="F588" s="48"/>
      <c r="G588" s="44"/>
      <c r="H588" s="54"/>
      <c r="I588" s="54"/>
    </row>
    <row r="589" spans="1:9" ht="47.25" hidden="1" x14ac:dyDescent="0.25">
      <c r="A589" s="53" t="s">
        <v>621</v>
      </c>
      <c r="B589" s="161"/>
      <c r="C589" s="161"/>
      <c r="D589" s="54" t="s">
        <v>7</v>
      </c>
      <c r="E589" s="48">
        <v>0</v>
      </c>
      <c r="F589" s="48">
        <v>374.85356999999999</v>
      </c>
      <c r="G589" s="53" t="s">
        <v>659</v>
      </c>
      <c r="H589" s="54">
        <v>0</v>
      </c>
      <c r="I589" s="54">
        <v>0</v>
      </c>
    </row>
    <row r="590" spans="1:9" ht="47.25" hidden="1" x14ac:dyDescent="0.25">
      <c r="A590" s="53" t="s">
        <v>622</v>
      </c>
      <c r="B590" s="161"/>
      <c r="C590" s="161"/>
      <c r="D590" s="54" t="s">
        <v>7</v>
      </c>
      <c r="E590" s="48">
        <v>0</v>
      </c>
      <c r="F590" s="48">
        <v>23.6852245</v>
      </c>
      <c r="G590" s="53" t="s">
        <v>659</v>
      </c>
      <c r="H590" s="54">
        <v>0</v>
      </c>
      <c r="I590" s="54">
        <v>0</v>
      </c>
    </row>
    <row r="591" spans="1:9" ht="31.5" hidden="1" x14ac:dyDescent="0.25">
      <c r="A591" s="53" t="s">
        <v>623</v>
      </c>
      <c r="B591" s="161"/>
      <c r="C591" s="161"/>
      <c r="D591" s="54" t="s">
        <v>7</v>
      </c>
      <c r="E591" s="48">
        <v>0</v>
      </c>
      <c r="F591" s="48">
        <v>960</v>
      </c>
      <c r="G591" s="53" t="s">
        <v>659</v>
      </c>
      <c r="H591" s="54">
        <v>0</v>
      </c>
      <c r="I591" s="54">
        <v>0</v>
      </c>
    </row>
    <row r="592" spans="1:9" ht="63" hidden="1" x14ac:dyDescent="0.25">
      <c r="A592" s="53" t="s">
        <v>624</v>
      </c>
      <c r="B592" s="161"/>
      <c r="C592" s="161"/>
      <c r="D592" s="54" t="s">
        <v>7</v>
      </c>
      <c r="E592" s="48">
        <v>0</v>
      </c>
      <c r="F592" s="48">
        <v>308.57506225000003</v>
      </c>
      <c r="G592" s="53" t="s">
        <v>659</v>
      </c>
      <c r="H592" s="54">
        <v>0</v>
      </c>
      <c r="I592" s="54">
        <v>0</v>
      </c>
    </row>
    <row r="593" spans="1:9" ht="31.5" hidden="1" x14ac:dyDescent="0.25">
      <c r="A593" s="53" t="s">
        <v>625</v>
      </c>
      <c r="B593" s="161"/>
      <c r="C593" s="161"/>
      <c r="D593" s="54" t="s">
        <v>7</v>
      </c>
      <c r="E593" s="48">
        <v>0</v>
      </c>
      <c r="F593" s="48">
        <v>873.13937978999991</v>
      </c>
      <c r="G593" s="53" t="s">
        <v>659</v>
      </c>
      <c r="H593" s="54">
        <v>0</v>
      </c>
      <c r="I593" s="54">
        <v>0</v>
      </c>
    </row>
    <row r="594" spans="1:9" ht="31.5" hidden="1" x14ac:dyDescent="0.25">
      <c r="A594" s="53" t="s">
        <v>626</v>
      </c>
      <c r="B594" s="161"/>
      <c r="C594" s="161"/>
      <c r="D594" s="54" t="s">
        <v>7</v>
      </c>
      <c r="E594" s="48">
        <v>0</v>
      </c>
      <c r="F594" s="48">
        <v>448.18505162999998</v>
      </c>
      <c r="G594" s="53" t="s">
        <v>659</v>
      </c>
      <c r="H594" s="54">
        <v>0</v>
      </c>
      <c r="I594" s="54">
        <v>0</v>
      </c>
    </row>
    <row r="595" spans="1:9" ht="31.5" hidden="1" x14ac:dyDescent="0.25">
      <c r="A595" s="53" t="s">
        <v>627</v>
      </c>
      <c r="B595" s="161"/>
      <c r="C595" s="161"/>
      <c r="D595" s="54" t="s">
        <v>7</v>
      </c>
      <c r="E595" s="48">
        <v>0</v>
      </c>
      <c r="F595" s="48">
        <v>59.583240500000002</v>
      </c>
      <c r="G595" s="53" t="s">
        <v>659</v>
      </c>
      <c r="H595" s="54">
        <v>0</v>
      </c>
      <c r="I595" s="54">
        <v>0</v>
      </c>
    </row>
    <row r="596" spans="1:9" ht="31.5" hidden="1" x14ac:dyDescent="0.25">
      <c r="A596" s="53" t="s">
        <v>628</v>
      </c>
      <c r="B596" s="161"/>
      <c r="C596" s="161"/>
      <c r="D596" s="54" t="s">
        <v>7</v>
      </c>
      <c r="E596" s="48">
        <v>0</v>
      </c>
      <c r="F596" s="48">
        <v>254.99728468000001</v>
      </c>
      <c r="G596" s="53" t="s">
        <v>659</v>
      </c>
      <c r="H596" s="54">
        <v>0</v>
      </c>
      <c r="I596" s="54">
        <v>0</v>
      </c>
    </row>
    <row r="597" spans="1:9" ht="63" hidden="1" x14ac:dyDescent="0.25">
      <c r="A597" s="53" t="s">
        <v>629</v>
      </c>
      <c r="B597" s="161"/>
      <c r="C597" s="161"/>
      <c r="D597" s="54" t="s">
        <v>7</v>
      </c>
      <c r="E597" s="48">
        <v>0</v>
      </c>
      <c r="F597" s="48">
        <v>192.25866099999999</v>
      </c>
      <c r="G597" s="53" t="s">
        <v>659</v>
      </c>
      <c r="H597" s="54">
        <v>0</v>
      </c>
      <c r="I597" s="54">
        <v>0</v>
      </c>
    </row>
    <row r="598" spans="1:9" ht="63" hidden="1" x14ac:dyDescent="0.25">
      <c r="A598" s="53" t="s">
        <v>630</v>
      </c>
      <c r="B598" s="161"/>
      <c r="C598" s="161"/>
      <c r="D598" s="54" t="s">
        <v>7</v>
      </c>
      <c r="E598" s="48">
        <v>0</v>
      </c>
      <c r="F598" s="48">
        <v>274.4137025</v>
      </c>
      <c r="G598" s="53" t="s">
        <v>659</v>
      </c>
      <c r="H598" s="54">
        <v>0</v>
      </c>
      <c r="I598" s="54">
        <v>0</v>
      </c>
    </row>
    <row r="599" spans="1:9" ht="78.75" hidden="1" x14ac:dyDescent="0.25">
      <c r="A599" s="53" t="s">
        <v>631</v>
      </c>
      <c r="B599" s="161" t="s">
        <v>617</v>
      </c>
      <c r="C599" s="161" t="s">
        <v>618</v>
      </c>
      <c r="D599" s="54" t="s">
        <v>7</v>
      </c>
      <c r="E599" s="48">
        <v>0</v>
      </c>
      <c r="F599" s="48">
        <v>483.99486923000001</v>
      </c>
      <c r="G599" s="53" t="s">
        <v>659</v>
      </c>
      <c r="H599" s="54">
        <v>0</v>
      </c>
      <c r="I599" s="54">
        <v>0</v>
      </c>
    </row>
    <row r="600" spans="1:9" ht="63" hidden="1" x14ac:dyDescent="0.25">
      <c r="A600" s="53" t="s">
        <v>632</v>
      </c>
      <c r="B600" s="161"/>
      <c r="C600" s="161"/>
      <c r="D600" s="54" t="s">
        <v>7</v>
      </c>
      <c r="E600" s="48">
        <v>0</v>
      </c>
      <c r="F600" s="48">
        <v>374.89234318000001</v>
      </c>
      <c r="G600" s="163" t="s">
        <v>530</v>
      </c>
      <c r="H600" s="54">
        <v>0</v>
      </c>
      <c r="I600" s="54">
        <v>0</v>
      </c>
    </row>
    <row r="601" spans="1:9" ht="15.75" hidden="1" x14ac:dyDescent="0.25">
      <c r="A601" s="53" t="s">
        <v>633</v>
      </c>
      <c r="B601" s="161"/>
      <c r="C601" s="161"/>
      <c r="D601" s="90" t="s">
        <v>7</v>
      </c>
      <c r="E601" s="48">
        <v>0</v>
      </c>
      <c r="F601" s="48">
        <v>858.5721575</v>
      </c>
      <c r="G601" s="163"/>
      <c r="H601" s="54">
        <v>0</v>
      </c>
      <c r="I601" s="54">
        <v>0</v>
      </c>
    </row>
    <row r="602" spans="1:9" ht="47.25" hidden="1" x14ac:dyDescent="0.25">
      <c r="A602" s="53" t="s">
        <v>634</v>
      </c>
      <c r="B602" s="161"/>
      <c r="C602" s="161"/>
      <c r="D602" s="90" t="s">
        <v>7</v>
      </c>
      <c r="E602" s="48">
        <v>0</v>
      </c>
      <c r="F602" s="48">
        <v>171.33141024999998</v>
      </c>
      <c r="G602" s="163"/>
      <c r="H602" s="54">
        <v>0</v>
      </c>
      <c r="I602" s="54">
        <v>0</v>
      </c>
    </row>
    <row r="603" spans="1:9" ht="47.25" hidden="1" x14ac:dyDescent="0.25">
      <c r="A603" s="53" t="s">
        <v>635</v>
      </c>
      <c r="B603" s="161"/>
      <c r="C603" s="161"/>
      <c r="D603" s="54" t="s">
        <v>7</v>
      </c>
      <c r="E603" s="48">
        <v>0</v>
      </c>
      <c r="F603" s="48">
        <v>387.37217067999995</v>
      </c>
      <c r="G603" s="53" t="s">
        <v>659</v>
      </c>
      <c r="H603" s="54">
        <v>0</v>
      </c>
      <c r="I603" s="54">
        <v>0</v>
      </c>
    </row>
    <row r="604" spans="1:9" ht="31.5" hidden="1" x14ac:dyDescent="0.25">
      <c r="A604" s="53" t="s">
        <v>636</v>
      </c>
      <c r="B604" s="161"/>
      <c r="C604" s="161"/>
      <c r="D604" s="54" t="s">
        <v>7</v>
      </c>
      <c r="E604" s="48">
        <v>0</v>
      </c>
      <c r="F604" s="48">
        <v>108.8470435</v>
      </c>
      <c r="G604" s="163" t="s">
        <v>530</v>
      </c>
      <c r="H604" s="54">
        <v>0</v>
      </c>
      <c r="I604" s="54">
        <v>0</v>
      </c>
    </row>
    <row r="605" spans="1:9" ht="31.5" hidden="1" x14ac:dyDescent="0.25">
      <c r="A605" s="53" t="s">
        <v>637</v>
      </c>
      <c r="B605" s="161"/>
      <c r="C605" s="161"/>
      <c r="D605" s="54" t="s">
        <v>7</v>
      </c>
      <c r="E605" s="48">
        <v>0</v>
      </c>
      <c r="F605" s="48">
        <v>712.26857975000007</v>
      </c>
      <c r="G605" s="163"/>
      <c r="H605" s="54">
        <v>0</v>
      </c>
      <c r="I605" s="54">
        <v>0</v>
      </c>
    </row>
    <row r="606" spans="1:9" ht="31.5" hidden="1" x14ac:dyDescent="0.25">
      <c r="A606" s="53" t="s">
        <v>638</v>
      </c>
      <c r="B606" s="161"/>
      <c r="C606" s="161"/>
      <c r="D606" s="54" t="s">
        <v>7</v>
      </c>
      <c r="E606" s="48">
        <v>0</v>
      </c>
      <c r="F606" s="48">
        <v>337.47827295999997</v>
      </c>
      <c r="G606" s="163"/>
      <c r="H606" s="54">
        <v>0</v>
      </c>
      <c r="I606" s="54">
        <v>0</v>
      </c>
    </row>
    <row r="607" spans="1:9" ht="31.5" hidden="1" x14ac:dyDescent="0.25">
      <c r="A607" s="53" t="s">
        <v>639</v>
      </c>
      <c r="B607" s="161"/>
      <c r="C607" s="161"/>
      <c r="D607" s="54" t="s">
        <v>7</v>
      </c>
      <c r="E607" s="48">
        <v>0</v>
      </c>
      <c r="F607" s="48">
        <v>160.4725115</v>
      </c>
      <c r="G607" s="163"/>
      <c r="H607" s="54">
        <v>0</v>
      </c>
      <c r="I607" s="54">
        <v>0</v>
      </c>
    </row>
    <row r="608" spans="1:9" ht="31.5" hidden="1" x14ac:dyDescent="0.25">
      <c r="A608" s="53" t="s">
        <v>640</v>
      </c>
      <c r="B608" s="161"/>
      <c r="C608" s="161"/>
      <c r="D608" s="54" t="s">
        <v>7</v>
      </c>
      <c r="E608" s="48">
        <v>0</v>
      </c>
      <c r="F608" s="48">
        <v>154.20963075</v>
      </c>
      <c r="G608" s="163"/>
      <c r="H608" s="54">
        <v>0</v>
      </c>
      <c r="I608" s="54">
        <v>0</v>
      </c>
    </row>
    <row r="609" spans="1:9" ht="31.5" hidden="1" x14ac:dyDescent="0.25">
      <c r="A609" s="53" t="s">
        <v>641</v>
      </c>
      <c r="B609" s="161"/>
      <c r="C609" s="161"/>
      <c r="D609" s="54" t="s">
        <v>7</v>
      </c>
      <c r="E609" s="48">
        <v>0</v>
      </c>
      <c r="F609" s="48">
        <v>204.822205</v>
      </c>
      <c r="G609" s="163"/>
      <c r="H609" s="54">
        <v>0</v>
      </c>
      <c r="I609" s="54">
        <v>0</v>
      </c>
    </row>
    <row r="610" spans="1:9" ht="31.5" hidden="1" x14ac:dyDescent="0.25">
      <c r="A610" s="53" t="s">
        <v>642</v>
      </c>
      <c r="B610" s="161"/>
      <c r="C610" s="161"/>
      <c r="D610" s="54" t="s">
        <v>7</v>
      </c>
      <c r="E610" s="48">
        <v>0</v>
      </c>
      <c r="F610" s="48">
        <v>71.819713000000007</v>
      </c>
      <c r="G610" s="163"/>
      <c r="H610" s="54">
        <v>0</v>
      </c>
      <c r="I610" s="54">
        <v>0</v>
      </c>
    </row>
    <row r="611" spans="1:9" ht="47.25" hidden="1" x14ac:dyDescent="0.25">
      <c r="A611" s="53" t="s">
        <v>643</v>
      </c>
      <c r="B611" s="161"/>
      <c r="C611" s="161"/>
      <c r="D611" s="54" t="s">
        <v>7</v>
      </c>
      <c r="E611" s="48">
        <v>0</v>
      </c>
      <c r="F611" s="48">
        <v>113.56707732</v>
      </c>
      <c r="G611" s="163"/>
      <c r="H611" s="54">
        <v>0</v>
      </c>
      <c r="I611" s="54">
        <v>0</v>
      </c>
    </row>
    <row r="612" spans="1:9" ht="47.25" hidden="1" x14ac:dyDescent="0.25">
      <c r="A612" s="53" t="s">
        <v>644</v>
      </c>
      <c r="B612" s="161"/>
      <c r="C612" s="161"/>
      <c r="D612" s="54" t="s">
        <v>7</v>
      </c>
      <c r="E612" s="48">
        <v>0</v>
      </c>
      <c r="F612" s="48">
        <v>4.7233479999999997</v>
      </c>
      <c r="G612" s="53" t="s">
        <v>659</v>
      </c>
      <c r="H612" s="54">
        <v>0</v>
      </c>
      <c r="I612" s="54">
        <v>0</v>
      </c>
    </row>
    <row r="613" spans="1:9" ht="63" hidden="1" x14ac:dyDescent="0.25">
      <c r="A613" s="53" t="s">
        <v>645</v>
      </c>
      <c r="B613" s="161" t="s">
        <v>617</v>
      </c>
      <c r="C613" s="161" t="s">
        <v>618</v>
      </c>
      <c r="D613" s="54" t="s">
        <v>7</v>
      </c>
      <c r="E613" s="48">
        <v>0</v>
      </c>
      <c r="F613" s="48">
        <v>508.7529055</v>
      </c>
      <c r="G613" s="53" t="s">
        <v>659</v>
      </c>
      <c r="H613" s="54">
        <v>0</v>
      </c>
      <c r="I613" s="54">
        <v>0</v>
      </c>
    </row>
    <row r="614" spans="1:9" ht="63" hidden="1" x14ac:dyDescent="0.25">
      <c r="A614" s="53" t="s">
        <v>646</v>
      </c>
      <c r="B614" s="161"/>
      <c r="C614" s="161"/>
      <c r="D614" s="54" t="s">
        <v>7</v>
      </c>
      <c r="E614" s="48">
        <v>0</v>
      </c>
      <c r="F614" s="48">
        <v>405.86569874999998</v>
      </c>
      <c r="G614" s="53" t="s">
        <v>659</v>
      </c>
      <c r="H614" s="54">
        <v>0</v>
      </c>
      <c r="I614" s="54">
        <v>0</v>
      </c>
    </row>
  </sheetData>
  <mergeCells count="179">
    <mergeCell ref="B613:B614"/>
    <mergeCell ref="C613:C614"/>
    <mergeCell ref="C576:C579"/>
    <mergeCell ref="G576:G579"/>
    <mergeCell ref="B585:B598"/>
    <mergeCell ref="C585:C598"/>
    <mergeCell ref="B599:B612"/>
    <mergeCell ref="C599:C612"/>
    <mergeCell ref="G600:G602"/>
    <mergeCell ref="G604:G611"/>
    <mergeCell ref="B548:B554"/>
    <mergeCell ref="C548:C554"/>
    <mergeCell ref="G548:G554"/>
    <mergeCell ref="B559:B573"/>
    <mergeCell ref="C559:C573"/>
    <mergeCell ref="G568:G572"/>
    <mergeCell ref="B521:B522"/>
    <mergeCell ref="C521:C522"/>
    <mergeCell ref="B525:B538"/>
    <mergeCell ref="C525:C538"/>
    <mergeCell ref="G526:G541"/>
    <mergeCell ref="B539:B545"/>
    <mergeCell ref="C539:C545"/>
    <mergeCell ref="B503:B509"/>
    <mergeCell ref="C503:C509"/>
    <mergeCell ref="G505:G507"/>
    <mergeCell ref="B511:B518"/>
    <mergeCell ref="C511:C518"/>
    <mergeCell ref="G511:G518"/>
    <mergeCell ref="B473:B476"/>
    <mergeCell ref="C473:C476"/>
    <mergeCell ref="A478:I478"/>
    <mergeCell ref="A483:I483"/>
    <mergeCell ref="A486:I486"/>
    <mergeCell ref="A490:I490"/>
    <mergeCell ref="A120:I120"/>
    <mergeCell ref="B122:B124"/>
    <mergeCell ref="C122:C124"/>
    <mergeCell ref="B125:B136"/>
    <mergeCell ref="C125:C136"/>
    <mergeCell ref="B143:B146"/>
    <mergeCell ref="C143:C146"/>
    <mergeCell ref="A98:I98"/>
    <mergeCell ref="B100:I100"/>
    <mergeCell ref="A107:A108"/>
    <mergeCell ref="B107:B108"/>
    <mergeCell ref="C107:C108"/>
    <mergeCell ref="D107:D108"/>
    <mergeCell ref="E107:E108"/>
    <mergeCell ref="F107:F108"/>
    <mergeCell ref="G107:G108"/>
    <mergeCell ref="H107:H108"/>
    <mergeCell ref="I103:I104"/>
    <mergeCell ref="I107:I108"/>
    <mergeCell ref="G6:G7"/>
    <mergeCell ref="H6:I6"/>
    <mergeCell ref="C84:C86"/>
    <mergeCell ref="D84:D86"/>
    <mergeCell ref="A90:I90"/>
    <mergeCell ref="B92:I92"/>
    <mergeCell ref="B94:I94"/>
    <mergeCell ref="B97:I97"/>
    <mergeCell ref="B45:B50"/>
    <mergeCell ref="C45:C50"/>
    <mergeCell ref="A55:I55"/>
    <mergeCell ref="B71:B74"/>
    <mergeCell ref="C71:C74"/>
    <mergeCell ref="D71:D74"/>
    <mergeCell ref="A77:I77"/>
    <mergeCell ref="B79:I79"/>
    <mergeCell ref="B81:I81"/>
    <mergeCell ref="B84:B86"/>
    <mergeCell ref="D61:D62"/>
    <mergeCell ref="G61:G62"/>
    <mergeCell ref="B61:B62"/>
    <mergeCell ref="C61:C62"/>
    <mergeCell ref="C10:C11"/>
    <mergeCell ref="B13:B17"/>
    <mergeCell ref="C13:C17"/>
    <mergeCell ref="B18:B23"/>
    <mergeCell ref="C18:C23"/>
    <mergeCell ref="B6:B7"/>
    <mergeCell ref="C6:C7"/>
    <mergeCell ref="D6:D7"/>
    <mergeCell ref="E6:F6"/>
    <mergeCell ref="B458:B461"/>
    <mergeCell ref="C458:C461"/>
    <mergeCell ref="C467:C469"/>
    <mergeCell ref="A438:I438"/>
    <mergeCell ref="B440:B443"/>
    <mergeCell ref="B380:B391"/>
    <mergeCell ref="C380:C391"/>
    <mergeCell ref="B392:B402"/>
    <mergeCell ref="C392:C402"/>
    <mergeCell ref="C440:C443"/>
    <mergeCell ref="G440:G443"/>
    <mergeCell ref="A447:A448"/>
    <mergeCell ref="C447:C448"/>
    <mergeCell ref="G447:G448"/>
    <mergeCell ref="B453:B457"/>
    <mergeCell ref="C453:C457"/>
    <mergeCell ref="B403:B411"/>
    <mergeCell ref="C403:C411"/>
    <mergeCell ref="B417:B431"/>
    <mergeCell ref="C417:C431"/>
    <mergeCell ref="B432:B436"/>
    <mergeCell ref="C432:C436"/>
    <mergeCell ref="B366:B377"/>
    <mergeCell ref="C366:C377"/>
    <mergeCell ref="B316:B323"/>
    <mergeCell ref="C316:C323"/>
    <mergeCell ref="B324:B325"/>
    <mergeCell ref="C324:C325"/>
    <mergeCell ref="B307:B313"/>
    <mergeCell ref="C307:C313"/>
    <mergeCell ref="B264:B276"/>
    <mergeCell ref="C264:C276"/>
    <mergeCell ref="B279:B286"/>
    <mergeCell ref="C279:C286"/>
    <mergeCell ref="B328:B337"/>
    <mergeCell ref="C328:C337"/>
    <mergeCell ref="B341:B352"/>
    <mergeCell ref="C341:C352"/>
    <mergeCell ref="B353:B355"/>
    <mergeCell ref="C353:C355"/>
    <mergeCell ref="B289:B291"/>
    <mergeCell ref="C289:C291"/>
    <mergeCell ref="B294:B297"/>
    <mergeCell ref="C294:C297"/>
    <mergeCell ref="B300:B306"/>
    <mergeCell ref="C300:C306"/>
    <mergeCell ref="B258:B261"/>
    <mergeCell ref="C258:C261"/>
    <mergeCell ref="B201:B202"/>
    <mergeCell ref="C201:C202"/>
    <mergeCell ref="B205:B208"/>
    <mergeCell ref="C205:C208"/>
    <mergeCell ref="B195:B196"/>
    <mergeCell ref="C195:C196"/>
    <mergeCell ref="B161:B163"/>
    <mergeCell ref="C161:C163"/>
    <mergeCell ref="B166:B169"/>
    <mergeCell ref="C166:C169"/>
    <mergeCell ref="B229:B232"/>
    <mergeCell ref="C229:C232"/>
    <mergeCell ref="B238:B239"/>
    <mergeCell ref="C238:C239"/>
    <mergeCell ref="B251:B255"/>
    <mergeCell ref="C251:C253"/>
    <mergeCell ref="B174:B176"/>
    <mergeCell ref="C174:C176"/>
    <mergeCell ref="B179:B182"/>
    <mergeCell ref="C179:C182"/>
    <mergeCell ref="B185:B190"/>
    <mergeCell ref="C185:C190"/>
    <mergeCell ref="B26:B36"/>
    <mergeCell ref="C26:C36"/>
    <mergeCell ref="C37:C41"/>
    <mergeCell ref="A2:I2"/>
    <mergeCell ref="A4:I4"/>
    <mergeCell ref="A6:A7"/>
    <mergeCell ref="B149:B152"/>
    <mergeCell ref="C149:C152"/>
    <mergeCell ref="B155:B158"/>
    <mergeCell ref="C155:C158"/>
    <mergeCell ref="B114:B118"/>
    <mergeCell ref="C114:C118"/>
    <mergeCell ref="G114:G118"/>
    <mergeCell ref="G103:G104"/>
    <mergeCell ref="H103:H104"/>
    <mergeCell ref="A112:B112"/>
    <mergeCell ref="A103:A104"/>
    <mergeCell ref="B103:B104"/>
    <mergeCell ref="C103:C104"/>
    <mergeCell ref="D103:D104"/>
    <mergeCell ref="E103:E104"/>
    <mergeCell ref="F103:F104"/>
    <mergeCell ref="A8:I8"/>
    <mergeCell ref="B10:B11"/>
  </mergeCells>
  <printOptions horizontalCentered="1"/>
  <pageMargins left="0.70866141732283472" right="0.70866141732283472" top="0.55118110236220474" bottom="0.38" header="0.31496062992125984" footer="0.31496062992125984"/>
  <pageSetup paperSize="9"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Habitat</vt:lpstr>
      <vt:lpstr>Tourisme</vt:lpstr>
      <vt:lpstr>TP</vt:lpstr>
      <vt:lpstr>AGR</vt:lpstr>
      <vt:lpstr>ENVIR</vt:lpstr>
      <vt:lpstr>Transports</vt:lpstr>
      <vt:lpstr>AGR!Impression_des_titres</vt:lpstr>
      <vt:lpstr>Habitat!Impression_des_titres</vt:lpstr>
      <vt:lpstr>TP!Impression_des_titres</vt:lpstr>
      <vt:lpstr>AGR!Zone_d_impression</vt:lpstr>
      <vt:lpstr>ENVIR!Zone_d_impression</vt:lpstr>
      <vt:lpstr>Habitat!Zone_d_impression</vt:lpstr>
      <vt:lpstr>TP!Zone_d_impression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ddaes pc</dc:creator>
  <cp:lastModifiedBy>HP</cp:lastModifiedBy>
  <cp:lastPrinted>2025-03-23T13:23:18Z</cp:lastPrinted>
  <dcterms:created xsi:type="dcterms:W3CDTF">2025-02-26T09:38:16Z</dcterms:created>
  <dcterms:modified xsi:type="dcterms:W3CDTF">2025-04-03T11:19:24Z</dcterms:modified>
</cp:coreProperties>
</file>