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firstSheet="3" activeTab="10"/>
  </bookViews>
  <sheets>
    <sheet name="MSN Tab01" sheetId="1" r:id="rId1"/>
    <sheet name="MDJ Tab 01" sheetId="2" r:id="rId2"/>
    <sheet name="MSN Tab 02 " sheetId="4" r:id="rId3"/>
    <sheet name="MDJ Tab 02" sheetId="3" r:id="rId4"/>
    <sheet name="MSNTab 03" sheetId="6" r:id="rId5"/>
    <sheet name="MDJ Tab 03" sheetId="5" r:id="rId6"/>
    <sheet name="TAB 1 Culture " sheetId="7" r:id="rId7"/>
    <sheet name="TAB 2 culture" sheetId="8" r:id="rId8"/>
    <sheet name="TAB 3 Culture " sheetId="9" r:id="rId9"/>
    <sheet name="TAB 1 affaires religieuses" sheetId="10" r:id="rId10"/>
    <sheet name="TAB 2 affaires religieuses" sheetId="11" r:id="rId11"/>
    <sheet name="TAB 3 affaires religieuses" sheetId="12" r:id="rId12"/>
  </sheets>
  <definedNames>
    <definedName name="_xlnm.Print_Titles" localSheetId="2">'MSN Tab 02 '!$4:$5</definedName>
    <definedName name="_xlnm.Print_Area" localSheetId="3">'MDJ Tab 02'!$A$1:$I$16</definedName>
    <definedName name="_xlnm.Print_Area" localSheetId="2">'MSN Tab 02 '!$A$1:$I$41</definedName>
    <definedName name="_xlnm.Print_Area" localSheetId="10">'TAB 2 affaires religieuses'!$A$1:$I$18</definedName>
    <definedName name="_xlnm.Print_Area" localSheetId="7">'TAB 2 culture'!$A$1:$I$29</definedName>
  </definedNames>
  <calcPr calcId="191029"/>
</workbook>
</file>

<file path=xl/calcChain.xml><?xml version="1.0" encoding="utf-8"?>
<calcChain xmlns="http://schemas.openxmlformats.org/spreadsheetml/2006/main">
  <c r="E15" i="11" l="1"/>
  <c r="F13" i="11"/>
  <c r="E13" i="11"/>
  <c r="E12" i="11" s="1"/>
  <c r="H12" i="11"/>
  <c r="F12" i="11"/>
  <c r="E10" i="11"/>
  <c r="F8" i="11"/>
  <c r="F7" i="11" s="1"/>
  <c r="E7" i="11"/>
  <c r="E18" i="11" l="1"/>
  <c r="F18" i="11"/>
  <c r="F20" i="8"/>
  <c r="F19" i="8" s="1"/>
  <c r="F16" i="8"/>
  <c r="E16" i="8"/>
  <c r="I15" i="8"/>
  <c r="I14" i="8"/>
  <c r="F14" i="8"/>
  <c r="F13" i="8"/>
  <c r="F12" i="8"/>
  <c r="E12" i="8"/>
  <c r="I11" i="8"/>
  <c r="I29" i="8" s="1"/>
  <c r="H11" i="8"/>
  <c r="H29" i="8" s="1"/>
  <c r="G11" i="8"/>
  <c r="F11" i="8"/>
  <c r="E11" i="8"/>
  <c r="F7" i="8"/>
  <c r="F6" i="8" s="1"/>
  <c r="E7" i="8"/>
  <c r="E6" i="8" s="1"/>
  <c r="E29" i="8" s="1"/>
  <c r="D8" i="7"/>
  <c r="G7" i="7"/>
  <c r="E7" i="7"/>
  <c r="H7" i="7" s="1"/>
  <c r="G6" i="7"/>
  <c r="G8" i="7" s="1"/>
  <c r="E6" i="7"/>
  <c r="E8" i="7" s="1"/>
  <c r="F36" i="4"/>
  <c r="F35" i="4" s="1"/>
  <c r="H36" i="4"/>
  <c r="H35" i="4" s="1"/>
  <c r="I36" i="4"/>
  <c r="I35" i="4" s="1"/>
  <c r="E36" i="4"/>
  <c r="E35" i="4" s="1"/>
  <c r="F7" i="4"/>
  <c r="H7" i="4"/>
  <c r="I7" i="4"/>
  <c r="E7" i="4"/>
  <c r="F29" i="8" l="1"/>
  <c r="H6" i="7"/>
  <c r="H8" i="7" s="1"/>
  <c r="F13" i="3"/>
  <c r="H13" i="3"/>
  <c r="I13" i="3"/>
  <c r="E13" i="3"/>
  <c r="F12" i="3"/>
  <c r="H12" i="3"/>
  <c r="I12" i="3"/>
  <c r="E12" i="3"/>
  <c r="F9" i="3"/>
  <c r="H9" i="3"/>
  <c r="I9" i="3"/>
  <c r="E9" i="3"/>
  <c r="F7" i="3"/>
  <c r="H7" i="3"/>
  <c r="I7" i="3"/>
  <c r="E7" i="3"/>
  <c r="E33" i="4"/>
  <c r="E32" i="4" s="1"/>
  <c r="F33" i="4"/>
  <c r="F32" i="4" s="1"/>
  <c r="H33" i="4"/>
  <c r="H32" i="4" s="1"/>
  <c r="I33" i="4"/>
  <c r="I32" i="4" s="1"/>
  <c r="F29" i="4"/>
  <c r="E29" i="4"/>
  <c r="F27" i="4"/>
  <c r="E27" i="4"/>
  <c r="F25" i="4"/>
  <c r="E25" i="4"/>
  <c r="F23" i="4"/>
  <c r="E23" i="4"/>
  <c r="F19" i="4"/>
  <c r="E19" i="4"/>
  <c r="F17" i="4"/>
  <c r="E17" i="4"/>
  <c r="F12" i="4"/>
  <c r="F6" i="4" s="1"/>
  <c r="H12" i="4"/>
  <c r="H6" i="4" s="1"/>
  <c r="H40" i="4" s="1"/>
  <c r="I12" i="4"/>
  <c r="I6" i="4" s="1"/>
  <c r="I40" i="4" s="1"/>
  <c r="E12" i="4"/>
  <c r="E6" i="4" s="1"/>
  <c r="E40" i="4" s="1"/>
  <c r="E5" i="1"/>
  <c r="E7" i="1" s="1"/>
  <c r="G5" i="1"/>
  <c r="G7" i="1" s="1"/>
  <c r="H5" i="1"/>
  <c r="H7" i="1" s="1"/>
  <c r="D5" i="1"/>
  <c r="D7" i="1" s="1"/>
  <c r="E5" i="2"/>
  <c r="E8" i="2" s="1"/>
  <c r="G5" i="2"/>
  <c r="G8" i="2" s="1"/>
  <c r="H5" i="2"/>
  <c r="H8" i="2" s="1"/>
  <c r="D5" i="2"/>
  <c r="D8" i="2" s="1"/>
  <c r="E6" i="3" l="1"/>
  <c r="E16" i="3" s="1"/>
  <c r="I6" i="3"/>
  <c r="I16" i="3" s="1"/>
  <c r="F6" i="3"/>
  <c r="F16" i="3" s="1"/>
  <c r="H6" i="3"/>
  <c r="H16" i="3" s="1"/>
  <c r="F40" i="4"/>
</calcChain>
</file>

<file path=xl/sharedStrings.xml><?xml version="1.0" encoding="utf-8"?>
<sst xmlns="http://schemas.openxmlformats.org/spreadsheetml/2006/main" count="352" uniqueCount="168">
  <si>
    <t>Rubriques</t>
  </si>
  <si>
    <t>Référence de la demande</t>
  </si>
  <si>
    <t>Objet de la demande</t>
  </si>
  <si>
    <t>AE</t>
  </si>
  <si>
    <t>CP</t>
  </si>
  <si>
    <t>Suite réservée</t>
  </si>
  <si>
    <t>SUIVI DES DEMANDES TRANSMISES AUX SERVICES DE LA DGB
Le titre 01, le titre 02 et le titre 04 (hors investissement)</t>
  </si>
  <si>
    <t>Action centralisée</t>
  </si>
  <si>
    <t>SUIVI DES DEMANDES TRANSMISES AUX SERVICES DE LA DGB
Titre 03: Dépenses d'investissement</t>
  </si>
  <si>
    <t>Action Unique</t>
  </si>
  <si>
    <t>El Bayadh</t>
  </si>
  <si>
    <t>Envoi W.T du 22/01/2025</t>
  </si>
  <si>
    <t>Programme Complémentaire</t>
  </si>
  <si>
    <t>Tissemsilt</t>
  </si>
  <si>
    <t>Ain Témouchent</t>
  </si>
  <si>
    <t>Réalisation et équipement d'un musée du Moudjahid avec logement d'astreinte à Ain Témouchent</t>
  </si>
  <si>
    <t>Etude, suivi et restauration du centre de torture de Ain Sfa.</t>
  </si>
  <si>
    <t>Contribution de l'Etat pour l'aménagement des cimetières de Chouhada au niveau de la wilaya de El -Bayadh</t>
  </si>
  <si>
    <t>Réalisation du musée du Moudjahid à EL- Bayadh</t>
  </si>
  <si>
    <t>Action Déconcentrées</t>
  </si>
  <si>
    <t>Travaux de réhabilitation, aménagement, réfection et équipement du centre de protection spécialisé de Tichy</t>
  </si>
  <si>
    <t>réhabilitation pour la reconversion de l'ancien siège de la DASS en SAMU social</t>
  </si>
  <si>
    <t>Envoi 222/W.B du 02/02/2025</t>
  </si>
  <si>
    <t>Etude, réalisation et équipement d’un centre Psycho-pédagogique pour les handicapés mentaux à Bougara</t>
  </si>
  <si>
    <t>Blida</t>
  </si>
  <si>
    <t>Envoi n° 068/W.B/S.G/2025 du 30 janvier 2025</t>
  </si>
  <si>
    <t>SUIVI DES DEMANDES TRANSMISES AUX SERVICES DE LA DGB
Titre 04: Dépenses d'investissement (hors EPA)</t>
  </si>
  <si>
    <t>Nature de la demande</t>
  </si>
  <si>
    <t>Néant</t>
  </si>
  <si>
    <t xml:space="preserve">Réhabilitation de l'Ecole pour Enfants Handicapés Auditifs à Batna </t>
  </si>
  <si>
    <t>Travaux d'étanchéité au niveau du Centre Psychopédagogique pour Enfants Handicapés Mentaux Batna 02 (Batna)</t>
  </si>
  <si>
    <t>Etude, suivi et réhabilitation au niveau de diar rahma  Hamla à Batna</t>
  </si>
  <si>
    <t>Etude, suivi et réhabilitation de Foyer pour Personnes Agées (FPA) à Batna</t>
  </si>
  <si>
    <t xml:space="preserve">Suivi et travaux d'aménagement au niveau du Foyer pour Personnes Agées  (FPA) à Tiaret </t>
  </si>
  <si>
    <t>Suivi, travaux d'étanchéité et d'aménagement au niveau du Centre Spécialisé de Rééducation (CSR) (G) Rahouia à Tiaret</t>
  </si>
  <si>
    <t xml:space="preserve">Etude, Suivi et Travaux de réfection et d'aménagement et équipement pour le Centre Psycho-pédagogique pour enfants handicapés mentaux (CPPEHM) à MAHDIA  et l'annexe  de KSAR EL CHELLALA  </t>
  </si>
  <si>
    <t>Etude, suivi et aménagement et réhabilitations des (04) centres psycho -pédagogique des enfants handicapés mentaux 1, mentaux 2, Ain El Hadjar, El Hassasna  à SAIDA</t>
  </si>
  <si>
    <t>Etude, suivi et réhabilitation et équipement de  Dar-El Rahma à Ouargla</t>
  </si>
  <si>
    <t>Etude, suivi, réhabilitation  et équipement du Centre Psycho-Pédagogique pour Enfants Handicapées Mentaux (CPPEHME )  de  Zelfana à Ghardaïa</t>
  </si>
  <si>
    <t>Réfection et réaménagement du  centre psycho pédagogique pour enfants handicapés mentaux  (CPPHMe) à El Meniaa</t>
  </si>
  <si>
    <t xml:space="preserve">Etude pour la réalisation et l'équipement d'un siège de direction de l'action sociale et de la Solidarité (DASS)  avec un (01) logement d'astreinte à Méniaa </t>
  </si>
  <si>
    <t>Batna</t>
  </si>
  <si>
    <t>Tébessa</t>
  </si>
  <si>
    <t>Tiaret</t>
  </si>
  <si>
    <t>Saida</t>
  </si>
  <si>
    <t>Ouargla</t>
  </si>
  <si>
    <t>Ghardaïa</t>
  </si>
  <si>
    <t xml:space="preserve">Méniaa </t>
  </si>
  <si>
    <t>Envoi n° 187/SG du 23/02/2025</t>
  </si>
  <si>
    <t>Portefeuille de programmes: Ministère de la Solidarité Nationale de la Famille et de la Condition de la Femme</t>
  </si>
  <si>
    <t>Portefeuille de programmes: Ministère des Moudjahidine et des Ayants Droit</t>
  </si>
  <si>
    <t>Etude, suivi, réhabilitation et équipement du Foyer  pour Personnes Agées (FPA) Bekkaria à Tébessa</t>
  </si>
  <si>
    <t>Bejaia</t>
  </si>
  <si>
    <t>Travaux de réhabilitation, aménagement, réfection et équipement du foyer pour personnes âgées à Bejaia</t>
  </si>
  <si>
    <t>Montant sollicité (en Millions DA)</t>
  </si>
  <si>
    <t>Montant alloué (en Millions DA)</t>
  </si>
  <si>
    <t>Total Général</t>
  </si>
  <si>
    <t>Travaux de répartition des structures endommagées lors du séisme du 19/03/2022 relevant du secteur national, la famille et de de la Condition de la Femme</t>
  </si>
  <si>
    <t>aucun dossier</t>
  </si>
  <si>
    <t xml:space="preserve"> n° 196 /PR/SG du 10/02/2025 </t>
  </si>
  <si>
    <t>Monsieur le Président de la République a donné instruction afin d'accordé 100 MDA à l’Organisation Nationale des Moudjahidine (T4)</t>
  </si>
  <si>
    <t>Projet de décret préidentiel transmis au SGG par envoi n° 636/MF du 24/02/2025</t>
  </si>
  <si>
    <t>la prise en charge de ces dépenses s'effectuera à partir des crédits ouverts pour 2025</t>
  </si>
  <si>
    <t xml:space="preserve">réunion du Gouvernement du 12/02/2025 </t>
  </si>
  <si>
    <t>R</t>
  </si>
  <si>
    <t>prise en charge  des travaux en instance de paiement</t>
  </si>
  <si>
    <t>régularisation  des factures en instance</t>
  </si>
  <si>
    <t>insuffisance de l'AE pour la finalisation des travaux</t>
  </si>
  <si>
    <t>Entretien des cimetières de Chouhada à travers la wilaya de Tissemsilt.</t>
  </si>
  <si>
    <t>n° 177 /SG/ du 18/02/2025</t>
  </si>
  <si>
    <t>demande de transfert des crédits pour la la prise en charge des dépenses liées à la commémoration du 80ème anniversaire des évènements du 8 Mai 1945 (T2 et T3)</t>
  </si>
  <si>
    <t>Envoi n° 178/W.A.T du 20/02/2025 (Additif)</t>
  </si>
  <si>
    <t>le secteur a été invité à présenter la situation financière et les pièces justificatifs (dossier transmis à Monsieur le DG pour signature)</t>
  </si>
  <si>
    <t>Nos services vont rappeler les termes de notre envoi n°8068/MF/DGB du 31/12/2024 par lequel, un avis défavorable a été déjà notifié à la wilaya (demande de réévaluation examinée uniquement dans le cadre de LF)</t>
  </si>
  <si>
    <t xml:space="preserve">Nos services ont sollicité l'accord de M.DG pour la notification des CP </t>
  </si>
  <si>
    <t>Envoi n°120/128/SG  du 27/01/2025</t>
  </si>
  <si>
    <t>Action Centralisée</t>
  </si>
  <si>
    <t>transfert de crédits pour la prise en charge de l’allocation exceptionnelle accordée au profit des Palestiniens, qui ont été évacués en Algérie</t>
  </si>
  <si>
    <t>Nos services ont sollicité l'accord de M.PM suivant l'envoi n°650/MF du 25/02/2025, pour l'élaboration d'un projet de décret présidentiel</t>
  </si>
  <si>
    <t>prise en charge des travaux de réhabilitation et aménagement</t>
  </si>
  <si>
    <t>prise en charge des travaux réhabilitation et aménagement</t>
  </si>
  <si>
    <t>prise en charge des travaux de réhabilitation du DASS</t>
  </si>
  <si>
    <t>PN</t>
  </si>
  <si>
    <t>Les demandes d'inscriptions de nouvelles opérations sont prises en charge uniquement dans le cadre de la loi de finance et note n°313/DC/PM du 01 février 2024</t>
  </si>
  <si>
    <t>Dossier en cours d'examen</t>
  </si>
  <si>
    <t>Réponse par envoi n° 872/MF/DGB du 12/02/2025, en précisant à la wilaya que les demandes de réévaluation ne peuvent être introduites qu’à l’occasion des discussion budgétaires (cf. à la note n°313/DC/PM du 01 février 2024 et art.16 bis 2 DE n° 23-318).</t>
  </si>
  <si>
    <t xml:space="preserve">prise en charge des travaux en instance de paiement </t>
  </si>
  <si>
    <t>Djelfa</t>
  </si>
  <si>
    <t>Suivi, réalisation et l'équipement d'un centre  psycho-pédagogique pour enfants handicapes mentaux (CPPEHMe) avec deux (02) logements d'astreinte à Mesâad</t>
  </si>
  <si>
    <t>Suivi, réalisation et l'équipement d'un centre  psycho-pédagogique pour enfants handicapes mentaux (CPPEHMe) avec deux (02) logements d'astreinte à Hassi Bahbah</t>
  </si>
  <si>
    <t>Suivi, réalisation et l'équipement d'un centre  Psycho-Pédagogique pour enfants handicapes mentaux (CPPEHMe) avec deux (02) logements d'astreinte à Idrissia</t>
  </si>
  <si>
    <t>n°216 du 26-01-2025</t>
  </si>
  <si>
    <t>les crédits seront notifiés dès transmissions des pièces justificatifs en conclusion de la réunion tenue au niveau des services de la DGB le 20/02/2025</t>
  </si>
  <si>
    <t>Prise en charge des travaux en instance de paiement</t>
  </si>
  <si>
    <t>les services de la wilaya n'ont présentés aucun documents précisant la déstination des crédits de paiement</t>
  </si>
  <si>
    <t>prise en charge des travaux l'achèvement des projets</t>
  </si>
  <si>
    <t>Insuffisance de l'AE pour la finalisation des travaux Branchement électricité, eau et gaz</t>
  </si>
  <si>
    <t>SUIVI DES DEMANDES TRANSMISES AUX SERVICES DE LA DGB
Le Titre 01, le Titre 02 et le Titre 04 (hors investissement)</t>
  </si>
  <si>
    <t>Portefeuille de programmes: Minisrère de la Culture et des Arts</t>
  </si>
  <si>
    <t>108/DC/PM du 09/01/2025</t>
  </si>
  <si>
    <t>Organisation des assises nationales sur le cinéma</t>
  </si>
  <si>
    <t xml:space="preserve">Pris en charge sur les crédits ouverts </t>
  </si>
  <si>
    <t>3831/DC/PM du 08/12/2024</t>
  </si>
  <si>
    <t>Participation de l'Algérie au salon international du livre du Caire 2025</t>
  </si>
  <si>
    <t xml:space="preserve">Total </t>
  </si>
  <si>
    <t>Portefeuille de programmes: Ministère de la Culture et des Arts</t>
  </si>
  <si>
    <t>Montant sollicité (MDA)</t>
  </si>
  <si>
    <t>Montant alloué (en MDA)</t>
  </si>
  <si>
    <t>Action centralisé</t>
  </si>
  <si>
    <t>wilaya: Bejaia</t>
  </si>
  <si>
    <t xml:space="preserve">Etude pour l'élaboration du plan permanant de sauvegarde et mise en valeur des secteurs sauvegardés (PPSMVSS) de La  Kalaa  Beni Abbas à (Bejaïa) </t>
  </si>
  <si>
    <t>222 du 27/01/2025</t>
  </si>
  <si>
    <t xml:space="preserve">Etude pour l'élaboration du plan permnant de sauvegarde </t>
  </si>
  <si>
    <t xml:space="preserve">Les demandes d'inscriptions de nouvelles opérations sont prises en charge uniquement dans le cadre de la loi de finance et note n°313/DC/PM du 01 février 2024. </t>
  </si>
  <si>
    <t>Etude pour la réalisation et équipement du centre national de recherche archéologique et préhistorique à Melbou</t>
  </si>
  <si>
    <t>Opération demandée dans le cadre de l'APLF 2025 non retenue suite aux décisions prises par les pouvoirs publics</t>
  </si>
  <si>
    <t>Etude pour la réhabilitation du centre culturel Ait R'zine</t>
  </si>
  <si>
    <t>Action unique</t>
  </si>
  <si>
    <t>Suivi et travaux d'urgence pour la restauration du Fort Abdelkader suite aux dégâts occasionnés par le séisme du 18/03/2021</t>
  </si>
  <si>
    <t>Prise en charge les travaux de restaurations,  la maitrise d'œuvre et les frais ANEP</t>
  </si>
  <si>
    <t xml:space="preserve">Les demandes de réévaluations sont prises en charge uniquement dans le cadre de la loi de finance et note n°313/DC/PM du 01 février 2024. </t>
  </si>
  <si>
    <t>wilaya: Constantine</t>
  </si>
  <si>
    <t xml:space="preserve">Etude, réalisation et équipement de 06 annexes de la maison de la culture </t>
  </si>
  <si>
    <t>1472/SG/CN/2024 du 27/10/2024</t>
  </si>
  <si>
    <t>Règlement des travaux en instance de paiement</t>
  </si>
  <si>
    <t xml:space="preserve">Nos services ont sollicité l'accord du M.DG pour la notification des CP </t>
  </si>
  <si>
    <t>wilaya: Sidi bel abbès</t>
  </si>
  <si>
    <t>Réalisation et équipement d'un internat de 60 lits pour les 2 annexes de l'école des beaux arts et de l'institut de formation de musical de sidi bel abbès</t>
  </si>
  <si>
    <t>431/SG/ du 22/01/2025</t>
  </si>
  <si>
    <t>le secteur a été inviter par envoi n° 1076/MF/DGB du 24/02/2025 a transmettre les pièces justificatifs</t>
  </si>
  <si>
    <t>Etude et suivi pour la réalisation d'un internat de 60 lits à l'école des beaux arts et l'institut de musique</t>
  </si>
  <si>
    <t>programme complémentaire</t>
  </si>
  <si>
    <t>wilaya: Djelfa</t>
  </si>
  <si>
    <t>Etude, suivi, réalisation, équipement et acquisition d'ouvrages d'une bibliothèque semi urbaine à Douis</t>
  </si>
  <si>
    <t>Etude, suivi, réalisation, équipement et acquisition d'ouvrages d'une bibliothèque semi urbaine à Sidi Baizid</t>
  </si>
  <si>
    <t>Etude, suivi, réalisation, équipement et acquisition d'ouvrages d'une bibliothèque semi urbaine à El Guedid</t>
  </si>
  <si>
    <t>Etude scénographique et aménagement  d’un  centre d'interprétation à caractère muséal pour les traditions de la région Ouled Nail</t>
  </si>
  <si>
    <t>Etude, suivi et réhabilitation et renouvellement des équipements de la maison de culture à Djelfa</t>
  </si>
  <si>
    <t>Etude, suivi et réhabilitation de la mosquée El Atik à Djelfa</t>
  </si>
  <si>
    <t>Etude, suivi et réhabilitation de la mosquée El Atik à Messaad</t>
  </si>
  <si>
    <t>Etude, suivi et réhabilitation de la mosquée El Atik à Charef</t>
  </si>
  <si>
    <t>SUIVI DES DEMANDES TRANSMISES AUX SERVICES DE LA DGB
Titre 4: Dépenses d'investissement (Hors EPA)</t>
  </si>
  <si>
    <t>Montant alloué (en Millions de DA)</t>
  </si>
  <si>
    <t xml:space="preserve">Néant </t>
  </si>
  <si>
    <t>prpgramme complémentaire</t>
  </si>
  <si>
    <t>wilaya: Djanet</t>
  </si>
  <si>
    <t>Étude pour la réalisation d'un siège de direction de la Affaires religieuses et des Wakfs à Djanet</t>
  </si>
  <si>
    <t>47/SGW du 06 février 2025.</t>
  </si>
  <si>
    <t>Insuffisance de l'AE pour la finalisation des travaux pour la prise en charge des études du CTC</t>
  </si>
  <si>
    <t>Réponse par envoi n° 1095/MF/DGB du 25/022025,  en précisant à la wilaya que les demandes de réévaluation ne peuvent être introduites qu’à l’occasion des discussion budgétaires (cf. à la note n°313/DC/PM du 01 février 2024 et art.16 bis 2 DE n° 23-318).</t>
  </si>
  <si>
    <t>wilaya: el m'gaier</t>
  </si>
  <si>
    <t>Étude pour la réalisation d'une mosquée à El M'gier</t>
  </si>
  <si>
    <t>392/ SGW du 09 février 2025.</t>
  </si>
  <si>
    <t>Marché infructueux en raison de l' insuffisance de l'AE</t>
  </si>
  <si>
    <t>Les demandes de réévaluation ne peuvent être introduites qu’à l’occasion des discussion budgétaires (cf. à la note n°313/DC/PM du 01 février 2024 et art.16 bis 2 DE n° 23-318).</t>
  </si>
  <si>
    <t xml:space="preserve">wilaya: Constantine </t>
  </si>
  <si>
    <t>Etude , suivi , renforcement  , confortement, réhabilitation et climatisation de la mosquée Emir Abdelkader à Constantine</t>
  </si>
  <si>
    <t>34/W du 23/01/2025</t>
  </si>
  <si>
    <t xml:space="preserve">la notification des CP engendrera un dépassement du plafond fixé à 10%. </t>
  </si>
  <si>
    <t xml:space="preserve">wilaya: Blida </t>
  </si>
  <si>
    <t>Etude, Suivi, réalisation et équipement d’une mosquée pôle à Blida</t>
  </si>
  <si>
    <t xml:space="preserve">61/WB/SG/2025 </t>
  </si>
  <si>
    <t>Branchement électricité, eau et gaz</t>
  </si>
  <si>
    <t>Suivi des demandes de rattachement des crédits au titre de l'exercice 2025</t>
  </si>
  <si>
    <t>Titre 03: Dépenses d'investissement</t>
  </si>
  <si>
    <t>Titre 3: Dépenses d'investissement</t>
  </si>
  <si>
    <t xml:space="preserve">Suivi des demandes de rattachement des crédits au titre de l'exercice 2025
</t>
  </si>
  <si>
    <t>Portefeuille de programmes: Ministère ddes Affaires Religieuses et des Wakfs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</si>
</sst>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\ _€_-;_-@_-"/>
    <numFmt numFmtId="165" formatCode="_-* #,##0.00\ _€_-;\-* #,##0.00\ _€_-;_-* &quot;-&quot;??\ _€_-;_-@_-"/>
    <numFmt numFmtId="166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2"/>
    </font>
    <font>
      <b/>
      <sz val="14"/>
      <color rgb="FF000000"/>
      <name val="Times New Roman"/>
      <family val="2"/>
    </font>
    <font>
      <b/>
      <sz val="18"/>
      <color rgb="FF0000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4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justify" wrapText="1"/>
    </xf>
    <xf numFmtId="4" fontId="6" fillId="0" borderId="1" xfId="0" applyNumberFormat="1" applyFont="1" applyBorder="1" applyAlignment="1">
      <alignment horizontal="center" vertical="justify" wrapText="1"/>
    </xf>
    <xf numFmtId="0" fontId="7" fillId="0" borderId="5" xfId="0" applyFont="1" applyBorder="1" applyAlignment="1">
      <alignment horizontal="justify" vertical="justify" wrapText="1"/>
    </xf>
    <xf numFmtId="0" fontId="7" fillId="0" borderId="1" xfId="0" applyFont="1" applyBorder="1" applyAlignment="1">
      <alignment horizontal="justify" vertical="justify" wrapText="1"/>
    </xf>
    <xf numFmtId="0" fontId="6" fillId="0" borderId="1" xfId="0" applyFont="1" applyBorder="1" applyAlignment="1">
      <alignment horizontal="justify" vertical="justify"/>
    </xf>
    <xf numFmtId="0" fontId="6" fillId="0" borderId="1" xfId="0" applyFont="1" applyBorder="1" applyAlignment="1">
      <alignment horizontal="justify" vertical="justify" wrapText="1"/>
    </xf>
    <xf numFmtId="3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right"/>
    </xf>
    <xf numFmtId="0" fontId="1" fillId="3" borderId="1" xfId="0" applyFont="1" applyFill="1" applyBorder="1"/>
    <xf numFmtId="164" fontId="2" fillId="3" borderId="1" xfId="0" applyNumberFormat="1" applyFont="1" applyFill="1" applyBorder="1"/>
    <xf numFmtId="0" fontId="1" fillId="0" borderId="0" xfId="0" applyFont="1"/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4" fontId="6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6" fontId="6" fillId="4" borderId="1" xfId="1" applyNumberFormat="1" applyFont="1" applyFill="1" applyBorder="1" applyAlignment="1">
      <alignment vertical="center"/>
    </xf>
    <xf numFmtId="4" fontId="6" fillId="4" borderId="1" xfId="1" applyNumberFormat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vertical="center" wrapText="1"/>
    </xf>
    <xf numFmtId="4" fontId="6" fillId="0" borderId="1" xfId="1" applyNumberFormat="1" applyFont="1" applyBorder="1" applyAlignment="1">
      <alignment horizontal="center" vertical="center"/>
    </xf>
    <xf numFmtId="0" fontId="4" fillId="0" borderId="0" xfId="0" applyFont="1"/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3" fontId="7" fillId="0" borderId="1" xfId="0" applyNumberFormat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4" fontId="7" fillId="4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3" borderId="1" xfId="0" applyFont="1" applyFill="1" applyBorder="1" applyAlignment="1">
      <alignment horizontal="right" vertical="justify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6" fillId="4" borderId="1" xfId="0" applyNumberFormat="1" applyFont="1" applyFill="1" applyBorder="1" applyAlignment="1">
      <alignment horizontal="left" vertical="center" wrapText="1"/>
    </xf>
    <xf numFmtId="164" fontId="6" fillId="4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9" fillId="5" borderId="0" xfId="0" applyFont="1" applyFill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4" fontId="1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2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justify" vertical="justify" wrapText="1"/>
    </xf>
    <xf numFmtId="0" fontId="7" fillId="0" borderId="5" xfId="0" applyFont="1" applyBorder="1" applyAlignment="1">
      <alignment horizontal="justify" vertical="justify" wrapText="1"/>
    </xf>
    <xf numFmtId="0" fontId="7" fillId="0" borderId="4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justify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7" fillId="0" borderId="4" xfId="0" applyNumberFormat="1" applyFont="1" applyBorder="1" applyAlignment="1">
      <alignment horizontal="justify" vertical="center" wrapText="1"/>
    </xf>
    <xf numFmtId="3" fontId="7" fillId="0" borderId="5" xfId="0" applyNumberFormat="1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2">
    <cellStyle name="Milliers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7"/>
  <sheetViews>
    <sheetView zoomScaleNormal="100" workbookViewId="0">
      <selection sqref="A1:H1"/>
    </sheetView>
  </sheetViews>
  <sheetFormatPr baseColWidth="10" defaultColWidth="9.140625" defaultRowHeight="15" x14ac:dyDescent="0.25"/>
  <cols>
    <col min="1" max="1" width="22.85546875" customWidth="1"/>
    <col min="2" max="2" width="16.42578125" customWidth="1"/>
    <col min="3" max="3" width="31.7109375" customWidth="1"/>
    <col min="4" max="4" width="11.28515625" customWidth="1"/>
    <col min="5" max="5" width="11.140625" customWidth="1"/>
    <col min="6" max="6" width="31.42578125" customWidth="1"/>
    <col min="7" max="7" width="12.28515625" customWidth="1"/>
    <col min="8" max="8" width="12.42578125" customWidth="1"/>
  </cols>
  <sheetData>
    <row r="1" spans="1:8" ht="67.5" customHeight="1" x14ac:dyDescent="0.25">
      <c r="A1" s="90" t="s">
        <v>6</v>
      </c>
      <c r="B1" s="91"/>
      <c r="C1" s="91"/>
      <c r="D1" s="91"/>
      <c r="E1" s="91"/>
      <c r="F1" s="91"/>
      <c r="G1" s="91"/>
      <c r="H1" s="91"/>
    </row>
    <row r="2" spans="1:8" ht="38.25" customHeight="1" x14ac:dyDescent="0.25">
      <c r="A2" s="92" t="s">
        <v>49</v>
      </c>
      <c r="B2" s="92"/>
      <c r="C2" s="92"/>
      <c r="D2" s="92"/>
      <c r="E2" s="92"/>
      <c r="F2" s="92"/>
      <c r="G2" s="92"/>
      <c r="H2" s="92"/>
    </row>
    <row r="3" spans="1:8" ht="41.25" customHeight="1" x14ac:dyDescent="0.25">
      <c r="A3" s="95" t="s">
        <v>0</v>
      </c>
      <c r="B3" s="95" t="s">
        <v>1</v>
      </c>
      <c r="C3" s="95" t="s">
        <v>2</v>
      </c>
      <c r="D3" s="93" t="s">
        <v>54</v>
      </c>
      <c r="E3" s="94"/>
      <c r="F3" s="95" t="s">
        <v>5</v>
      </c>
      <c r="G3" s="93" t="s">
        <v>55</v>
      </c>
      <c r="H3" s="94"/>
    </row>
    <row r="4" spans="1:8" x14ac:dyDescent="0.25">
      <c r="A4" s="96"/>
      <c r="B4" s="96"/>
      <c r="C4" s="96"/>
      <c r="D4" s="10" t="s">
        <v>3</v>
      </c>
      <c r="E4" s="10" t="s">
        <v>4</v>
      </c>
      <c r="F4" s="96"/>
      <c r="G4" s="10" t="s">
        <v>3</v>
      </c>
      <c r="H4" s="10" t="s">
        <v>4</v>
      </c>
    </row>
    <row r="5" spans="1:8" x14ac:dyDescent="0.25">
      <c r="A5" s="97" t="s">
        <v>76</v>
      </c>
      <c r="B5" s="31"/>
      <c r="C5" s="31"/>
      <c r="D5" s="26">
        <f>D6</f>
        <v>105</v>
      </c>
      <c r="E5" s="26">
        <f t="shared" ref="E5:H5" si="0">E6</f>
        <v>105</v>
      </c>
      <c r="F5" s="26"/>
      <c r="G5" s="26">
        <f t="shared" si="0"/>
        <v>105</v>
      </c>
      <c r="H5" s="26">
        <f t="shared" si="0"/>
        <v>105</v>
      </c>
    </row>
    <row r="6" spans="1:8" ht="61.5" customHeight="1" x14ac:dyDescent="0.25">
      <c r="A6" s="98"/>
      <c r="B6" s="15" t="s">
        <v>69</v>
      </c>
      <c r="C6" s="27" t="s">
        <v>77</v>
      </c>
      <c r="D6" s="28">
        <v>105</v>
      </c>
      <c r="E6" s="28">
        <v>105</v>
      </c>
      <c r="F6" s="27" t="s">
        <v>78</v>
      </c>
      <c r="G6" s="28">
        <v>105</v>
      </c>
      <c r="H6" s="28">
        <v>105</v>
      </c>
    </row>
    <row r="7" spans="1:8" x14ac:dyDescent="0.25">
      <c r="A7" s="87" t="s">
        <v>56</v>
      </c>
      <c r="B7" s="88"/>
      <c r="C7" s="89"/>
      <c r="D7" s="26">
        <f>D5</f>
        <v>105</v>
      </c>
      <c r="E7" s="26">
        <f t="shared" ref="E7:H7" si="1">E5</f>
        <v>105</v>
      </c>
      <c r="F7" s="26"/>
      <c r="G7" s="26">
        <f t="shared" si="1"/>
        <v>105</v>
      </c>
      <c r="H7" s="26">
        <f t="shared" si="1"/>
        <v>105</v>
      </c>
    </row>
  </sheetData>
  <mergeCells count="10">
    <mergeCell ref="A7:C7"/>
    <mergeCell ref="A1:H1"/>
    <mergeCell ref="A2:H2"/>
    <mergeCell ref="D3:E3"/>
    <mergeCell ref="G3:H3"/>
    <mergeCell ref="A3:A4"/>
    <mergeCell ref="B3:B4"/>
    <mergeCell ref="C3:C4"/>
    <mergeCell ref="F3:F4"/>
    <mergeCell ref="A5:A6"/>
  </mergeCells>
  <pageMargins left="0.7" right="0.7" top="0.75" bottom="0.75" header="0.3" footer="0.3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21.85546875" customWidth="1"/>
    <col min="2" max="2" width="27.85546875" bestFit="1" customWidth="1"/>
    <col min="3" max="3" width="33.28515625" customWidth="1"/>
    <col min="4" max="4" width="20.140625" bestFit="1" customWidth="1"/>
    <col min="5" max="5" width="16.85546875" bestFit="1" customWidth="1"/>
    <col min="6" max="6" width="21.28515625" customWidth="1"/>
    <col min="7" max="7" width="16.5703125" customWidth="1"/>
    <col min="8" max="8" width="17.28515625" customWidth="1"/>
  </cols>
  <sheetData>
    <row r="1" spans="1:12" ht="43.5" customHeight="1" x14ac:dyDescent="0.25">
      <c r="A1" s="90" t="s">
        <v>97</v>
      </c>
      <c r="B1" s="91"/>
      <c r="C1" s="91"/>
      <c r="D1" s="91"/>
      <c r="E1" s="91"/>
      <c r="F1" s="91"/>
      <c r="G1" s="91"/>
      <c r="H1" s="91"/>
    </row>
    <row r="2" spans="1:12" ht="24" customHeight="1" x14ac:dyDescent="0.25">
      <c r="A2" s="5"/>
      <c r="B2" s="6"/>
      <c r="C2" s="6"/>
      <c r="D2" s="6"/>
      <c r="E2" s="6"/>
      <c r="F2" s="6"/>
      <c r="G2" s="6"/>
      <c r="H2" s="6"/>
    </row>
    <row r="3" spans="1:12" ht="20.25" customHeight="1" x14ac:dyDescent="0.25">
      <c r="A3" s="123" t="s">
        <v>98</v>
      </c>
      <c r="B3" s="123"/>
      <c r="C3" s="123"/>
      <c r="D3" s="123"/>
      <c r="E3" s="123"/>
      <c r="F3" s="123"/>
      <c r="G3" s="123"/>
      <c r="H3" s="123"/>
    </row>
    <row r="4" spans="1:12" ht="41.25" customHeight="1" x14ac:dyDescent="0.25">
      <c r="A4" s="124" t="s">
        <v>0</v>
      </c>
      <c r="B4" s="124" t="s">
        <v>1</v>
      </c>
      <c r="C4" s="124" t="s">
        <v>2</v>
      </c>
      <c r="D4" s="126" t="s">
        <v>54</v>
      </c>
      <c r="E4" s="127"/>
      <c r="F4" s="124" t="s">
        <v>5</v>
      </c>
      <c r="G4" s="126" t="s">
        <v>55</v>
      </c>
      <c r="H4" s="127"/>
    </row>
    <row r="5" spans="1:12" ht="18.75" x14ac:dyDescent="0.25">
      <c r="A5" s="125"/>
      <c r="B5" s="125"/>
      <c r="C5" s="125"/>
      <c r="D5" s="3" t="s">
        <v>3</v>
      </c>
      <c r="E5" s="3" t="s">
        <v>4</v>
      </c>
      <c r="F5" s="125"/>
      <c r="G5" s="3" t="s">
        <v>3</v>
      </c>
      <c r="H5" s="3" t="s">
        <v>4</v>
      </c>
    </row>
    <row r="6" spans="1:12" ht="53.25" customHeight="1" x14ac:dyDescent="0.25">
      <c r="A6" s="137" t="s">
        <v>143</v>
      </c>
      <c r="B6" s="138"/>
      <c r="C6" s="138"/>
      <c r="D6" s="138"/>
      <c r="E6" s="138"/>
      <c r="F6" s="138"/>
      <c r="G6" s="138"/>
      <c r="H6" s="139"/>
    </row>
    <row r="7" spans="1:12" ht="18.75" customHeight="1" x14ac:dyDescent="0.25">
      <c r="A7" s="140"/>
      <c r="B7" s="141"/>
      <c r="C7" s="141"/>
      <c r="D7" s="141"/>
      <c r="E7" s="141"/>
      <c r="F7" s="141"/>
      <c r="G7" s="141"/>
      <c r="H7" s="142"/>
      <c r="L7">
        <v>1000000</v>
      </c>
    </row>
    <row r="8" spans="1:12" s="37" customFormat="1" ht="18.75" x14ac:dyDescent="0.3">
      <c r="A8" s="34" t="s">
        <v>104</v>
      </c>
      <c r="B8" s="35"/>
      <c r="C8" s="35"/>
      <c r="D8" s="36"/>
      <c r="E8" s="36"/>
      <c r="F8" s="35"/>
      <c r="G8" s="36"/>
      <c r="H8" s="36"/>
    </row>
  </sheetData>
  <mergeCells count="9">
    <mergeCell ref="A6:H7"/>
    <mergeCell ref="A1:H1"/>
    <mergeCell ref="A3:H3"/>
    <mergeCell ref="A4:A5"/>
    <mergeCell ref="B4:B5"/>
    <mergeCell ref="C4:C5"/>
    <mergeCell ref="D4:E4"/>
    <mergeCell ref="F4:F5"/>
    <mergeCell ref="G4:H4"/>
  </mergeCells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Zeros="0" tabSelected="1" view="pageBreakPreview" zoomScale="60" zoomScaleNormal="100" workbookViewId="0">
      <pane ySplit="6" topLeftCell="A7" activePane="bottomLeft" state="frozen"/>
      <selection activeCell="E16" sqref="E16"/>
      <selection pane="bottomLeft" activeCell="C9" sqref="C9"/>
    </sheetView>
  </sheetViews>
  <sheetFormatPr baseColWidth="10" defaultColWidth="9.140625" defaultRowHeight="15" x14ac:dyDescent="0.25"/>
  <cols>
    <col min="1" max="1" width="53.5703125" customWidth="1"/>
    <col min="2" max="2" width="17.140625" style="68" customWidth="1"/>
    <col min="3" max="3" width="45.42578125" customWidth="1"/>
    <col min="4" max="4" width="11.5703125" customWidth="1"/>
    <col min="5" max="6" width="13" style="68" bestFit="1" customWidth="1"/>
    <col min="7" max="7" width="50" customWidth="1"/>
    <col min="8" max="9" width="8.28515625" style="68" customWidth="1"/>
    <col min="12" max="12" width="12" bestFit="1" customWidth="1"/>
  </cols>
  <sheetData>
    <row r="1" spans="1:9" ht="39.75" customHeight="1" x14ac:dyDescent="0.25">
      <c r="A1" s="90" t="s">
        <v>166</v>
      </c>
      <c r="B1" s="91"/>
      <c r="C1" s="91"/>
      <c r="D1" s="91"/>
      <c r="E1" s="91"/>
      <c r="F1" s="91"/>
      <c r="G1" s="91"/>
      <c r="H1" s="91"/>
      <c r="I1" s="91"/>
    </row>
    <row r="2" spans="1:9" ht="39.75" customHeight="1" x14ac:dyDescent="0.25">
      <c r="A2" s="90" t="s">
        <v>165</v>
      </c>
      <c r="B2" s="90"/>
      <c r="C2" s="90"/>
      <c r="D2" s="90"/>
      <c r="E2" s="90"/>
      <c r="F2" s="90"/>
      <c r="G2" s="90"/>
      <c r="H2" s="90"/>
      <c r="I2" s="90"/>
    </row>
    <row r="3" spans="1:9" ht="21.75" customHeight="1" x14ac:dyDescent="0.25">
      <c r="A3" s="143" t="s">
        <v>167</v>
      </c>
      <c r="B3" s="143"/>
      <c r="C3" s="143"/>
      <c r="D3" s="143"/>
      <c r="E3" s="143"/>
      <c r="F3" s="143"/>
      <c r="G3" s="143"/>
      <c r="H3" s="143"/>
      <c r="I3" s="143"/>
    </row>
    <row r="4" spans="1:9" ht="21.75" customHeight="1" x14ac:dyDescent="0.25">
      <c r="A4" s="86"/>
      <c r="B4" s="86"/>
      <c r="C4" s="86"/>
      <c r="D4" s="86"/>
      <c r="E4" s="86"/>
      <c r="F4" s="86"/>
      <c r="G4" s="86"/>
      <c r="H4" s="86"/>
      <c r="I4" s="86"/>
    </row>
    <row r="5" spans="1:9" ht="39.75" customHeight="1" x14ac:dyDescent="0.25">
      <c r="A5" s="135" t="s">
        <v>0</v>
      </c>
      <c r="B5" s="135" t="s">
        <v>1</v>
      </c>
      <c r="C5" s="135" t="s">
        <v>2</v>
      </c>
      <c r="D5" s="135" t="s">
        <v>27</v>
      </c>
      <c r="E5" s="135" t="s">
        <v>106</v>
      </c>
      <c r="F5" s="135"/>
      <c r="G5" s="135" t="s">
        <v>5</v>
      </c>
      <c r="H5" s="135" t="s">
        <v>107</v>
      </c>
      <c r="I5" s="135"/>
    </row>
    <row r="6" spans="1:9" x14ac:dyDescent="0.25">
      <c r="A6" s="135"/>
      <c r="B6" s="135"/>
      <c r="C6" s="135"/>
      <c r="D6" s="135"/>
      <c r="E6" s="10" t="s">
        <v>3</v>
      </c>
      <c r="F6" s="10" t="s">
        <v>4</v>
      </c>
      <c r="G6" s="135"/>
      <c r="H6" s="12" t="s">
        <v>3</v>
      </c>
      <c r="I6" s="12" t="s">
        <v>4</v>
      </c>
    </row>
    <row r="7" spans="1:9" x14ac:dyDescent="0.25">
      <c r="A7" s="38" t="s">
        <v>108</v>
      </c>
      <c r="B7" s="38"/>
      <c r="C7" s="38"/>
      <c r="D7" s="38"/>
      <c r="E7" s="69">
        <f>E8+E10</f>
        <v>15</v>
      </c>
      <c r="F7" s="70">
        <f>F8</f>
        <v>202</v>
      </c>
      <c r="G7" s="38"/>
      <c r="H7" s="38"/>
      <c r="I7" s="38"/>
    </row>
    <row r="8" spans="1:9" x14ac:dyDescent="0.25">
      <c r="A8" s="19" t="s">
        <v>145</v>
      </c>
      <c r="B8" s="15"/>
      <c r="C8" s="14"/>
      <c r="D8" s="53"/>
      <c r="E8" s="43"/>
      <c r="F8" s="49">
        <f>F9</f>
        <v>202</v>
      </c>
      <c r="G8" s="56"/>
      <c r="H8" s="45"/>
      <c r="I8" s="45"/>
    </row>
    <row r="9" spans="1:9" s="55" customFormat="1" ht="103.5" customHeight="1" x14ac:dyDescent="0.25">
      <c r="A9" s="71" t="s">
        <v>146</v>
      </c>
      <c r="B9" s="8" t="s">
        <v>147</v>
      </c>
      <c r="C9" s="27" t="s">
        <v>148</v>
      </c>
      <c r="D9" s="53" t="s">
        <v>64</v>
      </c>
      <c r="E9" s="43"/>
      <c r="F9" s="43">
        <v>202</v>
      </c>
      <c r="G9" s="54" t="s">
        <v>149</v>
      </c>
      <c r="H9" s="45">
        <v>0</v>
      </c>
      <c r="I9" s="45">
        <v>0</v>
      </c>
    </row>
    <row r="10" spans="1:9" s="55" customFormat="1" ht="15.75" x14ac:dyDescent="0.25">
      <c r="A10" s="19" t="s">
        <v>150</v>
      </c>
      <c r="B10" s="8"/>
      <c r="C10" s="27"/>
      <c r="D10" s="53"/>
      <c r="E10" s="49">
        <f>E11</f>
        <v>15</v>
      </c>
      <c r="F10" s="43"/>
      <c r="G10" s="54"/>
      <c r="H10" s="45"/>
      <c r="I10" s="45"/>
    </row>
    <row r="11" spans="1:9" ht="72.75" customHeight="1" x14ac:dyDescent="0.25">
      <c r="A11" s="72" t="s">
        <v>151</v>
      </c>
      <c r="B11" s="8" t="s">
        <v>152</v>
      </c>
      <c r="C11" s="27" t="s">
        <v>153</v>
      </c>
      <c r="D11" s="53" t="s">
        <v>64</v>
      </c>
      <c r="E11" s="43">
        <v>15</v>
      </c>
      <c r="F11" s="10"/>
      <c r="G11" s="27" t="s">
        <v>154</v>
      </c>
      <c r="H11" s="12"/>
      <c r="I11" s="12"/>
    </row>
    <row r="12" spans="1:9" x14ac:dyDescent="0.25">
      <c r="A12" s="38" t="s">
        <v>117</v>
      </c>
      <c r="B12" s="39"/>
      <c r="C12" s="38"/>
      <c r="D12" s="39"/>
      <c r="E12" s="46">
        <f>E13+E15</f>
        <v>603.65200000000004</v>
      </c>
      <c r="F12" s="46">
        <f>F13+F15</f>
        <v>100</v>
      </c>
      <c r="G12" s="47"/>
      <c r="H12" s="48">
        <f>+H13+H8+H15</f>
        <v>0</v>
      </c>
      <c r="I12" s="48"/>
    </row>
    <row r="13" spans="1:9" s="52" customFormat="1" x14ac:dyDescent="0.25">
      <c r="A13" s="19" t="s">
        <v>155</v>
      </c>
      <c r="B13" s="10"/>
      <c r="C13" s="19"/>
      <c r="D13" s="10"/>
      <c r="E13" s="49">
        <f>+E14</f>
        <v>0</v>
      </c>
      <c r="F13" s="49">
        <f>+F14</f>
        <v>100</v>
      </c>
      <c r="G13" s="50"/>
      <c r="H13" s="51"/>
      <c r="I13" s="51"/>
    </row>
    <row r="14" spans="1:9" s="55" customFormat="1" ht="61.5" customHeight="1" x14ac:dyDescent="0.25">
      <c r="A14" s="27" t="s">
        <v>156</v>
      </c>
      <c r="B14" s="15" t="s">
        <v>157</v>
      </c>
      <c r="C14" s="27" t="s">
        <v>93</v>
      </c>
      <c r="D14" s="53" t="s">
        <v>4</v>
      </c>
      <c r="E14" s="43"/>
      <c r="F14" s="43">
        <v>100</v>
      </c>
      <c r="G14" s="27" t="s">
        <v>158</v>
      </c>
      <c r="H14" s="45">
        <v>0</v>
      </c>
      <c r="I14" s="45">
        <v>0</v>
      </c>
    </row>
    <row r="15" spans="1:9" s="52" customFormat="1" x14ac:dyDescent="0.25">
      <c r="A15" s="19" t="s">
        <v>159</v>
      </c>
      <c r="B15" s="10"/>
      <c r="C15" s="11"/>
      <c r="D15" s="30"/>
      <c r="E15" s="49">
        <f>E16</f>
        <v>603.65200000000004</v>
      </c>
      <c r="F15" s="49"/>
      <c r="G15" s="11"/>
      <c r="H15" s="51"/>
      <c r="I15" s="51"/>
    </row>
    <row r="16" spans="1:9" s="52" customFormat="1" ht="96.75" customHeight="1" x14ac:dyDescent="0.25">
      <c r="A16" s="71" t="s">
        <v>160</v>
      </c>
      <c r="B16" s="15" t="s">
        <v>161</v>
      </c>
      <c r="C16" s="27" t="s">
        <v>162</v>
      </c>
      <c r="D16" s="53" t="s">
        <v>64</v>
      </c>
      <c r="E16" s="43">
        <v>603.65200000000004</v>
      </c>
      <c r="F16" s="49"/>
      <c r="G16" s="27" t="s">
        <v>85</v>
      </c>
      <c r="H16" s="51"/>
      <c r="I16" s="51"/>
    </row>
    <row r="17" spans="1:9" s="55" customFormat="1" ht="12.75" customHeight="1" x14ac:dyDescent="0.25">
      <c r="A17" s="27"/>
      <c r="B17" s="15"/>
      <c r="C17" s="27"/>
      <c r="D17" s="53"/>
      <c r="E17" s="43"/>
      <c r="F17" s="43"/>
      <c r="G17" s="54"/>
      <c r="H17" s="45">
        <v>0</v>
      </c>
      <c r="I17" s="45">
        <v>0</v>
      </c>
    </row>
    <row r="18" spans="1:9" s="52" customFormat="1" ht="28.5" customHeight="1" x14ac:dyDescent="0.25">
      <c r="A18" s="63" t="s">
        <v>104</v>
      </c>
      <c r="B18" s="64"/>
      <c r="C18" s="65"/>
      <c r="D18" s="65"/>
      <c r="E18" s="66">
        <f>E12+E7</f>
        <v>618.65200000000004</v>
      </c>
      <c r="F18" s="66">
        <f>F12+F7</f>
        <v>302</v>
      </c>
      <c r="G18" s="65"/>
      <c r="H18" s="67"/>
      <c r="I18" s="67"/>
    </row>
    <row r="22" spans="1:9" x14ac:dyDescent="0.25">
      <c r="A22" s="73"/>
    </row>
  </sheetData>
  <mergeCells count="10">
    <mergeCell ref="A1:I1"/>
    <mergeCell ref="A3:I3"/>
    <mergeCell ref="A5:A6"/>
    <mergeCell ref="B5:B6"/>
    <mergeCell ref="C5:C6"/>
    <mergeCell ref="D5:D6"/>
    <mergeCell ref="E5:F5"/>
    <mergeCell ref="G5:G6"/>
    <mergeCell ref="H5:I5"/>
    <mergeCell ref="A2:I2"/>
  </mergeCells>
  <pageMargins left="0.31496062992125984" right="0.11811023622047245" top="0.15748031496062992" bottom="0.74803149606299213" header="0.31496062992125984" footer="0.31496062992125984"/>
  <pageSetup paperSize="9" scale="6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view="pageBreakPreview" zoomScale="60" zoomScaleNormal="70" workbookViewId="0">
      <pane ySplit="5" topLeftCell="A6" activePane="bottomLeft" state="frozen"/>
      <selection activeCell="E16" sqref="E16"/>
      <selection pane="bottomLeft" activeCell="E16" sqref="E16"/>
    </sheetView>
  </sheetViews>
  <sheetFormatPr baseColWidth="10" defaultColWidth="9.140625" defaultRowHeight="15" x14ac:dyDescent="0.25"/>
  <cols>
    <col min="1" max="1" width="40" customWidth="1"/>
    <col min="2" max="2" width="21.7109375" customWidth="1"/>
    <col min="3" max="3" width="33.28515625" customWidth="1"/>
    <col min="4" max="4" width="15.28515625" customWidth="1"/>
    <col min="5" max="5" width="10.42578125" customWidth="1"/>
    <col min="6" max="6" width="12.140625" bestFit="1" customWidth="1"/>
    <col min="7" max="7" width="29.28515625" customWidth="1"/>
    <col min="8" max="8" width="10.7109375" customWidth="1"/>
    <col min="9" max="9" width="11.140625" customWidth="1"/>
    <col min="12" max="12" width="12" bestFit="1" customWidth="1"/>
  </cols>
  <sheetData>
    <row r="1" spans="1:9" ht="67.5" customHeight="1" x14ac:dyDescent="0.25">
      <c r="A1" s="90" t="s">
        <v>141</v>
      </c>
      <c r="B1" s="91"/>
      <c r="C1" s="91"/>
      <c r="D1" s="91"/>
      <c r="E1" s="91"/>
      <c r="F1" s="91"/>
      <c r="G1" s="91"/>
      <c r="H1" s="91"/>
      <c r="I1" s="91"/>
    </row>
    <row r="2" spans="1:9" ht="38.25" customHeight="1" x14ac:dyDescent="0.25">
      <c r="A2" s="92" t="s">
        <v>98</v>
      </c>
      <c r="B2" s="92"/>
      <c r="C2" s="92"/>
      <c r="D2" s="92"/>
      <c r="E2" s="92"/>
      <c r="F2" s="92"/>
      <c r="G2" s="92"/>
      <c r="H2" s="92"/>
      <c r="I2" s="92"/>
    </row>
    <row r="3" spans="1:9" ht="41.25" customHeight="1" x14ac:dyDescent="0.25">
      <c r="A3" s="136" t="s">
        <v>0</v>
      </c>
      <c r="B3" s="136" t="s">
        <v>1</v>
      </c>
      <c r="C3" s="136" t="s">
        <v>2</v>
      </c>
      <c r="D3" s="136" t="s">
        <v>27</v>
      </c>
      <c r="E3" s="136" t="s">
        <v>106</v>
      </c>
      <c r="F3" s="136"/>
      <c r="G3" s="136" t="s">
        <v>5</v>
      </c>
      <c r="H3" s="136" t="s">
        <v>142</v>
      </c>
      <c r="I3" s="136"/>
    </row>
    <row r="4" spans="1:9" ht="18.75" x14ac:dyDescent="0.25">
      <c r="A4" s="136"/>
      <c r="B4" s="136"/>
      <c r="C4" s="136"/>
      <c r="D4" s="136"/>
      <c r="E4" s="3" t="s">
        <v>3</v>
      </c>
      <c r="F4" s="3" t="s">
        <v>4</v>
      </c>
      <c r="G4" s="136"/>
      <c r="H4" s="3" t="s">
        <v>3</v>
      </c>
      <c r="I4" s="3" t="s">
        <v>4</v>
      </c>
    </row>
    <row r="5" spans="1:9" ht="30" customHeight="1" x14ac:dyDescent="0.25">
      <c r="A5" s="144" t="s">
        <v>143</v>
      </c>
      <c r="B5" s="145"/>
      <c r="C5" s="145"/>
      <c r="D5" s="145"/>
      <c r="E5" s="145"/>
      <c r="F5" s="145"/>
      <c r="G5" s="145"/>
      <c r="H5" s="145"/>
      <c r="I5" s="146"/>
    </row>
    <row r="6" spans="1:9" ht="30" customHeight="1" x14ac:dyDescent="0.25">
      <c r="A6" s="147"/>
      <c r="B6" s="90"/>
      <c r="C6" s="90"/>
      <c r="D6" s="90"/>
      <c r="E6" s="90"/>
      <c r="F6" s="90"/>
      <c r="G6" s="90"/>
      <c r="H6" s="90"/>
      <c r="I6" s="148"/>
    </row>
    <row r="7" spans="1:9" ht="30" customHeight="1" x14ac:dyDescent="0.25">
      <c r="A7" s="149"/>
      <c r="B7" s="150"/>
      <c r="C7" s="150"/>
      <c r="D7" s="150"/>
      <c r="E7" s="150"/>
      <c r="F7" s="150"/>
      <c r="G7" s="150"/>
      <c r="H7" s="150"/>
      <c r="I7" s="151"/>
    </row>
  </sheetData>
  <mergeCells count="10">
    <mergeCell ref="A5:I7"/>
    <mergeCell ref="A1:I1"/>
    <mergeCell ref="A2:I2"/>
    <mergeCell ref="A3:A4"/>
    <mergeCell ref="B3:B4"/>
    <mergeCell ref="C3:C4"/>
    <mergeCell ref="D3:D4"/>
    <mergeCell ref="E3:F3"/>
    <mergeCell ref="G3:G4"/>
    <mergeCell ref="H3:I3"/>
  </mergeCells>
  <pageMargins left="0.11811023622047245" right="0.31496062992125984" top="0.74803149606299213" bottom="0.74803149606299213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H8"/>
  <sheetViews>
    <sheetView view="pageBreakPreview" zoomScale="60" zoomScaleNormal="100" workbookViewId="0">
      <selection activeCell="H6" sqref="H6"/>
    </sheetView>
  </sheetViews>
  <sheetFormatPr baseColWidth="10" defaultColWidth="9.140625" defaultRowHeight="15" x14ac:dyDescent="0.25"/>
  <cols>
    <col min="1" max="1" width="21.7109375" customWidth="1"/>
    <col min="2" max="2" width="16.42578125" customWidth="1"/>
    <col min="3" max="3" width="31.7109375" customWidth="1"/>
    <col min="4" max="4" width="11.28515625" customWidth="1"/>
    <col min="5" max="5" width="11.140625" customWidth="1"/>
    <col min="6" max="6" width="31.42578125" customWidth="1"/>
    <col min="7" max="7" width="12.28515625" customWidth="1"/>
    <col min="8" max="8" width="12.42578125" customWidth="1"/>
  </cols>
  <sheetData>
    <row r="1" spans="1:8" ht="67.5" customHeight="1" x14ac:dyDescent="0.25">
      <c r="A1" s="90" t="s">
        <v>6</v>
      </c>
      <c r="B1" s="91"/>
      <c r="C1" s="91"/>
      <c r="D1" s="91"/>
      <c r="E1" s="91"/>
      <c r="F1" s="91"/>
      <c r="G1" s="91"/>
      <c r="H1" s="91"/>
    </row>
    <row r="2" spans="1:8" ht="38.25" customHeight="1" x14ac:dyDescent="0.25">
      <c r="A2" s="92" t="s">
        <v>50</v>
      </c>
      <c r="B2" s="92"/>
      <c r="C2" s="92"/>
      <c r="D2" s="92"/>
      <c r="E2" s="92"/>
      <c r="F2" s="92"/>
      <c r="G2" s="92"/>
      <c r="H2" s="92"/>
    </row>
    <row r="3" spans="1:8" ht="41.25" customHeight="1" x14ac:dyDescent="0.25">
      <c r="A3" s="95" t="s">
        <v>0</v>
      </c>
      <c r="B3" s="95" t="s">
        <v>1</v>
      </c>
      <c r="C3" s="95" t="s">
        <v>2</v>
      </c>
      <c r="D3" s="93" t="s">
        <v>54</v>
      </c>
      <c r="E3" s="94"/>
      <c r="F3" s="95" t="s">
        <v>5</v>
      </c>
      <c r="G3" s="93" t="s">
        <v>55</v>
      </c>
      <c r="H3" s="94"/>
    </row>
    <row r="4" spans="1:8" x14ac:dyDescent="0.25">
      <c r="A4" s="96"/>
      <c r="B4" s="96"/>
      <c r="C4" s="96"/>
      <c r="D4" s="10" t="s">
        <v>3</v>
      </c>
      <c r="E4" s="10" t="s">
        <v>4</v>
      </c>
      <c r="F4" s="96"/>
      <c r="G4" s="10" t="s">
        <v>3</v>
      </c>
      <c r="H4" s="10" t="s">
        <v>4</v>
      </c>
    </row>
    <row r="5" spans="1:8" x14ac:dyDescent="0.25">
      <c r="A5" s="97" t="s">
        <v>7</v>
      </c>
      <c r="B5" s="11"/>
      <c r="C5" s="11"/>
      <c r="D5" s="26">
        <f>D6+D7</f>
        <v>800</v>
      </c>
      <c r="E5" s="26">
        <f t="shared" ref="E5:H5" si="0">E6+E7</f>
        <v>800</v>
      </c>
      <c r="F5" s="26"/>
      <c r="G5" s="26">
        <f t="shared" si="0"/>
        <v>100</v>
      </c>
      <c r="H5" s="26">
        <f t="shared" si="0"/>
        <v>100</v>
      </c>
    </row>
    <row r="6" spans="1:8" ht="74.25" customHeight="1" x14ac:dyDescent="0.25">
      <c r="A6" s="99"/>
      <c r="B6" s="15" t="s">
        <v>59</v>
      </c>
      <c r="C6" s="27" t="s">
        <v>60</v>
      </c>
      <c r="D6" s="28">
        <v>100</v>
      </c>
      <c r="E6" s="28">
        <v>100</v>
      </c>
      <c r="F6" s="27" t="s">
        <v>61</v>
      </c>
      <c r="G6" s="28">
        <v>100</v>
      </c>
      <c r="H6" s="28">
        <v>100</v>
      </c>
    </row>
    <row r="7" spans="1:8" ht="95.25" customHeight="1" x14ac:dyDescent="0.25">
      <c r="A7" s="98"/>
      <c r="B7" s="15" t="s">
        <v>63</v>
      </c>
      <c r="C7" s="27" t="s">
        <v>70</v>
      </c>
      <c r="D7" s="28">
        <v>700</v>
      </c>
      <c r="E7" s="28">
        <v>700</v>
      </c>
      <c r="F7" s="27" t="s">
        <v>62</v>
      </c>
      <c r="G7" s="28"/>
      <c r="H7" s="28"/>
    </row>
    <row r="8" spans="1:8" x14ac:dyDescent="0.25">
      <c r="A8" s="87" t="s">
        <v>56</v>
      </c>
      <c r="B8" s="88"/>
      <c r="C8" s="89"/>
      <c r="D8" s="26">
        <f>D5</f>
        <v>800</v>
      </c>
      <c r="E8" s="26">
        <f t="shared" ref="E8:H8" si="1">E5</f>
        <v>800</v>
      </c>
      <c r="F8" s="26"/>
      <c r="G8" s="26">
        <f t="shared" si="1"/>
        <v>100</v>
      </c>
      <c r="H8" s="26">
        <f t="shared" si="1"/>
        <v>100</v>
      </c>
    </row>
  </sheetData>
  <mergeCells count="10">
    <mergeCell ref="A8:C8"/>
    <mergeCell ref="A1:H1"/>
    <mergeCell ref="A2:H2"/>
    <mergeCell ref="A3:A4"/>
    <mergeCell ref="B3:B4"/>
    <mergeCell ref="C3:C4"/>
    <mergeCell ref="D3:E3"/>
    <mergeCell ref="F3:F4"/>
    <mergeCell ref="G3:H3"/>
    <mergeCell ref="A5:A7"/>
  </mergeCells>
  <pageMargins left="0.7" right="0.7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Y40"/>
  <sheetViews>
    <sheetView showZeros="0" view="pageBreakPreview" topLeftCell="A19" zoomScale="60" zoomScaleNormal="100" workbookViewId="0">
      <selection activeCell="A20" sqref="A20"/>
    </sheetView>
  </sheetViews>
  <sheetFormatPr baseColWidth="10" defaultColWidth="9.140625" defaultRowHeight="15" x14ac:dyDescent="0.25"/>
  <cols>
    <col min="1" max="1" width="83.42578125" customWidth="1"/>
    <col min="2" max="2" width="16.42578125" customWidth="1"/>
    <col min="3" max="3" width="33" customWidth="1"/>
    <col min="4" max="4" width="15" customWidth="1"/>
    <col min="5" max="5" width="11.28515625" customWidth="1"/>
    <col min="6" max="6" width="11.140625" customWidth="1"/>
    <col min="7" max="7" width="32.5703125" customWidth="1"/>
    <col min="8" max="8" width="12.28515625" customWidth="1"/>
    <col min="9" max="9" width="12.42578125" customWidth="1"/>
  </cols>
  <sheetData>
    <row r="1" spans="1:25" ht="67.5" customHeight="1" x14ac:dyDescent="0.25">
      <c r="A1" s="105" t="s">
        <v>163</v>
      </c>
      <c r="B1" s="105"/>
      <c r="C1" s="105"/>
      <c r="D1" s="105"/>
      <c r="E1" s="105"/>
      <c r="F1" s="105"/>
      <c r="G1" s="105"/>
      <c r="H1" s="105"/>
      <c r="I1" s="105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 ht="67.5" customHeight="1" x14ac:dyDescent="0.25">
      <c r="A2" s="90" t="s">
        <v>164</v>
      </c>
      <c r="B2" s="90"/>
      <c r="C2" s="90"/>
      <c r="D2" s="90"/>
      <c r="E2" s="90"/>
      <c r="F2" s="90"/>
      <c r="G2" s="90"/>
      <c r="H2" s="90"/>
      <c r="I2" s="90"/>
    </row>
    <row r="3" spans="1:25" ht="38.25" customHeight="1" x14ac:dyDescent="0.25">
      <c r="A3" s="92" t="s">
        <v>49</v>
      </c>
      <c r="B3" s="92"/>
      <c r="C3" s="92"/>
      <c r="D3" s="92"/>
      <c r="E3" s="92"/>
      <c r="F3" s="92"/>
      <c r="G3" s="92"/>
      <c r="H3" s="92"/>
      <c r="I3" s="92"/>
    </row>
    <row r="4" spans="1:25" ht="48.75" customHeight="1" x14ac:dyDescent="0.25">
      <c r="A4" s="106" t="s">
        <v>0</v>
      </c>
      <c r="B4" s="106" t="s">
        <v>1</v>
      </c>
      <c r="C4" s="106" t="s">
        <v>2</v>
      </c>
      <c r="D4" s="106" t="s">
        <v>27</v>
      </c>
      <c r="E4" s="106" t="s">
        <v>54</v>
      </c>
      <c r="F4" s="106"/>
      <c r="G4" s="106" t="s">
        <v>5</v>
      </c>
      <c r="H4" s="106" t="s">
        <v>55</v>
      </c>
      <c r="I4" s="106"/>
    </row>
    <row r="5" spans="1:25" ht="15.75" x14ac:dyDescent="0.25">
      <c r="A5" s="106"/>
      <c r="B5" s="106"/>
      <c r="C5" s="106"/>
      <c r="D5" s="106"/>
      <c r="E5" s="75" t="s">
        <v>3</v>
      </c>
      <c r="F5" s="75" t="s">
        <v>4</v>
      </c>
      <c r="G5" s="106"/>
      <c r="H5" s="75" t="s">
        <v>3</v>
      </c>
      <c r="I5" s="75" t="s">
        <v>4</v>
      </c>
    </row>
    <row r="6" spans="1:25" ht="15.75" x14ac:dyDescent="0.25">
      <c r="A6" s="76" t="s">
        <v>19</v>
      </c>
      <c r="B6" s="75"/>
      <c r="C6" s="75"/>
      <c r="D6" s="75"/>
      <c r="E6" s="77">
        <f>E7+E12+E17+E19+E23+E25+E27+E29</f>
        <v>110</v>
      </c>
      <c r="F6" s="77">
        <f t="shared" ref="F6:I6" si="0">F7+F12+F17+F19+F23+F25+F27+F29</f>
        <v>195.31005099999999</v>
      </c>
      <c r="G6" s="77"/>
      <c r="H6" s="77">
        <f t="shared" si="0"/>
        <v>0</v>
      </c>
      <c r="I6" s="77">
        <f t="shared" si="0"/>
        <v>0</v>
      </c>
    </row>
    <row r="7" spans="1:25" ht="15.75" x14ac:dyDescent="0.25">
      <c r="A7" s="76" t="s">
        <v>52</v>
      </c>
      <c r="B7" s="75"/>
      <c r="C7" s="75"/>
      <c r="D7" s="75"/>
      <c r="E7" s="77">
        <f>E8+E9+E10+E11</f>
        <v>110</v>
      </c>
      <c r="F7" s="77">
        <f t="shared" ref="F7:I7" si="1">F8+F9+F10+F11</f>
        <v>82</v>
      </c>
      <c r="G7" s="77"/>
      <c r="H7" s="77">
        <f t="shared" si="1"/>
        <v>0</v>
      </c>
      <c r="I7" s="77">
        <f t="shared" si="1"/>
        <v>0</v>
      </c>
    </row>
    <row r="8" spans="1:25" ht="57.75" customHeight="1" x14ac:dyDescent="0.25">
      <c r="A8" s="78" t="s">
        <v>53</v>
      </c>
      <c r="B8" s="100" t="s">
        <v>22</v>
      </c>
      <c r="C8" s="79" t="s">
        <v>79</v>
      </c>
      <c r="D8" s="100" t="s">
        <v>82</v>
      </c>
      <c r="E8" s="80">
        <v>40</v>
      </c>
      <c r="F8" s="80">
        <v>20</v>
      </c>
      <c r="G8" s="104" t="s">
        <v>83</v>
      </c>
      <c r="H8" s="8"/>
      <c r="I8" s="8"/>
    </row>
    <row r="9" spans="1:25" ht="62.25" customHeight="1" x14ac:dyDescent="0.25">
      <c r="A9" s="78" t="s">
        <v>20</v>
      </c>
      <c r="B9" s="101"/>
      <c r="C9" s="79" t="s">
        <v>80</v>
      </c>
      <c r="D9" s="101"/>
      <c r="E9" s="80">
        <v>40</v>
      </c>
      <c r="F9" s="80">
        <v>20</v>
      </c>
      <c r="G9" s="104"/>
      <c r="H9" s="8"/>
      <c r="I9" s="8"/>
    </row>
    <row r="10" spans="1:25" ht="44.25" customHeight="1" x14ac:dyDescent="0.25">
      <c r="A10" s="78" t="s">
        <v>21</v>
      </c>
      <c r="B10" s="101"/>
      <c r="C10" s="79" t="s">
        <v>81</v>
      </c>
      <c r="D10" s="102"/>
      <c r="E10" s="80">
        <v>30</v>
      </c>
      <c r="F10" s="80">
        <v>30</v>
      </c>
      <c r="G10" s="104"/>
      <c r="H10" s="8"/>
      <c r="I10" s="8"/>
    </row>
    <row r="11" spans="1:25" ht="52.5" customHeight="1" x14ac:dyDescent="0.25">
      <c r="A11" s="78" t="s">
        <v>57</v>
      </c>
      <c r="B11" s="102"/>
      <c r="C11" s="79" t="s">
        <v>95</v>
      </c>
      <c r="D11" s="82" t="s">
        <v>4</v>
      </c>
      <c r="E11" s="80"/>
      <c r="F11" s="80">
        <v>12</v>
      </c>
      <c r="G11" s="8" t="s">
        <v>58</v>
      </c>
      <c r="H11" s="8"/>
      <c r="I11" s="8"/>
    </row>
    <row r="12" spans="1:25" ht="15.75" x14ac:dyDescent="0.25">
      <c r="A12" s="83" t="s">
        <v>41</v>
      </c>
      <c r="B12" s="75"/>
      <c r="C12" s="75"/>
      <c r="D12" s="75"/>
      <c r="E12" s="77">
        <f>E13+E14+E15+E16</f>
        <v>0</v>
      </c>
      <c r="F12" s="77">
        <f t="shared" ref="F12:I12" si="2">F13+F14+F15+F16</f>
        <v>37.343809999999998</v>
      </c>
      <c r="G12" s="77"/>
      <c r="H12" s="77">
        <f t="shared" si="2"/>
        <v>0</v>
      </c>
      <c r="I12" s="77">
        <f t="shared" si="2"/>
        <v>0</v>
      </c>
    </row>
    <row r="13" spans="1:25" ht="31.5" customHeight="1" x14ac:dyDescent="0.25">
      <c r="A13" s="78" t="s">
        <v>29</v>
      </c>
      <c r="B13" s="100" t="s">
        <v>48</v>
      </c>
      <c r="C13" s="100" t="s">
        <v>86</v>
      </c>
      <c r="D13" s="100" t="s">
        <v>4</v>
      </c>
      <c r="E13" s="80"/>
      <c r="F13" s="80">
        <v>2.5423399999999998</v>
      </c>
      <c r="G13" s="100" t="s">
        <v>84</v>
      </c>
      <c r="H13" s="8"/>
      <c r="I13" s="8"/>
    </row>
    <row r="14" spans="1:25" ht="36" customHeight="1" x14ac:dyDescent="0.25">
      <c r="A14" s="78" t="s">
        <v>30</v>
      </c>
      <c r="B14" s="101"/>
      <c r="C14" s="101"/>
      <c r="D14" s="101"/>
      <c r="E14" s="80"/>
      <c r="F14" s="80">
        <v>13.365</v>
      </c>
      <c r="G14" s="101"/>
      <c r="H14" s="8"/>
      <c r="I14" s="8"/>
    </row>
    <row r="15" spans="1:25" ht="23.25" customHeight="1" x14ac:dyDescent="0.25">
      <c r="A15" s="78" t="s">
        <v>31</v>
      </c>
      <c r="B15" s="101"/>
      <c r="C15" s="101"/>
      <c r="D15" s="101"/>
      <c r="E15" s="80"/>
      <c r="F15" s="80">
        <v>9.2095800000000008</v>
      </c>
      <c r="G15" s="101"/>
      <c r="H15" s="8"/>
      <c r="I15" s="8"/>
    </row>
    <row r="16" spans="1:25" ht="24.75" customHeight="1" x14ac:dyDescent="0.25">
      <c r="A16" s="78" t="s">
        <v>32</v>
      </c>
      <c r="B16" s="101"/>
      <c r="C16" s="101"/>
      <c r="D16" s="101"/>
      <c r="E16" s="80"/>
      <c r="F16" s="80">
        <v>12.226889999999999</v>
      </c>
      <c r="G16" s="101"/>
      <c r="H16" s="8"/>
      <c r="I16" s="8"/>
    </row>
    <row r="17" spans="1:9" ht="15.75" x14ac:dyDescent="0.25">
      <c r="A17" s="76" t="s">
        <v>42</v>
      </c>
      <c r="B17" s="101"/>
      <c r="C17" s="101"/>
      <c r="D17" s="101"/>
      <c r="E17" s="77">
        <f>E18</f>
        <v>0</v>
      </c>
      <c r="F17" s="77">
        <f>F18</f>
        <v>0.91600000000000004</v>
      </c>
      <c r="G17" s="101"/>
      <c r="H17" s="8"/>
      <c r="I17" s="8"/>
    </row>
    <row r="18" spans="1:9" ht="36" customHeight="1" x14ac:dyDescent="0.25">
      <c r="A18" s="78" t="s">
        <v>51</v>
      </c>
      <c r="B18" s="101"/>
      <c r="C18" s="101"/>
      <c r="D18" s="101"/>
      <c r="E18" s="80"/>
      <c r="F18" s="80">
        <v>0.91600000000000004</v>
      </c>
      <c r="G18" s="101"/>
      <c r="H18" s="8"/>
      <c r="I18" s="8"/>
    </row>
    <row r="19" spans="1:9" ht="15.75" x14ac:dyDescent="0.25">
      <c r="A19" s="76" t="s">
        <v>43</v>
      </c>
      <c r="B19" s="101"/>
      <c r="C19" s="101"/>
      <c r="D19" s="101"/>
      <c r="E19" s="77">
        <f>E20+E21+E22</f>
        <v>0</v>
      </c>
      <c r="F19" s="77">
        <f>F20+F21+F22</f>
        <v>20.164999999999999</v>
      </c>
      <c r="G19" s="101"/>
      <c r="H19" s="8"/>
      <c r="I19" s="8"/>
    </row>
    <row r="20" spans="1:9" ht="54" customHeight="1" x14ac:dyDescent="0.25">
      <c r="A20" s="78" t="s">
        <v>35</v>
      </c>
      <c r="B20" s="101"/>
      <c r="C20" s="101"/>
      <c r="D20" s="101"/>
      <c r="E20" s="80"/>
      <c r="F20" s="80">
        <v>7.5129999999999999</v>
      </c>
      <c r="G20" s="101"/>
      <c r="H20" s="8"/>
      <c r="I20" s="8"/>
    </row>
    <row r="21" spans="1:9" ht="34.5" customHeight="1" x14ac:dyDescent="0.25">
      <c r="A21" s="78" t="s">
        <v>33</v>
      </c>
      <c r="B21" s="101"/>
      <c r="C21" s="101"/>
      <c r="D21" s="101"/>
      <c r="E21" s="80"/>
      <c r="F21" s="80">
        <v>7.415</v>
      </c>
      <c r="G21" s="101"/>
      <c r="H21" s="8"/>
      <c r="I21" s="8"/>
    </row>
    <row r="22" spans="1:9" ht="35.25" customHeight="1" x14ac:dyDescent="0.25">
      <c r="A22" s="78" t="s">
        <v>34</v>
      </c>
      <c r="B22" s="101"/>
      <c r="C22" s="101"/>
      <c r="D22" s="101"/>
      <c r="E22" s="80"/>
      <c r="F22" s="80">
        <v>5.2370000000000001</v>
      </c>
      <c r="G22" s="101"/>
      <c r="H22" s="8"/>
      <c r="I22" s="8"/>
    </row>
    <row r="23" spans="1:9" ht="25.5" customHeight="1" x14ac:dyDescent="0.25">
      <c r="A23" s="76" t="s">
        <v>44</v>
      </c>
      <c r="B23" s="101"/>
      <c r="C23" s="101"/>
      <c r="D23" s="101"/>
      <c r="E23" s="77">
        <f>E24</f>
        <v>0</v>
      </c>
      <c r="F23" s="77">
        <f>F24</f>
        <v>18.619610000000002</v>
      </c>
      <c r="G23" s="101"/>
      <c r="H23" s="8"/>
      <c r="I23" s="8"/>
    </row>
    <row r="24" spans="1:9" ht="45.75" customHeight="1" x14ac:dyDescent="0.25">
      <c r="A24" s="78" t="s">
        <v>36</v>
      </c>
      <c r="B24" s="101"/>
      <c r="C24" s="101"/>
      <c r="D24" s="101"/>
      <c r="E24" s="80"/>
      <c r="F24" s="80">
        <v>18.619610000000002</v>
      </c>
      <c r="G24" s="101"/>
      <c r="H24" s="8"/>
      <c r="I24" s="8"/>
    </row>
    <row r="25" spans="1:9" ht="15.75" x14ac:dyDescent="0.25">
      <c r="A25" s="76" t="s">
        <v>45</v>
      </c>
      <c r="B25" s="101"/>
      <c r="C25" s="101"/>
      <c r="D25" s="101"/>
      <c r="E25" s="77">
        <f>E26</f>
        <v>0</v>
      </c>
      <c r="F25" s="77">
        <f>F26</f>
        <v>12.76299</v>
      </c>
      <c r="G25" s="101"/>
      <c r="H25" s="8"/>
      <c r="I25" s="8"/>
    </row>
    <row r="26" spans="1:9" ht="24.75" customHeight="1" x14ac:dyDescent="0.25">
      <c r="A26" s="84" t="s">
        <v>37</v>
      </c>
      <c r="B26" s="102"/>
      <c r="C26" s="102"/>
      <c r="D26" s="102"/>
      <c r="E26" s="80"/>
      <c r="F26" s="80">
        <v>12.76299</v>
      </c>
      <c r="G26" s="102"/>
      <c r="H26" s="8"/>
      <c r="I26" s="8"/>
    </row>
    <row r="27" spans="1:9" ht="18.75" customHeight="1" x14ac:dyDescent="0.25">
      <c r="A27" s="83" t="s">
        <v>46</v>
      </c>
      <c r="B27" s="100" t="s">
        <v>48</v>
      </c>
      <c r="C27" s="100" t="s">
        <v>86</v>
      </c>
      <c r="D27" s="100" t="s">
        <v>4</v>
      </c>
      <c r="E27" s="77">
        <f>E28</f>
        <v>0</v>
      </c>
      <c r="F27" s="77">
        <f>F28</f>
        <v>19.895516000000001</v>
      </c>
      <c r="G27" s="100" t="s">
        <v>84</v>
      </c>
      <c r="H27" s="8"/>
      <c r="I27" s="8"/>
    </row>
    <row r="28" spans="1:9" ht="47.25" customHeight="1" x14ac:dyDescent="0.25">
      <c r="A28" s="85" t="s">
        <v>38</v>
      </c>
      <c r="B28" s="101"/>
      <c r="C28" s="101"/>
      <c r="D28" s="101"/>
      <c r="E28" s="80"/>
      <c r="F28" s="80">
        <v>19.895516000000001</v>
      </c>
      <c r="G28" s="101"/>
      <c r="H28" s="8"/>
      <c r="I28" s="8"/>
    </row>
    <row r="29" spans="1:9" ht="15.75" x14ac:dyDescent="0.25">
      <c r="A29" s="76" t="s">
        <v>47</v>
      </c>
      <c r="B29" s="101"/>
      <c r="C29" s="101"/>
      <c r="D29" s="101"/>
      <c r="E29" s="77">
        <f>E30+E31</f>
        <v>0</v>
      </c>
      <c r="F29" s="77">
        <f>F30+F31</f>
        <v>3.6071249999999999</v>
      </c>
      <c r="G29" s="101"/>
      <c r="H29" s="8"/>
      <c r="I29" s="8"/>
    </row>
    <row r="30" spans="1:9" ht="36" customHeight="1" x14ac:dyDescent="0.25">
      <c r="A30" s="85" t="s">
        <v>39</v>
      </c>
      <c r="B30" s="101"/>
      <c r="C30" s="101"/>
      <c r="D30" s="101"/>
      <c r="E30" s="80"/>
      <c r="F30" s="80">
        <v>1.2346250000000001</v>
      </c>
      <c r="G30" s="101"/>
      <c r="H30" s="8"/>
      <c r="I30" s="8"/>
    </row>
    <row r="31" spans="1:9" ht="49.5" customHeight="1" x14ac:dyDescent="0.25">
      <c r="A31" s="85" t="s">
        <v>40</v>
      </c>
      <c r="B31" s="102"/>
      <c r="C31" s="102"/>
      <c r="D31" s="102"/>
      <c r="E31" s="80"/>
      <c r="F31" s="80">
        <v>2.3725000000000001</v>
      </c>
      <c r="G31" s="102"/>
      <c r="H31" s="8"/>
      <c r="I31" s="8"/>
    </row>
    <row r="32" spans="1:9" ht="15.75" x14ac:dyDescent="0.25">
      <c r="A32" s="76" t="s">
        <v>9</v>
      </c>
      <c r="B32" s="75"/>
      <c r="C32" s="75"/>
      <c r="D32" s="75"/>
      <c r="E32" s="77">
        <f>E33</f>
        <v>187.08799999999999</v>
      </c>
      <c r="F32" s="77">
        <f t="shared" ref="F32:I32" si="3">F33</f>
        <v>0</v>
      </c>
      <c r="G32" s="77"/>
      <c r="H32" s="77">
        <f t="shared" si="3"/>
        <v>0</v>
      </c>
      <c r="I32" s="77">
        <f t="shared" si="3"/>
        <v>0</v>
      </c>
    </row>
    <row r="33" spans="1:9" ht="15.75" x14ac:dyDescent="0.25">
      <c r="A33" s="76" t="s">
        <v>24</v>
      </c>
      <c r="B33" s="75"/>
      <c r="C33" s="75"/>
      <c r="D33" s="75"/>
      <c r="E33" s="77">
        <f>E34</f>
        <v>187.08799999999999</v>
      </c>
      <c r="F33" s="77">
        <f t="shared" ref="F33:I33" si="4">F34</f>
        <v>0</v>
      </c>
      <c r="G33" s="77"/>
      <c r="H33" s="77">
        <f t="shared" si="4"/>
        <v>0</v>
      </c>
      <c r="I33" s="77">
        <f t="shared" si="4"/>
        <v>0</v>
      </c>
    </row>
    <row r="34" spans="1:9" ht="164.25" customHeight="1" x14ac:dyDescent="0.25">
      <c r="A34" s="78" t="s">
        <v>23</v>
      </c>
      <c r="B34" s="8" t="s">
        <v>25</v>
      </c>
      <c r="C34" s="81" t="s">
        <v>96</v>
      </c>
      <c r="D34" s="8" t="s">
        <v>64</v>
      </c>
      <c r="E34" s="80">
        <v>187.08799999999999</v>
      </c>
      <c r="F34" s="80"/>
      <c r="G34" s="81" t="s">
        <v>85</v>
      </c>
      <c r="H34" s="8"/>
      <c r="I34" s="8"/>
    </row>
    <row r="35" spans="1:9" ht="15.75" x14ac:dyDescent="0.25">
      <c r="A35" s="83" t="s">
        <v>12</v>
      </c>
      <c r="B35" s="8"/>
      <c r="C35" s="78"/>
      <c r="D35" s="78"/>
      <c r="E35" s="77">
        <f>E36</f>
        <v>0</v>
      </c>
      <c r="F35" s="77">
        <f t="shared" ref="F35:I35" si="5">F36</f>
        <v>540</v>
      </c>
      <c r="G35" s="77"/>
      <c r="H35" s="77">
        <f t="shared" si="5"/>
        <v>0</v>
      </c>
      <c r="I35" s="77">
        <f t="shared" si="5"/>
        <v>0</v>
      </c>
    </row>
    <row r="36" spans="1:9" ht="15.75" x14ac:dyDescent="0.25">
      <c r="A36" s="83" t="s">
        <v>87</v>
      </c>
      <c r="B36" s="8"/>
      <c r="C36" s="78"/>
      <c r="D36" s="78"/>
      <c r="E36" s="77">
        <f>E37+E38+E39</f>
        <v>0</v>
      </c>
      <c r="F36" s="77">
        <f t="shared" ref="F36:I36" si="6">F37+F38+F39</f>
        <v>540</v>
      </c>
      <c r="G36" s="77"/>
      <c r="H36" s="77">
        <f t="shared" si="6"/>
        <v>0</v>
      </c>
      <c r="I36" s="77">
        <f t="shared" si="6"/>
        <v>0</v>
      </c>
    </row>
    <row r="37" spans="1:9" ht="48.75" customHeight="1" x14ac:dyDescent="0.25">
      <c r="A37" s="78" t="s">
        <v>88</v>
      </c>
      <c r="B37" s="100" t="s">
        <v>91</v>
      </c>
      <c r="C37" s="100" t="s">
        <v>94</v>
      </c>
      <c r="D37" s="101" t="s">
        <v>4</v>
      </c>
      <c r="E37" s="80"/>
      <c r="F37" s="80">
        <v>180</v>
      </c>
      <c r="G37" s="100" t="s">
        <v>92</v>
      </c>
      <c r="H37" s="8"/>
      <c r="I37" s="8"/>
    </row>
    <row r="38" spans="1:9" ht="51" customHeight="1" x14ac:dyDescent="0.25">
      <c r="A38" s="78" t="s">
        <v>89</v>
      </c>
      <c r="B38" s="101"/>
      <c r="C38" s="101"/>
      <c r="D38" s="101"/>
      <c r="E38" s="80"/>
      <c r="F38" s="80">
        <v>180</v>
      </c>
      <c r="G38" s="101"/>
      <c r="H38" s="8"/>
      <c r="I38" s="8"/>
    </row>
    <row r="39" spans="1:9" ht="52.5" customHeight="1" x14ac:dyDescent="0.25">
      <c r="A39" s="78" t="s">
        <v>90</v>
      </c>
      <c r="B39" s="102"/>
      <c r="C39" s="102"/>
      <c r="D39" s="101"/>
      <c r="E39" s="80"/>
      <c r="F39" s="80">
        <v>180</v>
      </c>
      <c r="G39" s="102"/>
      <c r="H39" s="8"/>
      <c r="I39" s="8"/>
    </row>
    <row r="40" spans="1:9" ht="25.5" customHeight="1" x14ac:dyDescent="0.25">
      <c r="A40" s="103" t="s">
        <v>56</v>
      </c>
      <c r="B40" s="103"/>
      <c r="C40" s="103"/>
      <c r="D40" s="103"/>
      <c r="E40" s="77">
        <f>E6+E32+E35</f>
        <v>297.08799999999997</v>
      </c>
      <c r="F40" s="77">
        <f t="shared" ref="F40:I40" si="7">F6+F32+F35</f>
        <v>735.31005099999993</v>
      </c>
      <c r="G40" s="77"/>
      <c r="H40" s="77">
        <f t="shared" si="7"/>
        <v>0</v>
      </c>
      <c r="I40" s="77">
        <f t="shared" si="7"/>
        <v>0</v>
      </c>
    </row>
  </sheetData>
  <mergeCells count="26">
    <mergeCell ref="A1:I1"/>
    <mergeCell ref="A3:I3"/>
    <mergeCell ref="A4:A5"/>
    <mergeCell ref="B4:B5"/>
    <mergeCell ref="C4:C5"/>
    <mergeCell ref="E4:F4"/>
    <mergeCell ref="G4:G5"/>
    <mergeCell ref="H4:I4"/>
    <mergeCell ref="A2:I2"/>
    <mergeCell ref="D4:D5"/>
    <mergeCell ref="A40:D40"/>
    <mergeCell ref="B27:B31"/>
    <mergeCell ref="C27:C31"/>
    <mergeCell ref="G8:G10"/>
    <mergeCell ref="D37:D39"/>
    <mergeCell ref="G37:G39"/>
    <mergeCell ref="B37:B39"/>
    <mergeCell ref="B8:B11"/>
    <mergeCell ref="C37:C39"/>
    <mergeCell ref="G27:G31"/>
    <mergeCell ref="B13:B26"/>
    <mergeCell ref="C13:C26"/>
    <mergeCell ref="G13:G26"/>
    <mergeCell ref="D8:D10"/>
    <mergeCell ref="D13:D26"/>
    <mergeCell ref="D27:D31"/>
  </mergeCells>
  <pageMargins left="0.11811023622047245" right="0.11811023622047245" top="0.15748031496062992" bottom="0.19685039370078741" header="0.31496062992125984" footer="0.31496062992125984"/>
  <pageSetup paperSize="9" scale="63" orientation="landscape" r:id="rId1"/>
  <rowBreaks count="1" manualBreakCount="1">
    <brk id="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6"/>
  <sheetViews>
    <sheetView showZeros="0" view="pageBreakPreview" zoomScale="106" zoomScaleNormal="100" zoomScaleSheetLayoutView="106" workbookViewId="0">
      <selection activeCell="A11" sqref="A11"/>
    </sheetView>
  </sheetViews>
  <sheetFormatPr baseColWidth="10" defaultColWidth="9.140625" defaultRowHeight="15" x14ac:dyDescent="0.25"/>
  <cols>
    <col min="1" max="1" width="44.7109375" customWidth="1"/>
    <col min="2" max="2" width="13" customWidth="1"/>
    <col min="3" max="3" width="24.7109375" customWidth="1"/>
    <col min="4" max="4" width="18.28515625" customWidth="1"/>
    <col min="5" max="5" width="11.28515625" customWidth="1"/>
    <col min="6" max="6" width="11.140625" customWidth="1"/>
    <col min="7" max="7" width="38" customWidth="1"/>
    <col min="8" max="8" width="12" customWidth="1"/>
    <col min="9" max="9" width="12.42578125" customWidth="1"/>
    <col min="12" max="12" width="12.28515625" bestFit="1" customWidth="1"/>
  </cols>
  <sheetData>
    <row r="1" spans="1:9" ht="52.5" customHeight="1" x14ac:dyDescent="0.25">
      <c r="A1" s="90" t="s">
        <v>163</v>
      </c>
      <c r="B1" s="91"/>
      <c r="C1" s="91"/>
      <c r="D1" s="91"/>
      <c r="E1" s="91"/>
      <c r="F1" s="91"/>
      <c r="G1" s="91"/>
      <c r="H1" s="91"/>
      <c r="I1" s="91"/>
    </row>
    <row r="2" spans="1:9" ht="27" customHeight="1" x14ac:dyDescent="0.25">
      <c r="A2" s="90" t="s">
        <v>165</v>
      </c>
      <c r="B2" s="90"/>
      <c r="C2" s="90"/>
      <c r="D2" s="90"/>
      <c r="E2" s="90"/>
      <c r="F2" s="90"/>
      <c r="G2" s="90"/>
      <c r="H2" s="90"/>
      <c r="I2" s="90"/>
    </row>
    <row r="3" spans="1:9" ht="38.25" customHeight="1" x14ac:dyDescent="0.25">
      <c r="A3" s="92" t="s">
        <v>50</v>
      </c>
      <c r="B3" s="92"/>
      <c r="C3" s="92"/>
      <c r="D3" s="92"/>
      <c r="E3" s="92"/>
      <c r="F3" s="92"/>
      <c r="G3" s="92"/>
      <c r="H3" s="92"/>
      <c r="I3" s="92"/>
    </row>
    <row r="4" spans="1:9" ht="41.25" customHeight="1" x14ac:dyDescent="0.25">
      <c r="A4" s="95" t="s">
        <v>0</v>
      </c>
      <c r="B4" s="95" t="s">
        <v>1</v>
      </c>
      <c r="C4" s="95" t="s">
        <v>2</v>
      </c>
      <c r="D4" s="95" t="s">
        <v>27</v>
      </c>
      <c r="E4" s="93" t="s">
        <v>54</v>
      </c>
      <c r="F4" s="94"/>
      <c r="G4" s="95" t="s">
        <v>5</v>
      </c>
      <c r="H4" s="93" t="s">
        <v>55</v>
      </c>
      <c r="I4" s="94"/>
    </row>
    <row r="5" spans="1:9" x14ac:dyDescent="0.25">
      <c r="A5" s="96"/>
      <c r="B5" s="96"/>
      <c r="C5" s="96"/>
      <c r="D5" s="96"/>
      <c r="E5" s="10" t="s">
        <v>3</v>
      </c>
      <c r="F5" s="10" t="s">
        <v>4</v>
      </c>
      <c r="G5" s="96"/>
      <c r="H5" s="10" t="s">
        <v>3</v>
      </c>
      <c r="I5" s="10" t="s">
        <v>4</v>
      </c>
    </row>
    <row r="6" spans="1:9" x14ac:dyDescent="0.25">
      <c r="A6" s="11" t="s">
        <v>9</v>
      </c>
      <c r="B6" s="9"/>
      <c r="C6" s="9"/>
      <c r="D6" s="9"/>
      <c r="E6" s="12">
        <f>E7+E9</f>
        <v>23.175000000000001</v>
      </c>
      <c r="F6" s="12">
        <f t="shared" ref="F6:I6" si="0">F7+F9</f>
        <v>221.946</v>
      </c>
      <c r="G6" s="13"/>
      <c r="H6" s="12">
        <f t="shared" si="0"/>
        <v>0</v>
      </c>
      <c r="I6" s="12">
        <f t="shared" si="0"/>
        <v>0</v>
      </c>
    </row>
    <row r="7" spans="1:9" x14ac:dyDescent="0.25">
      <c r="A7" s="11" t="s">
        <v>14</v>
      </c>
      <c r="B7" s="9"/>
      <c r="C7" s="9"/>
      <c r="D7" s="9"/>
      <c r="E7" s="12">
        <f>E8</f>
        <v>23.175000000000001</v>
      </c>
      <c r="F7" s="12">
        <f t="shared" ref="F7:I7" si="1">F8</f>
        <v>0</v>
      </c>
      <c r="G7" s="13"/>
      <c r="H7" s="12">
        <f t="shared" si="1"/>
        <v>0</v>
      </c>
      <c r="I7" s="12">
        <f t="shared" si="1"/>
        <v>0</v>
      </c>
    </row>
    <row r="8" spans="1:9" ht="82.5" customHeight="1" x14ac:dyDescent="0.25">
      <c r="A8" s="14" t="s">
        <v>15</v>
      </c>
      <c r="B8" s="22" t="s">
        <v>71</v>
      </c>
      <c r="C8" s="27" t="s">
        <v>67</v>
      </c>
      <c r="D8" s="15" t="s">
        <v>64</v>
      </c>
      <c r="E8" s="16">
        <v>23.175000000000001</v>
      </c>
      <c r="F8" s="16">
        <v>0</v>
      </c>
      <c r="G8" s="27" t="s">
        <v>73</v>
      </c>
      <c r="H8" s="21">
        <v>0</v>
      </c>
      <c r="I8" s="21">
        <v>0</v>
      </c>
    </row>
    <row r="9" spans="1:9" x14ac:dyDescent="0.25">
      <c r="A9" s="11" t="s">
        <v>10</v>
      </c>
      <c r="B9" s="24"/>
      <c r="C9" s="24"/>
      <c r="D9" s="11"/>
      <c r="E9" s="17">
        <f>E10+E11</f>
        <v>0</v>
      </c>
      <c r="F9" s="17">
        <f t="shared" ref="F9:I9" si="2">F10+F11</f>
        <v>221.946</v>
      </c>
      <c r="G9" s="18"/>
      <c r="H9" s="17">
        <f t="shared" si="2"/>
        <v>0</v>
      </c>
      <c r="I9" s="17">
        <f t="shared" si="2"/>
        <v>0</v>
      </c>
    </row>
    <row r="10" spans="1:9" ht="51" customHeight="1" x14ac:dyDescent="0.25">
      <c r="A10" s="20" t="s">
        <v>17</v>
      </c>
      <c r="B10" s="108" t="s">
        <v>75</v>
      </c>
      <c r="C10" s="110" t="s">
        <v>65</v>
      </c>
      <c r="D10" s="112" t="s">
        <v>4</v>
      </c>
      <c r="E10" s="16"/>
      <c r="F10" s="16">
        <v>5</v>
      </c>
      <c r="G10" s="108" t="s">
        <v>72</v>
      </c>
      <c r="H10" s="16"/>
      <c r="I10" s="16">
        <v>0</v>
      </c>
    </row>
    <row r="11" spans="1:9" ht="25.5" customHeight="1" x14ac:dyDescent="0.25">
      <c r="A11" s="20" t="s">
        <v>18</v>
      </c>
      <c r="B11" s="109"/>
      <c r="C11" s="111"/>
      <c r="D11" s="113"/>
      <c r="E11" s="16"/>
      <c r="F11" s="16">
        <v>216.946</v>
      </c>
      <c r="G11" s="109"/>
      <c r="H11" s="16"/>
      <c r="I11" s="16">
        <v>0</v>
      </c>
    </row>
    <row r="12" spans="1:9" x14ac:dyDescent="0.25">
      <c r="A12" s="19" t="s">
        <v>12</v>
      </c>
      <c r="B12" s="25"/>
      <c r="C12" s="25"/>
      <c r="D12" s="19"/>
      <c r="E12" s="12">
        <f>E13</f>
        <v>0</v>
      </c>
      <c r="F12" s="12">
        <f t="shared" ref="F12:I12" si="3">F13</f>
        <v>67.682999999999993</v>
      </c>
      <c r="G12" s="13"/>
      <c r="H12" s="12">
        <f t="shared" si="3"/>
        <v>0</v>
      </c>
      <c r="I12" s="12">
        <f t="shared" si="3"/>
        <v>36.250999999999998</v>
      </c>
    </row>
    <row r="13" spans="1:9" x14ac:dyDescent="0.25">
      <c r="A13" s="19" t="s">
        <v>13</v>
      </c>
      <c r="B13" s="25"/>
      <c r="C13" s="25"/>
      <c r="D13" s="19"/>
      <c r="E13" s="12">
        <f>E14+E15</f>
        <v>0</v>
      </c>
      <c r="F13" s="12">
        <f t="shared" ref="F13:I13" si="4">F14+F15</f>
        <v>67.682999999999993</v>
      </c>
      <c r="G13" s="13"/>
      <c r="H13" s="12">
        <f t="shared" si="4"/>
        <v>0</v>
      </c>
      <c r="I13" s="12">
        <f t="shared" si="4"/>
        <v>36.250999999999998</v>
      </c>
    </row>
    <row r="14" spans="1:9" ht="33.75" customHeight="1" x14ac:dyDescent="0.25">
      <c r="A14" s="20" t="s">
        <v>68</v>
      </c>
      <c r="B14" s="108" t="s">
        <v>11</v>
      </c>
      <c r="C14" s="110" t="s">
        <v>66</v>
      </c>
      <c r="D14" s="112" t="s">
        <v>4</v>
      </c>
      <c r="E14" s="16"/>
      <c r="F14" s="16">
        <v>10.542999999999999</v>
      </c>
      <c r="G14" s="110" t="s">
        <v>74</v>
      </c>
      <c r="H14" s="16"/>
      <c r="I14" s="16">
        <v>10.250999999999999</v>
      </c>
    </row>
    <row r="15" spans="1:9" ht="33" customHeight="1" x14ac:dyDescent="0.25">
      <c r="A15" s="14" t="s">
        <v>16</v>
      </c>
      <c r="B15" s="109"/>
      <c r="C15" s="111"/>
      <c r="D15" s="113"/>
      <c r="E15" s="29"/>
      <c r="F15" s="16">
        <v>57.14</v>
      </c>
      <c r="G15" s="111"/>
      <c r="H15" s="4"/>
      <c r="I15" s="16">
        <v>26</v>
      </c>
    </row>
    <row r="16" spans="1:9" x14ac:dyDescent="0.25">
      <c r="A16" s="107" t="s">
        <v>56</v>
      </c>
      <c r="B16" s="107"/>
      <c r="C16" s="107"/>
      <c r="D16" s="107"/>
      <c r="E16" s="12">
        <f>E6+E12</f>
        <v>23.175000000000001</v>
      </c>
      <c r="F16" s="12">
        <f t="shared" ref="F16:I16" si="5">F6+F12</f>
        <v>289.62900000000002</v>
      </c>
      <c r="G16" s="12"/>
      <c r="H16" s="12">
        <f t="shared" si="5"/>
        <v>0</v>
      </c>
      <c r="I16" s="12">
        <f t="shared" si="5"/>
        <v>36.250999999999998</v>
      </c>
    </row>
  </sheetData>
  <mergeCells count="19">
    <mergeCell ref="A1:I1"/>
    <mergeCell ref="A3:I3"/>
    <mergeCell ref="A4:A5"/>
    <mergeCell ref="B4:B5"/>
    <mergeCell ref="C4:C5"/>
    <mergeCell ref="E4:F4"/>
    <mergeCell ref="G4:G5"/>
    <mergeCell ref="H4:I4"/>
    <mergeCell ref="D4:D5"/>
    <mergeCell ref="A2:I2"/>
    <mergeCell ref="A16:D16"/>
    <mergeCell ref="B14:B15"/>
    <mergeCell ref="C14:C15"/>
    <mergeCell ref="G14:G15"/>
    <mergeCell ref="B10:B11"/>
    <mergeCell ref="C10:C11"/>
    <mergeCell ref="G10:G11"/>
    <mergeCell ref="D10:D11"/>
    <mergeCell ref="D14:D15"/>
  </mergeCells>
  <pageMargins left="0.7" right="0.7" top="0.75" bottom="0.7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4"/>
  <sheetViews>
    <sheetView view="pageBreakPreview" zoomScale="60" zoomScaleNormal="100" workbookViewId="0">
      <selection activeCell="A5" sqref="A5:I14"/>
    </sheetView>
  </sheetViews>
  <sheetFormatPr baseColWidth="10" defaultColWidth="9.140625" defaultRowHeight="15" x14ac:dyDescent="0.25"/>
  <cols>
    <col min="1" max="1" width="20.85546875" customWidth="1"/>
    <col min="2" max="2" width="19.7109375" customWidth="1"/>
    <col min="3" max="3" width="20.28515625" customWidth="1"/>
    <col min="4" max="4" width="16.7109375" customWidth="1"/>
    <col min="5" max="5" width="11.28515625" customWidth="1"/>
    <col min="6" max="6" width="11.140625" customWidth="1"/>
    <col min="7" max="7" width="31.42578125" customWidth="1"/>
    <col min="8" max="8" width="12.28515625" customWidth="1"/>
    <col min="9" max="9" width="12.42578125" customWidth="1"/>
  </cols>
  <sheetData>
    <row r="1" spans="1:9" ht="67.5" customHeight="1" x14ac:dyDescent="0.25">
      <c r="A1" s="90" t="s">
        <v>26</v>
      </c>
      <c r="B1" s="91"/>
      <c r="C1" s="91"/>
      <c r="D1" s="91"/>
      <c r="E1" s="91"/>
      <c r="F1" s="91"/>
      <c r="G1" s="91"/>
      <c r="H1" s="91"/>
      <c r="I1" s="91"/>
    </row>
    <row r="2" spans="1:9" ht="38.25" customHeight="1" x14ac:dyDescent="0.25">
      <c r="A2" s="92" t="s">
        <v>49</v>
      </c>
      <c r="B2" s="92"/>
      <c r="C2" s="92"/>
      <c r="D2" s="92"/>
      <c r="E2" s="92"/>
      <c r="F2" s="92"/>
      <c r="G2" s="92"/>
      <c r="H2" s="92"/>
      <c r="I2" s="92"/>
    </row>
    <row r="3" spans="1:9" ht="41.25" customHeight="1" x14ac:dyDescent="0.25">
      <c r="A3" s="95" t="s">
        <v>0</v>
      </c>
      <c r="B3" s="95" t="s">
        <v>1</v>
      </c>
      <c r="C3" s="95" t="s">
        <v>2</v>
      </c>
      <c r="D3" s="95" t="s">
        <v>27</v>
      </c>
      <c r="E3" s="93" t="s">
        <v>54</v>
      </c>
      <c r="F3" s="94"/>
      <c r="G3" s="95" t="s">
        <v>5</v>
      </c>
      <c r="H3" s="93" t="s">
        <v>55</v>
      </c>
      <c r="I3" s="94"/>
    </row>
    <row r="4" spans="1:9" x14ac:dyDescent="0.25">
      <c r="A4" s="96"/>
      <c r="B4" s="96"/>
      <c r="C4" s="96"/>
      <c r="D4" s="96"/>
      <c r="E4" s="10" t="s">
        <v>3</v>
      </c>
      <c r="F4" s="10" t="s">
        <v>4</v>
      </c>
      <c r="G4" s="96"/>
      <c r="H4" s="10" t="s">
        <v>3</v>
      </c>
      <c r="I4" s="10" t="s">
        <v>4</v>
      </c>
    </row>
    <row r="5" spans="1:9" ht="18.75" customHeight="1" x14ac:dyDescent="0.25">
      <c r="A5" s="114" t="s">
        <v>28</v>
      </c>
      <c r="B5" s="115"/>
      <c r="C5" s="115"/>
      <c r="D5" s="115"/>
      <c r="E5" s="115"/>
      <c r="F5" s="115"/>
      <c r="G5" s="115"/>
      <c r="H5" s="115"/>
      <c r="I5" s="116"/>
    </row>
    <row r="6" spans="1:9" ht="18.75" customHeight="1" x14ac:dyDescent="0.25">
      <c r="A6" s="117"/>
      <c r="B6" s="118"/>
      <c r="C6" s="118"/>
      <c r="D6" s="118"/>
      <c r="E6" s="118"/>
      <c r="F6" s="118"/>
      <c r="G6" s="118"/>
      <c r="H6" s="118"/>
      <c r="I6" s="119"/>
    </row>
    <row r="7" spans="1:9" ht="56.25" customHeight="1" x14ac:dyDescent="0.25">
      <c r="A7" s="117"/>
      <c r="B7" s="118"/>
      <c r="C7" s="118"/>
      <c r="D7" s="118"/>
      <c r="E7" s="118"/>
      <c r="F7" s="118"/>
      <c r="G7" s="118"/>
      <c r="H7" s="118"/>
      <c r="I7" s="119"/>
    </row>
    <row r="8" spans="1:9" ht="18.75" customHeight="1" x14ac:dyDescent="0.25">
      <c r="A8" s="117"/>
      <c r="B8" s="118"/>
      <c r="C8" s="118"/>
      <c r="D8" s="118"/>
      <c r="E8" s="118"/>
      <c r="F8" s="118"/>
      <c r="G8" s="118"/>
      <c r="H8" s="118"/>
      <c r="I8" s="119"/>
    </row>
    <row r="9" spans="1:9" ht="75" customHeight="1" x14ac:dyDescent="0.25">
      <c r="A9" s="117"/>
      <c r="B9" s="118"/>
      <c r="C9" s="118"/>
      <c r="D9" s="118"/>
      <c r="E9" s="118"/>
      <c r="F9" s="118"/>
      <c r="G9" s="118"/>
      <c r="H9" s="118"/>
      <c r="I9" s="119"/>
    </row>
    <row r="10" spans="1:9" ht="18.75" customHeight="1" x14ac:dyDescent="0.25">
      <c r="A10" s="117"/>
      <c r="B10" s="118"/>
      <c r="C10" s="118"/>
      <c r="D10" s="118"/>
      <c r="E10" s="118"/>
      <c r="F10" s="118"/>
      <c r="G10" s="118"/>
      <c r="H10" s="118"/>
      <c r="I10" s="119"/>
    </row>
    <row r="11" spans="1:9" ht="18.75" customHeight="1" x14ac:dyDescent="0.25">
      <c r="A11" s="117"/>
      <c r="B11" s="118"/>
      <c r="C11" s="118"/>
      <c r="D11" s="118"/>
      <c r="E11" s="118"/>
      <c r="F11" s="118"/>
      <c r="G11" s="118"/>
      <c r="H11" s="118"/>
      <c r="I11" s="119"/>
    </row>
    <row r="12" spans="1:9" ht="18.75" customHeight="1" x14ac:dyDescent="0.25">
      <c r="A12" s="117"/>
      <c r="B12" s="118"/>
      <c r="C12" s="118"/>
      <c r="D12" s="118"/>
      <c r="E12" s="118"/>
      <c r="F12" s="118"/>
      <c r="G12" s="118"/>
      <c r="H12" s="118"/>
      <c r="I12" s="119"/>
    </row>
    <row r="13" spans="1:9" ht="42.75" customHeight="1" x14ac:dyDescent="0.25">
      <c r="A13" s="117"/>
      <c r="B13" s="118"/>
      <c r="C13" s="118"/>
      <c r="D13" s="118"/>
      <c r="E13" s="118"/>
      <c r="F13" s="118"/>
      <c r="G13" s="118"/>
      <c r="H13" s="118"/>
      <c r="I13" s="119"/>
    </row>
    <row r="14" spans="1:9" ht="18.75" customHeight="1" x14ac:dyDescent="0.25">
      <c r="A14" s="120"/>
      <c r="B14" s="121"/>
      <c r="C14" s="121"/>
      <c r="D14" s="121"/>
      <c r="E14" s="121"/>
      <c r="F14" s="121"/>
      <c r="G14" s="121"/>
      <c r="H14" s="121"/>
      <c r="I14" s="122"/>
    </row>
  </sheetData>
  <mergeCells count="10">
    <mergeCell ref="A5:I14"/>
    <mergeCell ref="A1:I1"/>
    <mergeCell ref="A2:I2"/>
    <mergeCell ref="A3:A4"/>
    <mergeCell ref="B3:B4"/>
    <mergeCell ref="D3:D4"/>
    <mergeCell ref="E3:F3"/>
    <mergeCell ref="G3:G4"/>
    <mergeCell ref="H3:I3"/>
    <mergeCell ref="C3:C4"/>
  </mergeCells>
  <pageMargins left="0.7" right="0.7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4"/>
  <sheetViews>
    <sheetView view="pageBreakPreview" zoomScale="60" zoomScaleNormal="100" workbookViewId="0">
      <selection activeCell="A2" sqref="A2:I2"/>
    </sheetView>
  </sheetViews>
  <sheetFormatPr baseColWidth="10" defaultColWidth="9.140625" defaultRowHeight="15" x14ac:dyDescent="0.25"/>
  <cols>
    <col min="1" max="1" width="28.28515625" customWidth="1"/>
    <col min="2" max="2" width="16.42578125" customWidth="1"/>
    <col min="3" max="3" width="15.42578125" customWidth="1"/>
    <col min="4" max="4" width="16.42578125" customWidth="1"/>
    <col min="5" max="5" width="11.140625" customWidth="1"/>
    <col min="6" max="6" width="13.85546875" customWidth="1"/>
    <col min="7" max="7" width="22.7109375" customWidth="1"/>
    <col min="8" max="8" width="12.42578125" customWidth="1"/>
    <col min="9" max="9" width="13.85546875" customWidth="1"/>
  </cols>
  <sheetData>
    <row r="1" spans="1:9" ht="67.5" customHeight="1" x14ac:dyDescent="0.25">
      <c r="A1" s="90" t="s">
        <v>8</v>
      </c>
      <c r="B1" s="90"/>
      <c r="C1" s="90"/>
      <c r="D1" s="90"/>
      <c r="E1" s="90"/>
      <c r="F1" s="90"/>
      <c r="G1" s="90"/>
      <c r="H1" s="90"/>
      <c r="I1" s="90"/>
    </row>
    <row r="2" spans="1:9" ht="38.25" customHeight="1" x14ac:dyDescent="0.25">
      <c r="A2" s="92" t="s">
        <v>50</v>
      </c>
      <c r="B2" s="92"/>
      <c r="C2" s="92"/>
      <c r="D2" s="92"/>
      <c r="E2" s="92"/>
      <c r="F2" s="92"/>
      <c r="G2" s="92"/>
      <c r="H2" s="92"/>
      <c r="I2" s="92"/>
    </row>
    <row r="3" spans="1:9" ht="41.25" customHeight="1" x14ac:dyDescent="0.25">
      <c r="A3" s="95" t="s">
        <v>0</v>
      </c>
      <c r="B3" s="95" t="s">
        <v>1</v>
      </c>
      <c r="C3" s="95" t="s">
        <v>2</v>
      </c>
      <c r="D3" s="95" t="s">
        <v>27</v>
      </c>
      <c r="E3" s="93" t="s">
        <v>54</v>
      </c>
      <c r="F3" s="94"/>
      <c r="G3" s="95" t="s">
        <v>5</v>
      </c>
      <c r="H3" s="93" t="s">
        <v>55</v>
      </c>
      <c r="I3" s="94"/>
    </row>
    <row r="4" spans="1:9" x14ac:dyDescent="0.25">
      <c r="A4" s="96"/>
      <c r="B4" s="96"/>
      <c r="C4" s="96"/>
      <c r="D4" s="96"/>
      <c r="E4" s="10" t="s">
        <v>3</v>
      </c>
      <c r="F4" s="10" t="s">
        <v>4</v>
      </c>
      <c r="G4" s="96"/>
      <c r="H4" s="10" t="s">
        <v>3</v>
      </c>
      <c r="I4" s="10" t="s">
        <v>4</v>
      </c>
    </row>
    <row r="5" spans="1:9" x14ac:dyDescent="0.25">
      <c r="A5" s="114" t="s">
        <v>28</v>
      </c>
      <c r="B5" s="115"/>
      <c r="C5" s="115"/>
      <c r="D5" s="115"/>
      <c r="E5" s="115"/>
      <c r="F5" s="115"/>
      <c r="G5" s="115"/>
      <c r="H5" s="115"/>
      <c r="I5" s="116"/>
    </row>
    <row r="6" spans="1:9" x14ac:dyDescent="0.25">
      <c r="A6" s="117"/>
      <c r="B6" s="118"/>
      <c r="C6" s="118"/>
      <c r="D6" s="118"/>
      <c r="E6" s="118"/>
      <c r="F6" s="118"/>
      <c r="G6" s="118"/>
      <c r="H6" s="118"/>
      <c r="I6" s="119"/>
    </row>
    <row r="7" spans="1:9" ht="56.25" customHeight="1" x14ac:dyDescent="0.25">
      <c r="A7" s="117"/>
      <c r="B7" s="118"/>
      <c r="C7" s="118"/>
      <c r="D7" s="118"/>
      <c r="E7" s="118"/>
      <c r="F7" s="118"/>
      <c r="G7" s="118"/>
      <c r="H7" s="118"/>
      <c r="I7" s="119"/>
    </row>
    <row r="8" spans="1:9" x14ac:dyDescent="0.25">
      <c r="A8" s="117"/>
      <c r="B8" s="118"/>
      <c r="C8" s="118"/>
      <c r="D8" s="118"/>
      <c r="E8" s="118"/>
      <c r="F8" s="118"/>
      <c r="G8" s="118"/>
      <c r="H8" s="118"/>
      <c r="I8" s="119"/>
    </row>
    <row r="9" spans="1:9" ht="75" customHeight="1" x14ac:dyDescent="0.25">
      <c r="A9" s="117"/>
      <c r="B9" s="118"/>
      <c r="C9" s="118"/>
      <c r="D9" s="118"/>
      <c r="E9" s="118"/>
      <c r="F9" s="118"/>
      <c r="G9" s="118"/>
      <c r="H9" s="118"/>
      <c r="I9" s="119"/>
    </row>
    <row r="10" spans="1:9" x14ac:dyDescent="0.25">
      <c r="A10" s="117"/>
      <c r="B10" s="118"/>
      <c r="C10" s="118"/>
      <c r="D10" s="118"/>
      <c r="E10" s="118"/>
      <c r="F10" s="118"/>
      <c r="G10" s="118"/>
      <c r="H10" s="118"/>
      <c r="I10" s="119"/>
    </row>
    <row r="11" spans="1:9" x14ac:dyDescent="0.25">
      <c r="A11" s="117"/>
      <c r="B11" s="118"/>
      <c r="C11" s="118"/>
      <c r="D11" s="118"/>
      <c r="E11" s="118"/>
      <c r="F11" s="118"/>
      <c r="G11" s="118"/>
      <c r="H11" s="118"/>
      <c r="I11" s="119"/>
    </row>
    <row r="12" spans="1:9" x14ac:dyDescent="0.25">
      <c r="A12" s="117"/>
      <c r="B12" s="118"/>
      <c r="C12" s="118"/>
      <c r="D12" s="118"/>
      <c r="E12" s="118"/>
      <c r="F12" s="118"/>
      <c r="G12" s="118"/>
      <c r="H12" s="118"/>
      <c r="I12" s="119"/>
    </row>
    <row r="13" spans="1:9" ht="42.75" customHeight="1" x14ac:dyDescent="0.25">
      <c r="A13" s="117"/>
      <c r="B13" s="118"/>
      <c r="C13" s="118"/>
      <c r="D13" s="118"/>
      <c r="E13" s="118"/>
      <c r="F13" s="118"/>
      <c r="G13" s="118"/>
      <c r="H13" s="118"/>
      <c r="I13" s="119"/>
    </row>
    <row r="14" spans="1:9" x14ac:dyDescent="0.25">
      <c r="A14" s="120"/>
      <c r="B14" s="121"/>
      <c r="C14" s="121"/>
      <c r="D14" s="121"/>
      <c r="E14" s="121"/>
      <c r="F14" s="121"/>
      <c r="G14" s="121"/>
      <c r="H14" s="121"/>
      <c r="I14" s="122"/>
    </row>
  </sheetData>
  <mergeCells count="10">
    <mergeCell ref="G3:G4"/>
    <mergeCell ref="H3:I3"/>
    <mergeCell ref="A5:I14"/>
    <mergeCell ref="A2:I2"/>
    <mergeCell ref="A1:I1"/>
    <mergeCell ref="A3:A4"/>
    <mergeCell ref="B3:B4"/>
    <mergeCell ref="C3:C4"/>
    <mergeCell ref="D3:D4"/>
    <mergeCell ref="E3:F3"/>
  </mergeCells>
  <pageMargins left="0.7" right="0.7" top="0.75" bottom="0.75" header="0.3" footer="0.3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:I7"/>
    </sheetView>
  </sheetViews>
  <sheetFormatPr baseColWidth="10" defaultColWidth="9.140625" defaultRowHeight="15" x14ac:dyDescent="0.25"/>
  <cols>
    <col min="1" max="1" width="21.85546875" customWidth="1"/>
    <col min="2" max="2" width="27.85546875" bestFit="1" customWidth="1"/>
    <col min="3" max="3" width="33.28515625" customWidth="1"/>
    <col min="4" max="4" width="20.140625" bestFit="1" customWidth="1"/>
    <col min="5" max="5" width="16.85546875" bestFit="1" customWidth="1"/>
    <col min="6" max="6" width="21.28515625" customWidth="1"/>
    <col min="7" max="7" width="16.5703125" customWidth="1"/>
    <col min="8" max="8" width="17.28515625" customWidth="1"/>
  </cols>
  <sheetData>
    <row r="1" spans="1:12" ht="43.5" customHeight="1" x14ac:dyDescent="0.25">
      <c r="A1" s="90" t="s">
        <v>97</v>
      </c>
      <c r="B1" s="91"/>
      <c r="C1" s="91"/>
      <c r="D1" s="91"/>
      <c r="E1" s="91"/>
      <c r="F1" s="91"/>
      <c r="G1" s="91"/>
      <c r="H1" s="91"/>
    </row>
    <row r="2" spans="1:12" ht="24" customHeight="1" x14ac:dyDescent="0.25">
      <c r="A2" s="5"/>
      <c r="B2" s="6"/>
      <c r="C2" s="6"/>
      <c r="D2" s="6"/>
      <c r="E2" s="6"/>
      <c r="F2" s="6"/>
      <c r="G2" s="6"/>
      <c r="H2" s="6"/>
    </row>
    <row r="3" spans="1:12" ht="20.25" customHeight="1" x14ac:dyDescent="0.25">
      <c r="A3" s="123" t="s">
        <v>98</v>
      </c>
      <c r="B3" s="123"/>
      <c r="C3" s="123"/>
      <c r="D3" s="123"/>
      <c r="E3" s="123"/>
      <c r="F3" s="123"/>
      <c r="G3" s="123"/>
      <c r="H3" s="123"/>
    </row>
    <row r="4" spans="1:12" ht="41.25" customHeight="1" x14ac:dyDescent="0.25">
      <c r="A4" s="124" t="s">
        <v>0</v>
      </c>
      <c r="B4" s="124" t="s">
        <v>1</v>
      </c>
      <c r="C4" s="124" t="s">
        <v>2</v>
      </c>
      <c r="D4" s="126" t="s">
        <v>54</v>
      </c>
      <c r="E4" s="127"/>
      <c r="F4" s="124" t="s">
        <v>5</v>
      </c>
      <c r="G4" s="126" t="s">
        <v>55</v>
      </c>
      <c r="H4" s="127"/>
    </row>
    <row r="5" spans="1:12" ht="18.75" x14ac:dyDescent="0.25">
      <c r="A5" s="125"/>
      <c r="B5" s="125"/>
      <c r="C5" s="125"/>
      <c r="D5" s="3" t="s">
        <v>3</v>
      </c>
      <c r="E5" s="3" t="s">
        <v>4</v>
      </c>
      <c r="F5" s="125"/>
      <c r="G5" s="3" t="s">
        <v>3</v>
      </c>
      <c r="H5" s="3" t="s">
        <v>4</v>
      </c>
    </row>
    <row r="6" spans="1:12" ht="53.25" customHeight="1" x14ac:dyDescent="0.25">
      <c r="A6" s="1" t="s">
        <v>7</v>
      </c>
      <c r="B6" s="2" t="s">
        <v>99</v>
      </c>
      <c r="C6" s="7" t="s">
        <v>100</v>
      </c>
      <c r="D6" s="32">
        <v>79.3</v>
      </c>
      <c r="E6" s="32">
        <f>D6</f>
        <v>79.3</v>
      </c>
      <c r="F6" s="7" t="s">
        <v>101</v>
      </c>
      <c r="G6" s="32">
        <f>D6</f>
        <v>79.3</v>
      </c>
      <c r="H6" s="32">
        <f>E6</f>
        <v>79.3</v>
      </c>
    </row>
    <row r="7" spans="1:12" ht="56.25" x14ac:dyDescent="0.3">
      <c r="A7" s="1" t="s">
        <v>7</v>
      </c>
      <c r="B7" s="2" t="s">
        <v>102</v>
      </c>
      <c r="C7" s="33" t="s">
        <v>103</v>
      </c>
      <c r="D7" s="32">
        <v>26.39</v>
      </c>
      <c r="E7" s="32">
        <f>D7</f>
        <v>26.39</v>
      </c>
      <c r="F7" s="7" t="s">
        <v>101</v>
      </c>
      <c r="G7" s="32">
        <f>D7</f>
        <v>26.39</v>
      </c>
      <c r="H7" s="32">
        <f>E7</f>
        <v>26.39</v>
      </c>
      <c r="L7">
        <v>1000000</v>
      </c>
    </row>
    <row r="8" spans="1:12" s="37" customFormat="1" ht="18.75" x14ac:dyDescent="0.3">
      <c r="A8" s="34" t="s">
        <v>104</v>
      </c>
      <c r="B8" s="35"/>
      <c r="C8" s="35"/>
      <c r="D8" s="36">
        <f>SUM(D6:D7)</f>
        <v>105.69</v>
      </c>
      <c r="E8" s="36">
        <f>SUM(E6:E7)</f>
        <v>105.69</v>
      </c>
      <c r="F8" s="35"/>
      <c r="G8" s="36">
        <f>SUM(G6:G7)</f>
        <v>105.69</v>
      </c>
      <c r="H8" s="36">
        <f>SUM(H6:H7)</f>
        <v>105.69</v>
      </c>
    </row>
  </sheetData>
  <mergeCells count="8">
    <mergeCell ref="A1:H1"/>
    <mergeCell ref="A3:H3"/>
    <mergeCell ref="A4:A5"/>
    <mergeCell ref="B4:B5"/>
    <mergeCell ref="C4:C5"/>
    <mergeCell ref="D4:E4"/>
    <mergeCell ref="F4:F5"/>
    <mergeCell ref="G4:H4"/>
  </mergeCells>
  <pageMargins left="0.7" right="0.7" top="0.75" bottom="0.75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Zeros="0" zoomScaleNormal="100" workbookViewId="0">
      <pane ySplit="6" topLeftCell="A7" activePane="bottomLeft" state="frozen"/>
      <selection activeCell="B5" sqref="B5:I7"/>
      <selection pane="bottomLeft" activeCell="A2" sqref="A2:I2"/>
    </sheetView>
  </sheetViews>
  <sheetFormatPr baseColWidth="10" defaultColWidth="9.140625" defaultRowHeight="15" x14ac:dyDescent="0.25"/>
  <cols>
    <col min="1" max="1" width="58.5703125" customWidth="1"/>
    <col min="2" max="2" width="17" style="68" customWidth="1"/>
    <col min="3" max="3" width="45.42578125" customWidth="1"/>
    <col min="4" max="4" width="12" customWidth="1"/>
    <col min="5" max="6" width="10.42578125" style="68" bestFit="1" customWidth="1"/>
    <col min="7" max="7" width="50" customWidth="1"/>
    <col min="8" max="9" width="8.28515625" style="68" customWidth="1"/>
    <col min="12" max="12" width="12" bestFit="1" customWidth="1"/>
  </cols>
  <sheetData>
    <row r="1" spans="1:17" ht="39.75" customHeight="1" x14ac:dyDescent="0.25">
      <c r="A1" s="90" t="s">
        <v>163</v>
      </c>
      <c r="B1" s="91"/>
      <c r="C1" s="91"/>
      <c r="D1" s="91"/>
      <c r="E1" s="91"/>
      <c r="F1" s="91"/>
      <c r="G1" s="91"/>
      <c r="H1" s="91"/>
      <c r="I1" s="91"/>
    </row>
    <row r="2" spans="1:17" ht="39.75" customHeight="1" x14ac:dyDescent="0.25">
      <c r="A2" s="90" t="s">
        <v>165</v>
      </c>
      <c r="B2" s="90"/>
      <c r="C2" s="90"/>
      <c r="D2" s="90"/>
      <c r="E2" s="90"/>
      <c r="F2" s="90"/>
      <c r="G2" s="90"/>
      <c r="H2" s="90"/>
      <c r="I2" s="90"/>
    </row>
    <row r="3" spans="1:17" ht="21.75" customHeight="1" x14ac:dyDescent="0.25">
      <c r="A3" s="123" t="s">
        <v>105</v>
      </c>
      <c r="B3" s="123"/>
      <c r="C3" s="123"/>
      <c r="D3" s="123"/>
      <c r="E3" s="123"/>
      <c r="F3" s="123"/>
      <c r="G3" s="123"/>
      <c r="H3" s="123"/>
      <c r="I3" s="123"/>
    </row>
    <row r="4" spans="1:17" ht="27" customHeight="1" x14ac:dyDescent="0.25">
      <c r="A4" s="135" t="s">
        <v>0</v>
      </c>
      <c r="B4" s="135" t="s">
        <v>1</v>
      </c>
      <c r="C4" s="135" t="s">
        <v>2</v>
      </c>
      <c r="D4" s="135" t="s">
        <v>27</v>
      </c>
      <c r="E4" s="135" t="s">
        <v>106</v>
      </c>
      <c r="F4" s="135"/>
      <c r="G4" s="135" t="s">
        <v>5</v>
      </c>
      <c r="H4" s="135" t="s">
        <v>107</v>
      </c>
      <c r="I4" s="135"/>
    </row>
    <row r="5" spans="1:17" x14ac:dyDescent="0.25">
      <c r="A5" s="135"/>
      <c r="B5" s="135"/>
      <c r="C5" s="135"/>
      <c r="D5" s="135"/>
      <c r="E5" s="10" t="s">
        <v>3</v>
      </c>
      <c r="F5" s="10" t="s">
        <v>4</v>
      </c>
      <c r="G5" s="135"/>
      <c r="H5" s="12" t="s">
        <v>3</v>
      </c>
      <c r="I5" s="12" t="s">
        <v>4</v>
      </c>
    </row>
    <row r="6" spans="1:17" x14ac:dyDescent="0.25">
      <c r="A6" s="38" t="s">
        <v>108</v>
      </c>
      <c r="B6" s="39"/>
      <c r="C6" s="39"/>
      <c r="D6" s="39"/>
      <c r="E6" s="40">
        <f>E7</f>
        <v>65</v>
      </c>
      <c r="F6" s="40">
        <f>F7</f>
        <v>35</v>
      </c>
      <c r="G6" s="39"/>
      <c r="H6" s="41"/>
      <c r="I6" s="41"/>
    </row>
    <row r="7" spans="1:17" x14ac:dyDescent="0.25">
      <c r="A7" s="19" t="s">
        <v>109</v>
      </c>
      <c r="B7" s="10"/>
      <c r="C7" s="10"/>
      <c r="D7" s="10"/>
      <c r="E7" s="42">
        <f>SUM(E8:E10)</f>
        <v>65</v>
      </c>
      <c r="F7" s="42">
        <f>SUM(F8:F10)</f>
        <v>35</v>
      </c>
      <c r="G7" s="10"/>
      <c r="H7" s="12"/>
      <c r="I7" s="12"/>
    </row>
    <row r="8" spans="1:17" ht="48.75" customHeight="1" x14ac:dyDescent="0.25">
      <c r="A8" s="27" t="s">
        <v>110</v>
      </c>
      <c r="B8" s="112" t="s">
        <v>111</v>
      </c>
      <c r="C8" s="27" t="s">
        <v>112</v>
      </c>
      <c r="D8" s="15" t="s">
        <v>82</v>
      </c>
      <c r="E8" s="43">
        <v>40</v>
      </c>
      <c r="F8" s="44">
        <v>10</v>
      </c>
      <c r="G8" s="110" t="s">
        <v>113</v>
      </c>
      <c r="H8" s="45">
        <v>0</v>
      </c>
      <c r="I8" s="45">
        <v>0</v>
      </c>
    </row>
    <row r="9" spans="1:17" ht="33.75" customHeight="1" x14ac:dyDescent="0.25">
      <c r="A9" s="27" t="s">
        <v>114</v>
      </c>
      <c r="B9" s="128"/>
      <c r="C9" s="110" t="s">
        <v>115</v>
      </c>
      <c r="D9" s="15" t="s">
        <v>82</v>
      </c>
      <c r="E9" s="43">
        <v>15</v>
      </c>
      <c r="F9" s="43">
        <v>15</v>
      </c>
      <c r="G9" s="130"/>
      <c r="H9" s="45">
        <v>0</v>
      </c>
      <c r="I9" s="45">
        <v>0</v>
      </c>
    </row>
    <row r="10" spans="1:17" ht="18.75" customHeight="1" x14ac:dyDescent="0.25">
      <c r="A10" s="27" t="s">
        <v>116</v>
      </c>
      <c r="B10" s="113"/>
      <c r="C10" s="111"/>
      <c r="D10" s="15" t="s">
        <v>82</v>
      </c>
      <c r="E10" s="43">
        <v>10</v>
      </c>
      <c r="F10" s="43">
        <v>10</v>
      </c>
      <c r="G10" s="111"/>
      <c r="H10" s="45">
        <v>0</v>
      </c>
      <c r="I10" s="45">
        <v>0</v>
      </c>
      <c r="L10" s="131"/>
      <c r="M10" s="132"/>
      <c r="N10" s="132"/>
      <c r="O10" s="132"/>
      <c r="P10" s="132"/>
      <c r="Q10" s="132"/>
    </row>
    <row r="11" spans="1:17" x14ac:dyDescent="0.25">
      <c r="A11" s="38" t="s">
        <v>117</v>
      </c>
      <c r="B11" s="39"/>
      <c r="C11" s="38"/>
      <c r="D11" s="39"/>
      <c r="E11" s="46">
        <f>+E12+E16+E14</f>
        <v>137.9</v>
      </c>
      <c r="F11" s="46">
        <f t="shared" ref="F11:I11" si="0">+F12+F16+F14</f>
        <v>279.89999999999998</v>
      </c>
      <c r="G11" s="47">
        <f t="shared" si="0"/>
        <v>0</v>
      </c>
      <c r="H11" s="48">
        <f t="shared" si="0"/>
        <v>0</v>
      </c>
      <c r="I11" s="48">
        <f t="shared" si="0"/>
        <v>142</v>
      </c>
    </row>
    <row r="12" spans="1:17" s="52" customFormat="1" x14ac:dyDescent="0.25">
      <c r="A12" s="19" t="s">
        <v>109</v>
      </c>
      <c r="B12" s="10"/>
      <c r="C12" s="19"/>
      <c r="D12" s="10"/>
      <c r="E12" s="49">
        <f>+E13</f>
        <v>55.4</v>
      </c>
      <c r="F12" s="49">
        <f>+F13</f>
        <v>55.4</v>
      </c>
      <c r="G12" s="50"/>
      <c r="H12" s="51"/>
      <c r="I12" s="51"/>
    </row>
    <row r="13" spans="1:17" s="55" customFormat="1" ht="44.25" customHeight="1" x14ac:dyDescent="0.25">
      <c r="A13" s="27" t="s">
        <v>118</v>
      </c>
      <c r="B13" s="15" t="s">
        <v>111</v>
      </c>
      <c r="C13" s="27" t="s">
        <v>119</v>
      </c>
      <c r="D13" s="53" t="s">
        <v>64</v>
      </c>
      <c r="E13" s="43">
        <v>55.4</v>
      </c>
      <c r="F13" s="43">
        <f>E13</f>
        <v>55.4</v>
      </c>
      <c r="G13" s="54" t="s">
        <v>120</v>
      </c>
      <c r="H13" s="45">
        <v>0</v>
      </c>
      <c r="I13" s="45">
        <v>0</v>
      </c>
    </row>
    <row r="14" spans="1:17" s="52" customFormat="1" x14ac:dyDescent="0.25">
      <c r="A14" s="19" t="s">
        <v>121</v>
      </c>
      <c r="B14" s="10"/>
      <c r="C14" s="11"/>
      <c r="D14" s="30"/>
      <c r="E14" s="49"/>
      <c r="F14" s="49">
        <f>+F15</f>
        <v>142</v>
      </c>
      <c r="G14" s="11"/>
      <c r="H14" s="51"/>
      <c r="I14" s="51">
        <f>+I15</f>
        <v>142</v>
      </c>
    </row>
    <row r="15" spans="1:17" s="55" customFormat="1" ht="30" x14ac:dyDescent="0.25">
      <c r="A15" s="27" t="s">
        <v>122</v>
      </c>
      <c r="B15" s="15" t="s">
        <v>123</v>
      </c>
      <c r="C15" s="27" t="s">
        <v>124</v>
      </c>
      <c r="D15" s="53" t="s">
        <v>4</v>
      </c>
      <c r="E15" s="43"/>
      <c r="F15" s="43">
        <v>142</v>
      </c>
      <c r="G15" s="54" t="s">
        <v>125</v>
      </c>
      <c r="H15" s="45"/>
      <c r="I15" s="45">
        <f>F15</f>
        <v>142</v>
      </c>
    </row>
    <row r="16" spans="1:17" x14ac:dyDescent="0.25">
      <c r="A16" s="19" t="s">
        <v>126</v>
      </c>
      <c r="B16" s="15"/>
      <c r="C16" s="14"/>
      <c r="D16" s="53"/>
      <c r="E16" s="43">
        <f>SUM(E17:E18)</f>
        <v>82.5</v>
      </c>
      <c r="F16" s="43">
        <f>SUM(F17:F18)</f>
        <v>82.5</v>
      </c>
      <c r="G16" s="56"/>
      <c r="H16" s="45"/>
      <c r="I16" s="45"/>
    </row>
    <row r="17" spans="1:12" s="55" customFormat="1" ht="46.5" customHeight="1" x14ac:dyDescent="0.25">
      <c r="A17" s="27" t="s">
        <v>127</v>
      </c>
      <c r="B17" s="112" t="s">
        <v>128</v>
      </c>
      <c r="C17" s="110" t="s">
        <v>93</v>
      </c>
      <c r="D17" s="53" t="s">
        <v>4</v>
      </c>
      <c r="E17" s="43">
        <v>80</v>
      </c>
      <c r="F17" s="43">
        <v>80</v>
      </c>
      <c r="G17" s="133" t="s">
        <v>129</v>
      </c>
      <c r="H17" s="45">
        <v>0</v>
      </c>
      <c r="I17" s="45">
        <v>0</v>
      </c>
    </row>
    <row r="18" spans="1:12" s="55" customFormat="1" ht="35.25" customHeight="1" x14ac:dyDescent="0.25">
      <c r="A18" s="27" t="s">
        <v>130</v>
      </c>
      <c r="B18" s="113"/>
      <c r="C18" s="111"/>
      <c r="D18" s="53" t="s">
        <v>4</v>
      </c>
      <c r="E18" s="43">
        <v>2.5</v>
      </c>
      <c r="F18" s="43">
        <v>2.5</v>
      </c>
      <c r="G18" s="134"/>
      <c r="H18" s="45">
        <v>0</v>
      </c>
      <c r="I18" s="45">
        <v>0</v>
      </c>
    </row>
    <row r="19" spans="1:12" x14ac:dyDescent="0.25">
      <c r="A19" s="38" t="s">
        <v>131</v>
      </c>
      <c r="B19" s="57"/>
      <c r="C19" s="58"/>
      <c r="D19" s="58"/>
      <c r="E19" s="46"/>
      <c r="F19" s="46">
        <f>F20</f>
        <v>347</v>
      </c>
      <c r="G19" s="59"/>
      <c r="H19" s="60"/>
      <c r="I19" s="60"/>
    </row>
    <row r="20" spans="1:12" x14ac:dyDescent="0.25">
      <c r="A20" s="19" t="s">
        <v>132</v>
      </c>
      <c r="B20" s="61"/>
      <c r="C20" s="11"/>
      <c r="D20" s="11"/>
      <c r="E20" s="49"/>
      <c r="F20" s="49">
        <f>SUM(F21:F28)</f>
        <v>347</v>
      </c>
      <c r="G20" s="31"/>
      <c r="H20" s="45"/>
      <c r="I20" s="45"/>
    </row>
    <row r="21" spans="1:12" s="55" customFormat="1" ht="30" x14ac:dyDescent="0.25">
      <c r="A21" s="27" t="s">
        <v>133</v>
      </c>
      <c r="B21" s="112" t="s">
        <v>91</v>
      </c>
      <c r="C21" s="112" t="s">
        <v>93</v>
      </c>
      <c r="D21" s="53" t="s">
        <v>4</v>
      </c>
      <c r="E21" s="43"/>
      <c r="F21" s="43">
        <v>57</v>
      </c>
      <c r="G21" s="129" t="s">
        <v>92</v>
      </c>
      <c r="H21" s="45"/>
      <c r="I21" s="45">
        <v>0</v>
      </c>
      <c r="L21" s="55">
        <v>1000</v>
      </c>
    </row>
    <row r="22" spans="1:12" ht="30" x14ac:dyDescent="0.25">
      <c r="A22" s="23" t="s">
        <v>134</v>
      </c>
      <c r="B22" s="128"/>
      <c r="C22" s="128"/>
      <c r="D22" s="53" t="s">
        <v>4</v>
      </c>
      <c r="E22" s="43"/>
      <c r="F22" s="43">
        <v>43</v>
      </c>
      <c r="G22" s="129"/>
      <c r="H22" s="45"/>
      <c r="I22" s="45">
        <v>0</v>
      </c>
    </row>
    <row r="23" spans="1:12" ht="30" x14ac:dyDescent="0.25">
      <c r="A23" s="23" t="s">
        <v>135</v>
      </c>
      <c r="B23" s="128"/>
      <c r="C23" s="128"/>
      <c r="D23" s="53" t="s">
        <v>4</v>
      </c>
      <c r="E23" s="43"/>
      <c r="F23" s="43">
        <v>47</v>
      </c>
      <c r="G23" s="129"/>
      <c r="H23" s="45"/>
      <c r="I23" s="45">
        <v>0</v>
      </c>
    </row>
    <row r="24" spans="1:12" ht="33" customHeight="1" x14ac:dyDescent="0.25">
      <c r="A24" s="27" t="s">
        <v>136</v>
      </c>
      <c r="B24" s="128"/>
      <c r="C24" s="128"/>
      <c r="D24" s="53" t="s">
        <v>4</v>
      </c>
      <c r="E24" s="62"/>
      <c r="F24" s="43">
        <v>40</v>
      </c>
      <c r="G24" s="129"/>
      <c r="H24" s="4"/>
      <c r="I24" s="45">
        <v>0</v>
      </c>
    </row>
    <row r="25" spans="1:12" ht="30" x14ac:dyDescent="0.25">
      <c r="A25" s="23" t="s">
        <v>137</v>
      </c>
      <c r="B25" s="128"/>
      <c r="C25" s="128"/>
      <c r="D25" s="53" t="s">
        <v>4</v>
      </c>
      <c r="E25" s="62"/>
      <c r="F25" s="43">
        <v>80</v>
      </c>
      <c r="G25" s="129"/>
      <c r="H25" s="4"/>
      <c r="I25" s="45">
        <v>0</v>
      </c>
    </row>
    <row r="26" spans="1:12" ht="30" customHeight="1" x14ac:dyDescent="0.25">
      <c r="A26" s="27" t="s">
        <v>138</v>
      </c>
      <c r="B26" s="128"/>
      <c r="C26" s="128"/>
      <c r="D26" s="53" t="s">
        <v>4</v>
      </c>
      <c r="E26" s="62"/>
      <c r="F26" s="43">
        <v>30</v>
      </c>
      <c r="G26" s="129"/>
      <c r="H26" s="4"/>
      <c r="I26" s="45">
        <v>0</v>
      </c>
    </row>
    <row r="27" spans="1:12" ht="30" customHeight="1" x14ac:dyDescent="0.25">
      <c r="A27" s="27" t="s">
        <v>139</v>
      </c>
      <c r="B27" s="128"/>
      <c r="C27" s="128"/>
      <c r="D27" s="53" t="s">
        <v>4</v>
      </c>
      <c r="E27" s="62"/>
      <c r="F27" s="43">
        <v>32</v>
      </c>
      <c r="G27" s="129"/>
      <c r="H27" s="4"/>
      <c r="I27" s="45">
        <v>0</v>
      </c>
    </row>
    <row r="28" spans="1:12" ht="30" customHeight="1" x14ac:dyDescent="0.25">
      <c r="A28" s="27" t="s">
        <v>140</v>
      </c>
      <c r="B28" s="113"/>
      <c r="C28" s="113"/>
      <c r="D28" s="53" t="s">
        <v>4</v>
      </c>
      <c r="E28" s="62"/>
      <c r="F28" s="43">
        <v>18</v>
      </c>
      <c r="G28" s="129"/>
      <c r="H28" s="4"/>
      <c r="I28" s="45">
        <v>0</v>
      </c>
    </row>
    <row r="29" spans="1:12" s="52" customFormat="1" x14ac:dyDescent="0.25">
      <c r="A29" s="63" t="s">
        <v>104</v>
      </c>
      <c r="B29" s="64"/>
      <c r="C29" s="65"/>
      <c r="D29" s="65"/>
      <c r="E29" s="66">
        <f>E6+E11+E19</f>
        <v>202.9</v>
      </c>
      <c r="F29" s="66">
        <f>F6+F11+F19</f>
        <v>661.9</v>
      </c>
      <c r="G29" s="65"/>
      <c r="H29" s="67">
        <f>H6+H11+H19</f>
        <v>0</v>
      </c>
      <c r="I29" s="67">
        <f>I6+I11+I19</f>
        <v>142</v>
      </c>
    </row>
  </sheetData>
  <mergeCells count="20">
    <mergeCell ref="L10:Q10"/>
    <mergeCell ref="B17:B18"/>
    <mergeCell ref="C17:C18"/>
    <mergeCell ref="G17:G18"/>
    <mergeCell ref="A1:I1"/>
    <mergeCell ref="A3:I3"/>
    <mergeCell ref="A4:A5"/>
    <mergeCell ref="B4:B5"/>
    <mergeCell ref="C4:C5"/>
    <mergeCell ref="D4:D5"/>
    <mergeCell ref="E4:F4"/>
    <mergeCell ref="G4:G5"/>
    <mergeCell ref="H4:I4"/>
    <mergeCell ref="A2:I2"/>
    <mergeCell ref="B21:B28"/>
    <mergeCell ref="C21:C28"/>
    <mergeCell ref="G21:G28"/>
    <mergeCell ref="B8:B10"/>
    <mergeCell ref="G8:G10"/>
    <mergeCell ref="C9:C10"/>
  </mergeCells>
  <pageMargins left="0.11811023622047245" right="0.11811023622047245" top="0.15748031496062992" bottom="0.74803149606299213" header="0.31496062992125984" footer="0.31496062992125984"/>
  <pageSetup paperSize="9"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view="pageBreakPreview" zoomScale="60" zoomScaleNormal="70" workbookViewId="0">
      <pane ySplit="5" topLeftCell="A6" activePane="bottomLeft" state="frozen"/>
      <selection activeCell="C6" sqref="C6"/>
      <selection pane="bottomLeft" activeCell="B5" sqref="B5:I7"/>
    </sheetView>
  </sheetViews>
  <sheetFormatPr baseColWidth="10" defaultColWidth="9.140625" defaultRowHeight="15" x14ac:dyDescent="0.25"/>
  <cols>
    <col min="1" max="1" width="40" customWidth="1"/>
    <col min="2" max="2" width="21.7109375" customWidth="1"/>
    <col min="3" max="3" width="33.28515625" customWidth="1"/>
    <col min="4" max="4" width="15.28515625" customWidth="1"/>
    <col min="5" max="5" width="10.42578125" customWidth="1"/>
    <col min="6" max="6" width="12.140625" bestFit="1" customWidth="1"/>
    <col min="7" max="7" width="29.28515625" customWidth="1"/>
    <col min="8" max="8" width="10.7109375" customWidth="1"/>
    <col min="9" max="9" width="11.140625" customWidth="1"/>
    <col min="12" max="12" width="12" bestFit="1" customWidth="1"/>
  </cols>
  <sheetData>
    <row r="1" spans="1:9" ht="67.5" customHeight="1" x14ac:dyDescent="0.25">
      <c r="A1" s="90" t="s">
        <v>141</v>
      </c>
      <c r="B1" s="91"/>
      <c r="C1" s="91"/>
      <c r="D1" s="91"/>
      <c r="E1" s="91"/>
      <c r="F1" s="91"/>
      <c r="G1" s="91"/>
      <c r="H1" s="91"/>
      <c r="I1" s="91"/>
    </row>
    <row r="2" spans="1:9" ht="38.25" customHeight="1" x14ac:dyDescent="0.25">
      <c r="A2" s="92" t="s">
        <v>98</v>
      </c>
      <c r="B2" s="92"/>
      <c r="C2" s="92"/>
      <c r="D2" s="92"/>
      <c r="E2" s="92"/>
      <c r="F2" s="92"/>
      <c r="G2" s="92"/>
      <c r="H2" s="92"/>
      <c r="I2" s="92"/>
    </row>
    <row r="3" spans="1:9" ht="41.25" customHeight="1" x14ac:dyDescent="0.25">
      <c r="A3" s="136" t="s">
        <v>0</v>
      </c>
      <c r="B3" s="136" t="s">
        <v>1</v>
      </c>
      <c r="C3" s="136" t="s">
        <v>2</v>
      </c>
      <c r="D3" s="136" t="s">
        <v>27</v>
      </c>
      <c r="E3" s="136" t="s">
        <v>106</v>
      </c>
      <c r="F3" s="136"/>
      <c r="G3" s="136" t="s">
        <v>5</v>
      </c>
      <c r="H3" s="136" t="s">
        <v>142</v>
      </c>
      <c r="I3" s="136"/>
    </row>
    <row r="4" spans="1:9" ht="18.75" x14ac:dyDescent="0.25">
      <c r="A4" s="136"/>
      <c r="B4" s="136"/>
      <c r="C4" s="136"/>
      <c r="D4" s="136"/>
      <c r="E4" s="3" t="s">
        <v>3</v>
      </c>
      <c r="F4" s="3" t="s">
        <v>4</v>
      </c>
      <c r="G4" s="136"/>
      <c r="H4" s="3" t="s">
        <v>3</v>
      </c>
      <c r="I4" s="3" t="s">
        <v>4</v>
      </c>
    </row>
    <row r="5" spans="1:9" ht="30" customHeight="1" x14ac:dyDescent="0.25">
      <c r="A5" s="3" t="s">
        <v>108</v>
      </c>
      <c r="B5" s="136" t="s">
        <v>143</v>
      </c>
      <c r="C5" s="136"/>
      <c r="D5" s="136"/>
      <c r="E5" s="136"/>
      <c r="F5" s="136"/>
      <c r="G5" s="136"/>
      <c r="H5" s="136"/>
      <c r="I5" s="136"/>
    </row>
    <row r="6" spans="1:9" ht="30" customHeight="1" x14ac:dyDescent="0.25">
      <c r="A6" s="3" t="s">
        <v>117</v>
      </c>
      <c r="B6" s="136"/>
      <c r="C6" s="136"/>
      <c r="D6" s="136"/>
      <c r="E6" s="136"/>
      <c r="F6" s="136"/>
      <c r="G6" s="136"/>
      <c r="H6" s="136"/>
      <c r="I6" s="136"/>
    </row>
    <row r="7" spans="1:9" ht="30" customHeight="1" x14ac:dyDescent="0.25">
      <c r="A7" s="3" t="s">
        <v>144</v>
      </c>
      <c r="B7" s="136"/>
      <c r="C7" s="136"/>
      <c r="D7" s="136"/>
      <c r="E7" s="136"/>
      <c r="F7" s="136"/>
      <c r="G7" s="136"/>
      <c r="H7" s="136"/>
      <c r="I7" s="136"/>
    </row>
  </sheetData>
  <mergeCells count="10">
    <mergeCell ref="B5:I7"/>
    <mergeCell ref="A1:I1"/>
    <mergeCell ref="A2:I2"/>
    <mergeCell ref="A3:A4"/>
    <mergeCell ref="B3:B4"/>
    <mergeCell ref="C3:C4"/>
    <mergeCell ref="D3:D4"/>
    <mergeCell ref="E3:F3"/>
    <mergeCell ref="G3:G4"/>
    <mergeCell ref="H3:I3"/>
  </mergeCells>
  <pageMargins left="0.11811023622047245" right="0.31496062992125984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</vt:i4>
      </vt:variant>
    </vt:vector>
  </HeadingPairs>
  <TitlesOfParts>
    <vt:vector size="17" baseType="lpstr">
      <vt:lpstr>MSN Tab01</vt:lpstr>
      <vt:lpstr>MDJ Tab 01</vt:lpstr>
      <vt:lpstr>MSN Tab 02 </vt:lpstr>
      <vt:lpstr>MDJ Tab 02</vt:lpstr>
      <vt:lpstr>MSNTab 03</vt:lpstr>
      <vt:lpstr>MDJ Tab 03</vt:lpstr>
      <vt:lpstr>TAB 1 Culture </vt:lpstr>
      <vt:lpstr>TAB 2 culture</vt:lpstr>
      <vt:lpstr>TAB 3 Culture </vt:lpstr>
      <vt:lpstr>TAB 1 affaires religieuses</vt:lpstr>
      <vt:lpstr>TAB 2 affaires religieuses</vt:lpstr>
      <vt:lpstr>TAB 3 affaires religieuses</vt:lpstr>
      <vt:lpstr>'MSN Tab 02 '!Impression_des_titres</vt:lpstr>
      <vt:lpstr>'MDJ Tab 02'!Zone_d_impression</vt:lpstr>
      <vt:lpstr>'MSN Tab 02 '!Zone_d_impression</vt:lpstr>
      <vt:lpstr>'TAB 2 affaires religieuses'!Zone_d_impression</vt:lpstr>
      <vt:lpstr>'TAB 2 culture'!Zone_d_impression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2025-03-24T09:46:26Z</dcterms:modified>
</cp:coreProperties>
</file>