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\Box Sync\ufcs\software\microcontroller\res\"/>
    </mc:Choice>
  </mc:AlternateContent>
  <bookViews>
    <workbookView xWindow="0" yWindow="0" windowWidth="27465" windowHeight="11265" activeTab="1"/>
  </bookViews>
  <sheets>
    <sheet name="read" sheetId="1" r:id="rId1"/>
    <sheet name="wri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2" l="1"/>
  <c r="A44" i="2"/>
  <c r="A45" i="2"/>
  <c r="A46" i="2"/>
  <c r="A47" i="2"/>
  <c r="A48" i="2"/>
  <c r="A49" i="2"/>
  <c r="A50" i="2"/>
  <c r="A51" i="2"/>
  <c r="A52" i="2"/>
  <c r="A42" i="2"/>
  <c r="B43" i="2"/>
  <c r="B44" i="2"/>
  <c r="B45" i="2"/>
  <c r="B46" i="2"/>
  <c r="B47" i="2"/>
  <c r="B48" i="2"/>
  <c r="B49" i="2"/>
  <c r="B50" i="2"/>
  <c r="B51" i="2"/>
  <c r="B52" i="2"/>
  <c r="B42" i="2"/>
  <c r="B24" i="2"/>
  <c r="B25" i="2"/>
  <c r="B26" i="2"/>
  <c r="B27" i="2"/>
  <c r="B28" i="2"/>
  <c r="B29" i="2"/>
  <c r="B30" i="2"/>
  <c r="B31" i="2"/>
  <c r="B32" i="2"/>
  <c r="B33" i="2"/>
  <c r="B23" i="2"/>
  <c r="A24" i="2"/>
  <c r="A25" i="2"/>
  <c r="A26" i="2"/>
  <c r="A27" i="2"/>
  <c r="A28" i="2"/>
  <c r="A29" i="2"/>
  <c r="A30" i="2"/>
  <c r="A31" i="2"/>
  <c r="A32" i="2"/>
  <c r="A33" i="2"/>
  <c r="A23" i="2"/>
  <c r="B25" i="1" l="1"/>
  <c r="B26" i="1"/>
  <c r="B27" i="1"/>
  <c r="B28" i="1"/>
  <c r="B29" i="1"/>
  <c r="B30" i="1"/>
  <c r="B31" i="1"/>
  <c r="B32" i="1"/>
  <c r="B33" i="1"/>
  <c r="B34" i="1"/>
  <c r="B24" i="1"/>
  <c r="F5" i="2"/>
  <c r="F6" i="2"/>
  <c r="F7" i="2"/>
  <c r="F8" i="2"/>
  <c r="F9" i="2"/>
  <c r="F10" i="2"/>
  <c r="F11" i="2"/>
  <c r="F12" i="2"/>
  <c r="F13" i="2"/>
  <c r="F14" i="2"/>
  <c r="F4" i="2"/>
  <c r="E5" i="1"/>
  <c r="E6" i="1"/>
  <c r="E7" i="1"/>
  <c r="E8" i="1"/>
  <c r="E9" i="1"/>
  <c r="E10" i="1"/>
  <c r="E11" i="1"/>
  <c r="E12" i="1"/>
  <c r="E13" i="1"/>
  <c r="E14" i="1"/>
  <c r="E4" i="1"/>
</calcChain>
</file>

<file path=xl/comments1.xml><?xml version="1.0" encoding="utf-8"?>
<comments xmlns="http://schemas.openxmlformats.org/spreadsheetml/2006/main">
  <authors>
    <author>Craig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dacWrite function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Craig:</t>
        </r>
        <r>
          <rPr>
            <sz val="9"/>
            <color indexed="81"/>
            <rFont val="Tahoma"/>
            <family val="2"/>
          </rPr>
          <t xml:space="preserve">
ledCWrite function, with 8-bit resolution (255 max value) and 12kHz frequency</t>
        </r>
      </text>
    </comment>
  </commentList>
</comments>
</file>

<file path=xl/sharedStrings.xml><?xml version="1.0" encoding="utf-8"?>
<sst xmlns="http://schemas.openxmlformats.org/spreadsheetml/2006/main" count="24" uniqueCount="23">
  <si>
    <t>PR1</t>
  </si>
  <si>
    <t>Voltage applied</t>
  </si>
  <si>
    <t>Value read</t>
  </si>
  <si>
    <t>PR2</t>
  </si>
  <si>
    <t>PR3</t>
  </si>
  <si>
    <t>Calibration of inputs (value returned by analogRead() as a function of voltage applied to pin)</t>
  </si>
  <si>
    <t>Calibration of outputs (voltage measured as a function of value passed to analog write functions)</t>
  </si>
  <si>
    <t>Requested voltage</t>
  </si>
  <si>
    <t>Measured voltage</t>
  </si>
  <si>
    <t>PR1 (dacWrite)</t>
  </si>
  <si>
    <t>PR2 (dacWrite)</t>
  </si>
  <si>
    <t>PR3 (ledCWrite)</t>
  </si>
  <si>
    <t>Ideal (linear)</t>
  </si>
  <si>
    <t>dacWrite average</t>
  </si>
  <si>
    <t>Flipped:</t>
  </si>
  <si>
    <t>AnalogRead value</t>
  </si>
  <si>
    <t>Actual voltage</t>
  </si>
  <si>
    <t>Actual voltage / maximum voltage</t>
  </si>
  <si>
    <t>Actual voltage / maximum</t>
  </si>
  <si>
    <t>Value passed to dacWrite / maximum</t>
  </si>
  <si>
    <t>dacWrite</t>
  </si>
  <si>
    <t>LedcWrite</t>
  </si>
  <si>
    <t>Value passed to ledcWrite /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</si>
</sst>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AnalogRead()</a:t>
            </a:r>
            <a:r>
              <a:rPr lang="en-US" baseline="0"/>
              <a:t> calibration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read!$B$3</c:f>
              <c:strCache>
                <c:ptCount val="1"/>
                <c:pt idx="0">
                  <c:v>PR1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Polynomial fit to PR1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read!$B$4:$B$14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1774</c:v>
                </c:pt>
                <c:pt idx="6">
                  <c:v>2158</c:v>
                </c:pt>
                <c:pt idx="7">
                  <c:v>2535</c:v>
                </c:pt>
                <c:pt idx="8">
                  <c:v>2948</c:v>
                </c:pt>
                <c:pt idx="9">
                  <c:v>3487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D-4DE8-A24F-21BD9C5BACD6}"/>
            </c:ext>
          </c:extLst>
        </c:ser>
        <c:ser>
          <c:idx val="1"/>
          <c:order val="1"/>
          <c:tx>
            <c:strRef>
              <c:f>read!$C$3</c:f>
              <c:strCache>
                <c:ptCount val="1"/>
                <c:pt idx="0">
                  <c:v>PR2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read!$C$4:$C$14</c:f>
              <c:numCache>
                <c:formatCode>General</c:formatCode>
                <c:ptCount val="11"/>
                <c:pt idx="0">
                  <c:v>0</c:v>
                </c:pt>
                <c:pt idx="1">
                  <c:v>228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1773</c:v>
                </c:pt>
                <c:pt idx="6">
                  <c:v>2155</c:v>
                </c:pt>
                <c:pt idx="7">
                  <c:v>2531</c:v>
                </c:pt>
                <c:pt idx="8">
                  <c:v>2943</c:v>
                </c:pt>
                <c:pt idx="9">
                  <c:v>3471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D-4DE8-A24F-21BD9C5BACD6}"/>
            </c:ext>
          </c:extLst>
        </c:ser>
        <c:ser>
          <c:idx val="2"/>
          <c:order val="2"/>
          <c:tx>
            <c:strRef>
              <c:f>read!$D$3</c:f>
              <c:strCache>
                <c:ptCount val="1"/>
                <c:pt idx="0">
                  <c:v>PR3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read!$D$4:$D$14</c:f>
              <c:numCache>
                <c:formatCode>General</c:formatCode>
                <c:ptCount val="11"/>
                <c:pt idx="0">
                  <c:v>0</c:v>
                </c:pt>
                <c:pt idx="1">
                  <c:v>232</c:v>
                </c:pt>
                <c:pt idx="2">
                  <c:v>613</c:v>
                </c:pt>
                <c:pt idx="3">
                  <c:v>996</c:v>
                </c:pt>
                <c:pt idx="4">
                  <c:v>1390</c:v>
                </c:pt>
                <c:pt idx="5">
                  <c:v>1775</c:v>
                </c:pt>
                <c:pt idx="6">
                  <c:v>2159</c:v>
                </c:pt>
                <c:pt idx="7">
                  <c:v>2539</c:v>
                </c:pt>
                <c:pt idx="8">
                  <c:v>2950</c:v>
                </c:pt>
                <c:pt idx="9">
                  <c:v>3480</c:v>
                </c:pt>
                <c:pt idx="10">
                  <c:v>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D-4DE8-A24F-21BD9C5BACD6}"/>
            </c:ext>
          </c:extLst>
        </c:ser>
        <c:ser>
          <c:idx val="3"/>
          <c:order val="3"/>
          <c:tx>
            <c:strRef>
              <c:f>read!$E$3</c:f>
              <c:strCache>
                <c:ptCount val="1"/>
                <c:pt idx="0">
                  <c:v>Ideal (linear)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read!$A$4:$A$14</c:f>
              <c:numCache>
                <c:formatCode>@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read!$E$4:$E$14</c:f>
              <c:numCache>
                <c:formatCode>General</c:formatCode>
                <c:ptCount val="11"/>
                <c:pt idx="0">
                  <c:v>0</c:v>
                </c:pt>
                <c:pt idx="1">
                  <c:v>409.6</c:v>
                </c:pt>
                <c:pt idx="2">
                  <c:v>819.2</c:v>
                </c:pt>
                <c:pt idx="3">
                  <c:v>1228.8</c:v>
                </c:pt>
                <c:pt idx="4">
                  <c:v>1638.4</c:v>
                </c:pt>
                <c:pt idx="5">
                  <c:v>2048</c:v>
                </c:pt>
                <c:pt idx="6">
                  <c:v>2457.6</c:v>
                </c:pt>
                <c:pt idx="7">
                  <c:v>2867.2</c:v>
                </c:pt>
                <c:pt idx="8">
                  <c:v>3276.8</c:v>
                </c:pt>
                <c:pt idx="9">
                  <c:v>3686.4</c:v>
                </c:pt>
                <c:pt idx="10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C-4DFE-8F87-5DB96B01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applied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returned</a:t>
                </a:r>
              </a:p>
              <a:p>
                <a:pPr>
                  <a:defRPr/>
                </a:pPr>
                <a:r>
                  <a:rPr lang="en-US"/>
                  <a:t>by</a:t>
                </a:r>
                <a:r>
                  <a:rPr lang="en-US" baseline="0"/>
                  <a:t> analogRead()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read!$B$23</c:f>
              <c:strCache>
                <c:ptCount val="1"/>
                <c:pt idx="0">
                  <c:v>Actual voltage / maximum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read!$A$24:$A$34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612</c:v>
                </c:pt>
                <c:pt idx="3">
                  <c:v>994</c:v>
                </c:pt>
                <c:pt idx="4">
                  <c:v>1385</c:v>
                </c:pt>
                <c:pt idx="5">
                  <c:v>1774</c:v>
                </c:pt>
                <c:pt idx="6">
                  <c:v>2158</c:v>
                </c:pt>
                <c:pt idx="7">
                  <c:v>2535</c:v>
                </c:pt>
                <c:pt idx="8">
                  <c:v>2948</c:v>
                </c:pt>
                <c:pt idx="9">
                  <c:v>3487</c:v>
                </c:pt>
                <c:pt idx="10">
                  <c:v>4095</c:v>
                </c:pt>
              </c:numCache>
            </c:numRef>
          </c:xVal>
          <c:yVal>
            <c:numRef>
              <c:f>read!$B$24:$B$34</c:f>
              <c:numCache>
                <c:formatCode>@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EE2-4BE2-9B23-88916028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93752"/>
        <c:axId val="453289488"/>
      </c:scatterChart>
      <c:valAx>
        <c:axId val="4532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89488"/>
        <c:crosses val="autoZero"/>
        <c:crossBetween val="midCat"/>
      </c:valAx>
      <c:valAx>
        <c:axId val="4532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write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write!$D$3</c:f>
              <c:strCache>
                <c:ptCount val="1"/>
                <c:pt idx="0">
                  <c:v>PR3 (ledCWrite)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Polynomial fit, ledcWrite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6446945107154196"/>
                  <c:y val="-3.8910886139232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write!$D$4:$D$14</c:f>
              <c:numCache>
                <c:formatCode>General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1.07</c:v>
                </c:pt>
                <c:pt idx="3">
                  <c:v>1.61</c:v>
                </c:pt>
                <c:pt idx="4">
                  <c:v>2.16</c:v>
                </c:pt>
                <c:pt idx="5">
                  <c:v>2.7</c:v>
                </c:pt>
                <c:pt idx="6">
                  <c:v>3.25</c:v>
                </c:pt>
                <c:pt idx="7">
                  <c:v>3.79</c:v>
                </c:pt>
                <c:pt idx="8">
                  <c:v>4.3499999999999996</c:v>
                </c:pt>
                <c:pt idx="9">
                  <c:v>4.88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F-4A01-A48D-2EFA0AED5752}"/>
            </c:ext>
          </c:extLst>
        </c:ser>
        <c:ser>
          <c:idx val="4"/>
          <c:order val="4"/>
          <c:tx>
            <c:strRef>
              <c:f>write!$F$3</c:f>
              <c:strCache>
                <c:ptCount val="1"/>
                <c:pt idx="0">
                  <c:v>dacWrite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Polynomial fit, dacWrite</c:nam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1547566632194384E-3"/>
                  <c:y val="0.45382027246594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write!$A$4:$A$14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write!$F$4:$F$14</c:f>
              <c:numCache>
                <c:formatCode>General</c:formatCode>
                <c:ptCount val="11"/>
                <c:pt idx="0">
                  <c:v>0.1</c:v>
                </c:pt>
                <c:pt idx="1">
                  <c:v>0.6</c:v>
                </c:pt>
                <c:pt idx="2">
                  <c:v>1.125</c:v>
                </c:pt>
                <c:pt idx="3">
                  <c:v>1.635</c:v>
                </c:pt>
                <c:pt idx="4">
                  <c:v>2.16</c:v>
                </c:pt>
                <c:pt idx="5">
                  <c:v>2.665</c:v>
                </c:pt>
                <c:pt idx="6">
                  <c:v>3.19</c:v>
                </c:pt>
                <c:pt idx="7">
                  <c:v>3.7</c:v>
                </c:pt>
                <c:pt idx="8">
                  <c:v>4.2300000000000004</c:v>
                </c:pt>
                <c:pt idx="9">
                  <c:v>4.7349999999999994</c:v>
                </c:pt>
                <c:pt idx="10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F-4A01-A48D-2EFA0AED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6592"/>
        <c:axId val="11956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write!$B$3</c15:sqref>
                        </c15:formulaRef>
                      </c:ext>
                    </c:extLst>
                    <c:strCache>
                      <c:ptCount val="1"/>
                      <c:pt idx="0">
                        <c:v>PR1 (dacWrite)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write!$B$4:$B$14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0.12</c:v>
                      </c:pt>
                      <c:pt idx="1">
                        <c:v>0.62</c:v>
                      </c:pt>
                      <c:pt idx="2">
                        <c:v>1.1499999999999999</c:v>
                      </c:pt>
                      <c:pt idx="3">
                        <c:v>1.65</c:v>
                      </c:pt>
                      <c:pt idx="4">
                        <c:v>2.1800000000000002</c:v>
                      </c:pt>
                      <c:pt idx="5">
                        <c:v>2.68</c:v>
                      </c:pt>
                      <c:pt idx="6">
                        <c:v>3.21</c:v>
                      </c:pt>
                      <c:pt idx="7">
                        <c:v>3.72</c:v>
                      </c:pt>
                      <c:pt idx="8">
                        <c:v>4.24</c:v>
                      </c:pt>
                      <c:pt idx="9">
                        <c:v>4.75</c:v>
                      </c:pt>
                      <c:pt idx="10">
                        <c:v>4.9400000000000004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FF-4A01-A48D-2EFA0AED57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write!$C$3</c15:sqref>
                        </c15:formulaRef>
                      </c:ext>
                    </c:extLst>
                    <c:strCache>
                      <c:ptCount val="1"/>
                      <c:pt idx="0">
                        <c:v>PR2 (dacWrite)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write!$C$4:$C$14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0.08</c:v>
                      </c:pt>
                      <c:pt idx="1">
                        <c:v>0.57999999999999996</c:v>
                      </c:pt>
                      <c:pt idx="2">
                        <c:v>1.1000000000000001</c:v>
                      </c:pt>
                      <c:pt idx="3">
                        <c:v>1.62</c:v>
                      </c:pt>
                      <c:pt idx="4">
                        <c:v>2.14</c:v>
                      </c:pt>
                      <c:pt idx="5">
                        <c:v>2.65</c:v>
                      </c:pt>
                      <c:pt idx="6">
                        <c:v>3.17</c:v>
                      </c:pt>
                      <c:pt idx="7">
                        <c:v>3.68</c:v>
                      </c:pt>
                      <c:pt idx="8">
                        <c:v>4.22</c:v>
                      </c:pt>
                      <c:pt idx="9">
                        <c:v>4.72</c:v>
                      </c:pt>
                      <c:pt idx="10">
                        <c:v>4.9400000000000004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FF-4A01-A48D-2EFA0AED57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write!$E$3</c15:sqref>
                        </c15:formulaRef>
                      </c:ext>
                    </c:extLst>
                    <c:strCache>
                      <c:ptCount val="1"/>
                      <c:pt idx="0">
                        <c:v>Ideal (linear)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write!$A$4:$A$14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write!$E$4:$E$14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FF-4A01-A48D-2EFA0AED5752}"/>
                  </c:ext>
                </c:extLst>
              </c15:ser>
            </c15:filteredLineSeries>
          </c:ext>
        </c:extLst>
      </c:lineChart>
      <c:catAx>
        <c:axId val="119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920"/>
        <c:crosses val="autoZero"/>
        <c:auto val="1"/>
        <c:lblAlgn val="ctr"/>
        <c:lblOffset val="100"/>
        <c:noMultiLvlLbl val="0"/>
      </c:catAx>
      <c:valAx>
        <c:axId val="119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write!$B$22</c:f>
              <c:strCache>
                <c:ptCount val="1"/>
                <c:pt idx="0">
                  <c:v>Value passed to dacWrite / maximum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write!$A$23:$A$33</c:f>
              <c:numCache>
                <c:formatCode>General</c:formatCode>
                <c:ptCount val="11"/>
                <c:pt idx="0">
                  <c:v>2.0242914979757085E-2</c:v>
                </c:pt>
                <c:pt idx="1">
                  <c:v>0.12145748987854249</c:v>
                </c:pt>
                <c:pt idx="2">
                  <c:v>0.22773279352226719</c:v>
                </c:pt>
                <c:pt idx="3">
                  <c:v>0.33097165991902833</c:v>
                </c:pt>
                <c:pt idx="4">
                  <c:v>0.43724696356275305</c:v>
                </c:pt>
                <c:pt idx="5">
                  <c:v>0.53947368421052633</c:v>
                </c:pt>
                <c:pt idx="6">
                  <c:v>0.64574898785425094</c:v>
                </c:pt>
                <c:pt idx="7">
                  <c:v>0.74898785425101211</c:v>
                </c:pt>
                <c:pt idx="8">
                  <c:v>0.85627530364372473</c:v>
                </c:pt>
                <c:pt idx="9">
                  <c:v>0.95850202429149778</c:v>
                </c:pt>
                <c:pt idx="10">
                  <c:v>1</c:v>
                </c:pt>
              </c:numCache>
            </c:numRef>
          </c:xVal>
          <c:yVal>
            <c:numRef>
              <c:f>write!$B$23:$B$33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E-4A8D-9A0D-A8FCD18D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3840"/>
        <c:axId val="378951872"/>
      </c:scatterChart>
      <c:valAx>
        <c:axId val="378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1872"/>
        <c:crosses val="autoZero"/>
        <c:crossBetween val="midCat"/>
      </c:valAx>
      <c:valAx>
        <c:axId val="37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passed to dacWrite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write!$B$41</c:f>
              <c:strCache>
                <c:ptCount val="1"/>
                <c:pt idx="0">
                  <c:v>Value passed to ledcWrite / maximum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2535848643919509"/>
                  <c:y val="-6.1841280256634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write!$A$42:$A$52</c:f>
              <c:numCache>
                <c:formatCode>General</c:formatCode>
                <c:ptCount val="11"/>
                <c:pt idx="0">
                  <c:v>0</c:v>
                </c:pt>
                <c:pt idx="1">
                  <c:v>0.10526315789473684</c:v>
                </c:pt>
                <c:pt idx="2">
                  <c:v>0.2165991902834008</c:v>
                </c:pt>
                <c:pt idx="3">
                  <c:v>0.32591093117408904</c:v>
                </c:pt>
                <c:pt idx="4">
                  <c:v>0.43724696356275305</c:v>
                </c:pt>
                <c:pt idx="5">
                  <c:v>0.54655870445344124</c:v>
                </c:pt>
                <c:pt idx="6">
                  <c:v>0.6578947368421052</c:v>
                </c:pt>
                <c:pt idx="7">
                  <c:v>0.76720647773279349</c:v>
                </c:pt>
                <c:pt idx="8">
                  <c:v>0.88056680161943301</c:v>
                </c:pt>
                <c:pt idx="9">
                  <c:v>0.98785425101214563</c:v>
                </c:pt>
                <c:pt idx="10">
                  <c:v>1</c:v>
                </c:pt>
              </c:numCache>
            </c:numRef>
          </c:xVal>
          <c:yVal>
            <c:numRef>
              <c:f>write!$B$42:$B$52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40F6-9541-7E58FCF2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53840"/>
        <c:axId val="378951872"/>
      </c:scatterChart>
      <c:valAx>
        <c:axId val="37895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</a:t>
                </a:r>
                <a:r>
                  <a:rPr lang="en-US" baseline="0"/>
                  <a:t>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1872"/>
        <c:crosses val="autoZero"/>
        <c:crossBetween val="midCat"/>
      </c:valAx>
      <c:valAx>
        <c:axId val="3789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passed to dacWrite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5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166687</xdr:colOff>
      <xdr:row>24</xdr:row>
      <xdr:rowOff>161924</xdr:rowOff>
    </xdr:from>
    <xdr:to>
      <xdr:col>17</xdr:col>
      <xdr:colOff>85725</xdr:colOff>
      <xdr:row>46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0</xdr:rowOff>
    </xdr:from>
    <xdr:to>
      <xdr:col>21</xdr:col>
      <xdr:colOff>85725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22</xdr:row>
      <xdr:rowOff>123825</xdr:rowOff>
    </xdr:from>
    <xdr:to>
      <xdr:col>14</xdr:col>
      <xdr:colOff>533400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6" workbookViewId="0">
      <selection activeCell="D34" sqref="D34"/>
    </sheetView>
  </sheetViews>
  <sheetFormatPr defaultRowHeight="15" x14ac:dyDescent="0.25"/>
  <cols>
    <col min="1" max="1" width="16" customWidth="1"/>
  </cols>
  <sheetData>
    <row r="1" spans="1:18" ht="66" customHeight="1" x14ac:dyDescent="0.25">
      <c r="A1" s="5" t="s">
        <v>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4" t="s">
        <v>1</v>
      </c>
      <c r="B2" s="3" t="s">
        <v>2</v>
      </c>
      <c r="C2" s="3"/>
      <c r="D2" s="3"/>
      <c r="E2" s="1"/>
      <c r="F2" s="1"/>
    </row>
    <row r="3" spans="1:18" x14ac:dyDescent="0.25">
      <c r="A3" s="4"/>
      <c r="B3" s="1" t="s">
        <v>0</v>
      </c>
      <c r="C3" s="1" t="s">
        <v>3</v>
      </c>
      <c r="D3" s="1" t="s">
        <v>4</v>
      </c>
      <c r="E3" s="2" t="s">
        <v>12</v>
      </c>
    </row>
    <row r="4" spans="1:18" x14ac:dyDescent="0.25">
      <c r="A4" s="1">
        <v>0</v>
      </c>
      <c r="B4" s="2">
        <v>0</v>
      </c>
      <c r="C4" s="2">
        <v>0</v>
      </c>
      <c r="D4" s="2">
        <v>0</v>
      </c>
      <c r="E4" s="2">
        <f t="shared" ref="E4:E14" si="0">4096*(A4/5)</f>
        <v>0</v>
      </c>
    </row>
    <row r="5" spans="1:18" x14ac:dyDescent="0.25">
      <c r="A5" s="1">
        <v>0.5</v>
      </c>
      <c r="B5" s="2">
        <v>230</v>
      </c>
      <c r="C5" s="2">
        <v>228</v>
      </c>
      <c r="D5" s="2">
        <v>232</v>
      </c>
      <c r="E5" s="2">
        <f t="shared" si="0"/>
        <v>409.6</v>
      </c>
    </row>
    <row r="6" spans="1:18" x14ac:dyDescent="0.25">
      <c r="A6" s="1">
        <v>1</v>
      </c>
      <c r="B6" s="2">
        <v>612</v>
      </c>
      <c r="C6" s="2">
        <v>612</v>
      </c>
      <c r="D6" s="2">
        <v>613</v>
      </c>
      <c r="E6" s="2">
        <f t="shared" si="0"/>
        <v>819.2</v>
      </c>
    </row>
    <row r="7" spans="1:18" x14ac:dyDescent="0.25">
      <c r="A7" s="1">
        <v>1.5</v>
      </c>
      <c r="B7" s="2">
        <v>994</v>
      </c>
      <c r="C7" s="2">
        <v>994</v>
      </c>
      <c r="D7" s="2">
        <v>996</v>
      </c>
      <c r="E7" s="2">
        <f t="shared" si="0"/>
        <v>1228.8</v>
      </c>
    </row>
    <row r="8" spans="1:18" x14ac:dyDescent="0.25">
      <c r="A8" s="1">
        <v>2</v>
      </c>
      <c r="B8" s="2">
        <v>1385</v>
      </c>
      <c r="C8" s="2">
        <v>1385</v>
      </c>
      <c r="D8" s="2">
        <v>1390</v>
      </c>
      <c r="E8" s="2">
        <f t="shared" si="0"/>
        <v>1638.4</v>
      </c>
    </row>
    <row r="9" spans="1:18" x14ac:dyDescent="0.25">
      <c r="A9" s="1">
        <v>2.5</v>
      </c>
      <c r="B9" s="2">
        <v>1774</v>
      </c>
      <c r="C9" s="2">
        <v>1773</v>
      </c>
      <c r="D9" s="2">
        <v>1775</v>
      </c>
      <c r="E9" s="2">
        <f t="shared" si="0"/>
        <v>2048</v>
      </c>
    </row>
    <row r="10" spans="1:18" x14ac:dyDescent="0.25">
      <c r="A10" s="1">
        <v>3</v>
      </c>
      <c r="B10" s="2">
        <v>2158</v>
      </c>
      <c r="C10" s="2">
        <v>2155</v>
      </c>
      <c r="D10" s="2">
        <v>2159</v>
      </c>
      <c r="E10" s="2">
        <f t="shared" si="0"/>
        <v>2457.6</v>
      </c>
    </row>
    <row r="11" spans="1:18" x14ac:dyDescent="0.25">
      <c r="A11" s="1">
        <v>3.5</v>
      </c>
      <c r="B11" s="2">
        <v>2535</v>
      </c>
      <c r="C11" s="2">
        <v>2531</v>
      </c>
      <c r="D11" s="2">
        <v>2539</v>
      </c>
      <c r="E11" s="2">
        <f t="shared" si="0"/>
        <v>2867.2</v>
      </c>
    </row>
    <row r="12" spans="1:18" x14ac:dyDescent="0.25">
      <c r="A12" s="1">
        <v>4</v>
      </c>
      <c r="B12" s="2">
        <v>2948</v>
      </c>
      <c r="C12" s="2">
        <v>2943</v>
      </c>
      <c r="D12" s="2">
        <v>2950</v>
      </c>
      <c r="E12" s="2">
        <f t="shared" si="0"/>
        <v>3276.8</v>
      </c>
    </row>
    <row r="13" spans="1:18" x14ac:dyDescent="0.25">
      <c r="A13" s="1">
        <v>4.5</v>
      </c>
      <c r="B13" s="2">
        <v>3487</v>
      </c>
      <c r="C13" s="2">
        <v>3471</v>
      </c>
      <c r="D13" s="2">
        <v>3480</v>
      </c>
      <c r="E13" s="2">
        <f t="shared" si="0"/>
        <v>3686.4</v>
      </c>
    </row>
    <row r="14" spans="1:18" x14ac:dyDescent="0.25">
      <c r="A14" s="1">
        <v>5</v>
      </c>
      <c r="B14" s="2">
        <v>4095</v>
      </c>
      <c r="C14" s="2">
        <v>4095</v>
      </c>
      <c r="D14" s="2">
        <v>4095</v>
      </c>
      <c r="E14" s="2">
        <f t="shared" si="0"/>
        <v>4096</v>
      </c>
    </row>
    <row r="15" spans="1:18" x14ac:dyDescent="0.25">
      <c r="A15" s="1"/>
      <c r="B15" s="1"/>
      <c r="C15" s="1"/>
      <c r="D15" s="1"/>
      <c r="E15" s="1"/>
      <c r="F15" s="1"/>
    </row>
    <row r="16" spans="1:18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C18" s="1"/>
      <c r="D18" s="1"/>
      <c r="E18" s="1"/>
      <c r="F18" s="1"/>
    </row>
    <row r="19" spans="1:6" x14ac:dyDescent="0.25">
      <c r="A19" s="1"/>
      <c r="C19" s="1"/>
      <c r="D19" s="1"/>
      <c r="E19" s="1"/>
      <c r="F19" s="1"/>
    </row>
    <row r="20" spans="1:6" x14ac:dyDescent="0.25">
      <c r="A20" s="1"/>
      <c r="C20" s="1"/>
      <c r="D20" s="1"/>
      <c r="E20" s="1"/>
      <c r="F20" s="1"/>
    </row>
    <row r="21" spans="1:6" x14ac:dyDescent="0.25">
      <c r="A21" s="1"/>
      <c r="C21" s="1"/>
      <c r="D21" s="1"/>
      <c r="E21" s="1"/>
      <c r="F21" s="1"/>
    </row>
    <row r="22" spans="1:6" x14ac:dyDescent="0.25">
      <c r="A22" s="1" t="s">
        <v>14</v>
      </c>
      <c r="C22" s="1"/>
      <c r="D22" s="1"/>
      <c r="E22" s="1"/>
      <c r="F22" s="1"/>
    </row>
    <row r="23" spans="1:6" x14ac:dyDescent="0.25">
      <c r="A23" t="s">
        <v>15</v>
      </c>
      <c r="B23" t="s">
        <v>17</v>
      </c>
      <c r="C23" s="1"/>
      <c r="D23" s="1"/>
      <c r="E23" s="1"/>
      <c r="F23" s="1"/>
    </row>
    <row r="24" spans="1:6" x14ac:dyDescent="0.25">
      <c r="A24" s="2">
        <v>0</v>
      </c>
      <c r="B24" s="1">
        <f>A4/5</f>
        <v>0</v>
      </c>
      <c r="C24" s="1"/>
      <c r="D24" s="1"/>
      <c r="E24" s="1"/>
      <c r="F24" s="1"/>
    </row>
    <row r="25" spans="1:6" x14ac:dyDescent="0.25">
      <c r="A25" s="2">
        <v>230</v>
      </c>
      <c r="B25" s="1">
        <f t="shared" ref="B25:B34" si="1">A5/5</f>
        <v>0.1</v>
      </c>
      <c r="C25" s="1"/>
      <c r="D25" s="1"/>
      <c r="E25" s="1"/>
      <c r="F25" s="1"/>
    </row>
    <row r="26" spans="1:6" x14ac:dyDescent="0.25">
      <c r="A26" s="2">
        <v>612</v>
      </c>
      <c r="B26" s="1">
        <f t="shared" si="1"/>
        <v>0.2</v>
      </c>
      <c r="C26" s="1"/>
      <c r="D26" s="1"/>
      <c r="E26" s="1"/>
      <c r="F26" s="1"/>
    </row>
    <row r="27" spans="1:6" x14ac:dyDescent="0.25">
      <c r="A27" s="2">
        <v>994</v>
      </c>
      <c r="B27" s="1">
        <f t="shared" si="1"/>
        <v>0.3</v>
      </c>
      <c r="C27" s="1"/>
      <c r="D27" s="1"/>
      <c r="E27" s="1"/>
      <c r="F27" s="1"/>
    </row>
    <row r="28" spans="1:6" x14ac:dyDescent="0.25">
      <c r="A28" s="2">
        <v>1385</v>
      </c>
      <c r="B28" s="1">
        <f t="shared" si="1"/>
        <v>0.4</v>
      </c>
      <c r="C28" s="1"/>
      <c r="D28" s="1"/>
      <c r="E28" s="1"/>
      <c r="F28" s="1"/>
    </row>
    <row r="29" spans="1:6" x14ac:dyDescent="0.25">
      <c r="A29" s="2">
        <v>1774</v>
      </c>
      <c r="B29" s="1">
        <f t="shared" si="1"/>
        <v>0.5</v>
      </c>
      <c r="C29" s="1"/>
      <c r="D29" s="1"/>
      <c r="E29" s="1"/>
      <c r="F29" s="1"/>
    </row>
    <row r="30" spans="1:6" x14ac:dyDescent="0.25">
      <c r="A30" s="2">
        <v>2158</v>
      </c>
      <c r="B30" s="1">
        <f t="shared" si="1"/>
        <v>0.6</v>
      </c>
      <c r="C30" s="1"/>
      <c r="D30" s="1"/>
      <c r="E30" s="1"/>
      <c r="F30" s="1"/>
    </row>
    <row r="31" spans="1:6" x14ac:dyDescent="0.25">
      <c r="A31" s="2">
        <v>2535</v>
      </c>
      <c r="B31" s="1">
        <f t="shared" si="1"/>
        <v>0.7</v>
      </c>
    </row>
    <row r="32" spans="1:6" x14ac:dyDescent="0.25">
      <c r="A32" s="2">
        <v>2948</v>
      </c>
      <c r="B32" s="1">
        <f t="shared" si="1"/>
        <v>0.8</v>
      </c>
    </row>
    <row r="33" spans="1:2" x14ac:dyDescent="0.25">
      <c r="A33" s="2">
        <v>3487</v>
      </c>
      <c r="B33" s="1">
        <f t="shared" si="1"/>
        <v>0.9</v>
      </c>
    </row>
    <row r="34" spans="1:2" x14ac:dyDescent="0.25">
      <c r="A34" s="2">
        <v>4095</v>
      </c>
      <c r="B34" s="1">
        <f t="shared" si="1"/>
        <v>1</v>
      </c>
    </row>
  </sheetData>
  <mergeCells count="3">
    <mergeCell ref="B2:D2"/>
    <mergeCell ref="A2:A3"/>
    <mergeCell ref="A1:R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topLeftCell="A22" workbookViewId="0">
      <selection activeCell="H42" sqref="H42"/>
    </sheetView>
  </sheetViews>
  <sheetFormatPr defaultRowHeight="15" x14ac:dyDescent="0.25"/>
  <cols>
    <col min="1" max="1" width="12.28515625" customWidth="1"/>
  </cols>
  <sheetData>
    <row r="1" spans="1:18" ht="53.25" customHeight="1" x14ac:dyDescent="0.25">
      <c r="A1" s="5" t="s">
        <v>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s="6" t="s">
        <v>7</v>
      </c>
      <c r="B2" s="3" t="s">
        <v>8</v>
      </c>
      <c r="C2" s="3"/>
      <c r="D2" s="3"/>
    </row>
    <row r="3" spans="1:18" x14ac:dyDescent="0.25">
      <c r="A3" s="6"/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18" x14ac:dyDescent="0.25">
      <c r="A4">
        <v>0</v>
      </c>
      <c r="B4">
        <v>0.12</v>
      </c>
      <c r="C4">
        <v>0.08</v>
      </c>
      <c r="D4">
        <v>0</v>
      </c>
      <c r="E4">
        <v>0</v>
      </c>
      <c r="F4">
        <f>AVERAGE(B4:C4)</f>
        <v>0.1</v>
      </c>
    </row>
    <row r="5" spans="1:18" x14ac:dyDescent="0.25">
      <c r="A5">
        <v>0.5</v>
      </c>
      <c r="B5">
        <v>0.62</v>
      </c>
      <c r="C5">
        <v>0.57999999999999996</v>
      </c>
      <c r="D5">
        <v>0.52</v>
      </c>
      <c r="E5">
        <v>0.5</v>
      </c>
      <c r="F5">
        <f t="shared" ref="F5:F14" si="0">AVERAGE(B5:C5)</f>
        <v>0.6</v>
      </c>
    </row>
    <row r="6" spans="1:18" x14ac:dyDescent="0.25">
      <c r="A6">
        <v>1</v>
      </c>
      <c r="B6">
        <v>1.1499999999999999</v>
      </c>
      <c r="C6">
        <v>1.1000000000000001</v>
      </c>
      <c r="D6">
        <v>1.07</v>
      </c>
      <c r="E6">
        <v>1</v>
      </c>
      <c r="F6">
        <f t="shared" si="0"/>
        <v>1.125</v>
      </c>
    </row>
    <row r="7" spans="1:18" x14ac:dyDescent="0.25">
      <c r="A7">
        <v>1.5</v>
      </c>
      <c r="B7">
        <v>1.65</v>
      </c>
      <c r="C7">
        <v>1.62</v>
      </c>
      <c r="D7">
        <v>1.61</v>
      </c>
      <c r="E7">
        <v>1.5</v>
      </c>
      <c r="F7">
        <f t="shared" si="0"/>
        <v>1.635</v>
      </c>
    </row>
    <row r="8" spans="1:18" x14ac:dyDescent="0.25">
      <c r="A8">
        <v>2</v>
      </c>
      <c r="B8">
        <v>2.1800000000000002</v>
      </c>
      <c r="C8">
        <v>2.14</v>
      </c>
      <c r="D8">
        <v>2.16</v>
      </c>
      <c r="E8">
        <v>2</v>
      </c>
      <c r="F8">
        <f t="shared" si="0"/>
        <v>2.16</v>
      </c>
    </row>
    <row r="9" spans="1:18" x14ac:dyDescent="0.25">
      <c r="A9">
        <v>2.5</v>
      </c>
      <c r="B9">
        <v>2.68</v>
      </c>
      <c r="C9">
        <v>2.65</v>
      </c>
      <c r="D9">
        <v>2.7</v>
      </c>
      <c r="E9">
        <v>2.5</v>
      </c>
      <c r="F9">
        <f t="shared" si="0"/>
        <v>2.665</v>
      </c>
    </row>
    <row r="10" spans="1:18" x14ac:dyDescent="0.25">
      <c r="A10">
        <v>3</v>
      </c>
      <c r="B10">
        <v>3.21</v>
      </c>
      <c r="C10">
        <v>3.17</v>
      </c>
      <c r="D10">
        <v>3.25</v>
      </c>
      <c r="E10">
        <v>3</v>
      </c>
      <c r="F10">
        <f t="shared" si="0"/>
        <v>3.19</v>
      </c>
    </row>
    <row r="11" spans="1:18" x14ac:dyDescent="0.25">
      <c r="A11">
        <v>3.5</v>
      </c>
      <c r="B11">
        <v>3.72</v>
      </c>
      <c r="C11">
        <v>3.68</v>
      </c>
      <c r="D11">
        <v>3.79</v>
      </c>
      <c r="E11">
        <v>3.5</v>
      </c>
      <c r="F11">
        <f t="shared" si="0"/>
        <v>3.7</v>
      </c>
    </row>
    <row r="12" spans="1:18" x14ac:dyDescent="0.25">
      <c r="A12">
        <v>4</v>
      </c>
      <c r="B12">
        <v>4.24</v>
      </c>
      <c r="C12">
        <v>4.22</v>
      </c>
      <c r="D12">
        <v>4.3499999999999996</v>
      </c>
      <c r="E12">
        <v>4</v>
      </c>
      <c r="F12">
        <f t="shared" si="0"/>
        <v>4.2300000000000004</v>
      </c>
    </row>
    <row r="13" spans="1:18" x14ac:dyDescent="0.25">
      <c r="A13">
        <v>4.5</v>
      </c>
      <c r="B13">
        <v>4.75</v>
      </c>
      <c r="C13">
        <v>4.72</v>
      </c>
      <c r="D13">
        <v>4.88</v>
      </c>
      <c r="E13">
        <v>4.5</v>
      </c>
      <c r="F13">
        <f t="shared" si="0"/>
        <v>4.7349999999999994</v>
      </c>
    </row>
    <row r="14" spans="1:18" x14ac:dyDescent="0.25">
      <c r="A14">
        <v>5</v>
      </c>
      <c r="B14">
        <v>4.9400000000000004</v>
      </c>
      <c r="C14">
        <v>4.9400000000000004</v>
      </c>
      <c r="D14">
        <v>4.9400000000000004</v>
      </c>
      <c r="E14">
        <v>5</v>
      </c>
      <c r="F14">
        <f t="shared" si="0"/>
        <v>4.9400000000000004</v>
      </c>
    </row>
    <row r="20" spans="1:2" x14ac:dyDescent="0.25">
      <c r="A20" t="s">
        <v>20</v>
      </c>
    </row>
    <row r="22" spans="1:2" x14ac:dyDescent="0.25">
      <c r="A22" t="s">
        <v>18</v>
      </c>
      <c r="B22" t="s">
        <v>19</v>
      </c>
    </row>
    <row r="23" spans="1:2" x14ac:dyDescent="0.25">
      <c r="A23">
        <f>F4/4.94</f>
        <v>2.0242914979757085E-2</v>
      </c>
      <c r="B23">
        <f>A4/5</f>
        <v>0</v>
      </c>
    </row>
    <row r="24" spans="1:2" x14ac:dyDescent="0.25">
      <c r="A24">
        <f t="shared" ref="A24:A35" si="1">F5/4.94</f>
        <v>0.12145748987854249</v>
      </c>
      <c r="B24">
        <f t="shared" ref="B24:B33" si="2">A5/5</f>
        <v>0.1</v>
      </c>
    </row>
    <row r="25" spans="1:2" x14ac:dyDescent="0.25">
      <c r="A25">
        <f t="shared" si="1"/>
        <v>0.22773279352226719</v>
      </c>
      <c r="B25">
        <f t="shared" si="2"/>
        <v>0.2</v>
      </c>
    </row>
    <row r="26" spans="1:2" x14ac:dyDescent="0.25">
      <c r="A26">
        <f t="shared" si="1"/>
        <v>0.33097165991902833</v>
      </c>
      <c r="B26">
        <f t="shared" si="2"/>
        <v>0.3</v>
      </c>
    </row>
    <row r="27" spans="1:2" x14ac:dyDescent="0.25">
      <c r="A27">
        <f t="shared" si="1"/>
        <v>0.43724696356275305</v>
      </c>
      <c r="B27">
        <f t="shared" si="2"/>
        <v>0.4</v>
      </c>
    </row>
    <row r="28" spans="1:2" x14ac:dyDescent="0.25">
      <c r="A28">
        <f t="shared" si="1"/>
        <v>0.53947368421052633</v>
      </c>
      <c r="B28">
        <f t="shared" si="2"/>
        <v>0.5</v>
      </c>
    </row>
    <row r="29" spans="1:2" x14ac:dyDescent="0.25">
      <c r="A29">
        <f t="shared" si="1"/>
        <v>0.64574898785425094</v>
      </c>
      <c r="B29">
        <f t="shared" si="2"/>
        <v>0.6</v>
      </c>
    </row>
    <row r="30" spans="1:2" x14ac:dyDescent="0.25">
      <c r="A30">
        <f t="shared" si="1"/>
        <v>0.74898785425101211</v>
      </c>
      <c r="B30">
        <f t="shared" si="2"/>
        <v>0.7</v>
      </c>
    </row>
    <row r="31" spans="1:2" x14ac:dyDescent="0.25">
      <c r="A31">
        <f t="shared" si="1"/>
        <v>0.85627530364372473</v>
      </c>
      <c r="B31">
        <f t="shared" si="2"/>
        <v>0.8</v>
      </c>
    </row>
    <row r="32" spans="1:2" x14ac:dyDescent="0.25">
      <c r="A32">
        <f t="shared" si="1"/>
        <v>0.95850202429149778</v>
      </c>
      <c r="B32">
        <f t="shared" si="2"/>
        <v>0.9</v>
      </c>
    </row>
    <row r="33" spans="1:2" x14ac:dyDescent="0.25">
      <c r="A33">
        <f t="shared" si="1"/>
        <v>1</v>
      </c>
      <c r="B33">
        <f t="shared" si="2"/>
        <v>1</v>
      </c>
    </row>
    <row r="40" spans="1:2" x14ac:dyDescent="0.25">
      <c r="A40" t="s">
        <v>21</v>
      </c>
    </row>
    <row r="41" spans="1:2" x14ac:dyDescent="0.25">
      <c r="A41" t="s">
        <v>16</v>
      </c>
      <c r="B41" t="s">
        <v>22</v>
      </c>
    </row>
    <row r="42" spans="1:2" x14ac:dyDescent="0.25">
      <c r="A42">
        <f>D4/$D$14</f>
        <v>0</v>
      </c>
      <c r="B42">
        <f>A4/5</f>
        <v>0</v>
      </c>
    </row>
    <row r="43" spans="1:2" x14ac:dyDescent="0.25">
      <c r="A43">
        <f t="shared" ref="A43:A52" si="3">D5/$D$14</f>
        <v>0.10526315789473684</v>
      </c>
      <c r="B43">
        <f t="shared" ref="B43:B52" si="4">A5/5</f>
        <v>0.1</v>
      </c>
    </row>
    <row r="44" spans="1:2" x14ac:dyDescent="0.25">
      <c r="A44">
        <f t="shared" si="3"/>
        <v>0.2165991902834008</v>
      </c>
      <c r="B44">
        <f t="shared" si="4"/>
        <v>0.2</v>
      </c>
    </row>
    <row r="45" spans="1:2" x14ac:dyDescent="0.25">
      <c r="A45">
        <f t="shared" si="3"/>
        <v>0.32591093117408904</v>
      </c>
      <c r="B45">
        <f t="shared" si="4"/>
        <v>0.3</v>
      </c>
    </row>
    <row r="46" spans="1:2" x14ac:dyDescent="0.25">
      <c r="A46">
        <f t="shared" si="3"/>
        <v>0.43724696356275305</v>
      </c>
      <c r="B46">
        <f t="shared" si="4"/>
        <v>0.4</v>
      </c>
    </row>
    <row r="47" spans="1:2" x14ac:dyDescent="0.25">
      <c r="A47">
        <f t="shared" si="3"/>
        <v>0.54655870445344124</v>
      </c>
      <c r="B47">
        <f t="shared" si="4"/>
        <v>0.5</v>
      </c>
    </row>
    <row r="48" spans="1:2" x14ac:dyDescent="0.25">
      <c r="A48">
        <f t="shared" si="3"/>
        <v>0.6578947368421052</v>
      </c>
      <c r="B48">
        <f t="shared" si="4"/>
        <v>0.6</v>
      </c>
    </row>
    <row r="49" spans="1:2" x14ac:dyDescent="0.25">
      <c r="A49">
        <f t="shared" si="3"/>
        <v>0.76720647773279349</v>
      </c>
      <c r="B49">
        <f t="shared" si="4"/>
        <v>0.7</v>
      </c>
    </row>
    <row r="50" spans="1:2" x14ac:dyDescent="0.25">
      <c r="A50">
        <f t="shared" si="3"/>
        <v>0.88056680161943301</v>
      </c>
      <c r="B50">
        <f t="shared" si="4"/>
        <v>0.8</v>
      </c>
    </row>
    <row r="51" spans="1:2" x14ac:dyDescent="0.25">
      <c r="A51">
        <f t="shared" si="3"/>
        <v>0.98785425101214563</v>
      </c>
      <c r="B51">
        <f t="shared" si="4"/>
        <v>0.9</v>
      </c>
    </row>
    <row r="52" spans="1:2" x14ac:dyDescent="0.25">
      <c r="A52">
        <f t="shared" si="3"/>
        <v>1</v>
      </c>
      <c r="B52">
        <f t="shared" si="4"/>
        <v>1</v>
      </c>
    </row>
  </sheetData>
  <mergeCells count="3">
    <mergeCell ref="A1:R1"/>
    <mergeCell ref="B2:D2"/>
    <mergeCell ref="A2:A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</vt:lpstr>
      <vt:lpstr>write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2017-08-04T19:25:25Z</dcterms:created>
  <dcterms:modified xsi:type="dcterms:W3CDTF">2017-08-09T16:35:29Z</dcterms:modified>
</cp:coreProperties>
</file>