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bedev\Documents\Visual Studio 2015\Projects\Development2\MVVM\"/>
    </mc:Choice>
  </mc:AlternateContent>
  <bookViews>
    <workbookView xWindow="0" yWindow="0" windowWidth="28800" windowHeight="12210" tabRatio="989"/>
  </bookViews>
  <sheets>
    <sheet name="MarketCatalogue" sheetId="1" r:id="rId1"/>
    <sheet name="RunnerDescription" sheetId="2" r:id="rId2"/>
    <sheet name="MarketCatalogue_G" sheetId="3" r:id="rId3"/>
    <sheet name="RunnerDescription_G" sheetId="4" r:id="rId4"/>
    <sheet name="RunnerDescription_G2" sheetId="5" r:id="rId5"/>
    <sheet name="1" sheetId="6" r:id="rId6"/>
    <sheet name="1 (2)" sheetId="7" r:id="rId7"/>
    <sheet name="Лист3" sheetId="8" r:id="rId8"/>
  </sheets>
  <definedNames>
    <definedName name="Z_523864BE_0BE1_4C24_A752_8B8BB36DDF37_.wvu.Cols" localSheetId="5" hidden="1">'1'!$N:$O,'1'!$Q:$R</definedName>
    <definedName name="Z_523864BE_0BE1_4C24_A752_8B8BB36DDF37_.wvu.Cols" localSheetId="6" hidden="1">'1 (2)'!$N:$O,'1 (2)'!$Q:$R</definedName>
    <definedName name="Z_7815A2DE_BDFE_43BE_90E3_FB79C9CDFF4A_.wvu.Cols" localSheetId="5">'1'!$N:$O,'1'!$Q:$R</definedName>
    <definedName name="Z_7815A2DE_BDFE_43BE_90E3_FB79C9CDFF4A_.wvu.Cols" localSheetId="6">'1 (2)'!$N:$O,'1 (2)'!$Q:$R</definedName>
    <definedName name="Z_BE33C004_8B23_41A7_8162_509591D3ADC7_.wvu.Cols" localSheetId="5" hidden="1">'1'!$N:$O,'1'!$Q:$R</definedName>
    <definedName name="Z_BE33C004_8B23_41A7_8162_509591D3ADC7_.wvu.Cols" localSheetId="6" hidden="1">'1 (2)'!$N:$O,'1 (2)'!$Q:$R</definedName>
    <definedName name="Z_C2DA02BB_25DC_4163_8B34_A8EF343A9637_.wvu.Cols" localSheetId="5" hidden="1">'1'!$N:$O,'1'!$Q:$R</definedName>
    <definedName name="Z_C2DA02BB_25DC_4163_8B34_A8EF343A9637_.wvu.Cols" localSheetId="6" hidden="1">'1 (2)'!$N:$O,'1 (2)'!$Q:$R</definedName>
  </definedNames>
  <calcPr calcId="152511"/>
  <customWorkbookViews>
    <customWorkbookView name="freel - Личное представление" guid="{C2DA02BB-25DC-4163-8B34-A8EF343A9637}" mergeInterval="0" personalView="1" maximized="1" xWindow="-8" yWindow="-8" windowWidth="1936" windowHeight="1056" tabRatio="989" activeSheetId="5"/>
    <customWorkbookView name="lebedev - Личное представление" guid="{BE33C004-8B23-41A7-8162-509591D3ADC7}" mergeInterval="0" personalView="1" maximized="1" windowWidth="1680" windowHeight="776" tabRatio="989" activeSheetId="1"/>
    <customWorkbookView name="Лебедев А.В. - Личное представление" guid="{523864BE-0BE1-4C24-A752-8B8BB36DDF37}" mergeInterval="0" personalView="1" maximized="1" xWindow="-8" yWindow="-8" windowWidth="1696" windowHeight="1026" tabRatio="989" activeSheetId="2"/>
  </customWorkbookViews>
</workbook>
</file>

<file path=xl/calcChain.xml><?xml version="1.0" encoding="utf-8"?>
<calcChain xmlns="http://schemas.openxmlformats.org/spreadsheetml/2006/main">
  <c r="H7" i="1" l="1"/>
  <c r="H11" i="1"/>
  <c r="H10" i="1"/>
  <c r="H3" i="1"/>
  <c r="H4" i="1"/>
  <c r="H5" i="1"/>
  <c r="H6" i="1"/>
  <c r="H8" i="1"/>
  <c r="H9" i="1"/>
  <c r="H12" i="1"/>
  <c r="H2" i="1"/>
  <c r="F70" i="7" l="1"/>
  <c r="F69" i="7"/>
  <c r="G53" i="7"/>
  <c r="F53" i="7"/>
  <c r="F55" i="7"/>
  <c r="D66" i="7"/>
  <c r="E98" i="7"/>
  <c r="G98" i="7" s="1"/>
  <c r="H98" i="7" s="1"/>
  <c r="E97" i="7"/>
  <c r="D93" i="7"/>
  <c r="B92" i="7"/>
  <c r="E90" i="7"/>
  <c r="E89" i="7"/>
  <c r="O84" i="7"/>
  <c r="V83" i="7"/>
  <c r="U83" i="7"/>
  <c r="O83" i="7"/>
  <c r="V82" i="7"/>
  <c r="U82" i="7"/>
  <c r="B77" i="7"/>
  <c r="G77" i="7" s="1"/>
  <c r="H77" i="7" s="1"/>
  <c r="G76" i="7"/>
  <c r="G60" i="7"/>
  <c r="I56" i="7"/>
  <c r="H56" i="7"/>
  <c r="G56" i="7"/>
  <c r="F56" i="7"/>
  <c r="E56" i="7"/>
  <c r="D56" i="7"/>
  <c r="I55" i="7"/>
  <c r="H55" i="7"/>
  <c r="G55" i="7"/>
  <c r="E55" i="7"/>
  <c r="D55" i="7"/>
  <c r="I54" i="7"/>
  <c r="H54" i="7"/>
  <c r="G54" i="7"/>
  <c r="F54" i="7"/>
  <c r="E54" i="7"/>
  <c r="D54" i="7"/>
  <c r="I53" i="7"/>
  <c r="H53" i="7"/>
  <c r="F60" i="7"/>
  <c r="E53" i="7"/>
  <c r="D53" i="7"/>
  <c r="I45" i="7"/>
  <c r="H45" i="7"/>
  <c r="G45" i="7"/>
  <c r="F45" i="7"/>
  <c r="E45" i="7"/>
  <c r="D45" i="7"/>
  <c r="I44" i="7"/>
  <c r="H44" i="7"/>
  <c r="G44" i="7"/>
  <c r="F44" i="7"/>
  <c r="E49" i="7" s="1"/>
  <c r="F49" i="7" s="1"/>
  <c r="E44" i="7"/>
  <c r="D44" i="7"/>
  <c r="I43" i="7"/>
  <c r="H43" i="7"/>
  <c r="G43" i="7"/>
  <c r="F43" i="7"/>
  <c r="E43" i="7"/>
  <c r="D43" i="7"/>
  <c r="I42" i="7"/>
  <c r="H42" i="7"/>
  <c r="G42" i="7"/>
  <c r="E48" i="7" s="1"/>
  <c r="F48" i="7" s="1"/>
  <c r="F42" i="7"/>
  <c r="E42" i="7"/>
  <c r="D42" i="7"/>
  <c r="I34" i="7"/>
  <c r="H34" i="7"/>
  <c r="F34" i="7"/>
  <c r="E34" i="7"/>
  <c r="D34" i="7"/>
  <c r="I33" i="7"/>
  <c r="H33" i="7"/>
  <c r="G33" i="7"/>
  <c r="E38" i="7" s="1"/>
  <c r="F38" i="7" s="1"/>
  <c r="F33" i="7"/>
  <c r="E33" i="7"/>
  <c r="D33" i="7"/>
  <c r="I32" i="7"/>
  <c r="H32" i="7"/>
  <c r="G32" i="7"/>
  <c r="F32" i="7"/>
  <c r="L32" i="7" s="1"/>
  <c r="E32" i="7"/>
  <c r="D32" i="7"/>
  <c r="I31" i="7"/>
  <c r="H31" i="7"/>
  <c r="G31" i="7"/>
  <c r="F31" i="7"/>
  <c r="E37" i="7" s="1"/>
  <c r="F37" i="7" s="1"/>
  <c r="E31" i="7"/>
  <c r="D31" i="7"/>
  <c r="I23" i="7"/>
  <c r="H23" i="7"/>
  <c r="G23" i="7"/>
  <c r="F23" i="7"/>
  <c r="E23" i="7"/>
  <c r="D23" i="7"/>
  <c r="I22" i="7"/>
  <c r="H22" i="7"/>
  <c r="G22" i="7"/>
  <c r="F22" i="7"/>
  <c r="E22" i="7"/>
  <c r="D22" i="7"/>
  <c r="I21" i="7"/>
  <c r="H21" i="7"/>
  <c r="G21" i="7"/>
  <c r="F21" i="7"/>
  <c r="E21" i="7"/>
  <c r="D21" i="7"/>
  <c r="I20" i="7"/>
  <c r="H20" i="7"/>
  <c r="G20" i="7"/>
  <c r="F20" i="7"/>
  <c r="E26" i="7" s="1"/>
  <c r="E20" i="7"/>
  <c r="D20" i="7"/>
  <c r="E15" i="7"/>
  <c r="I12" i="7"/>
  <c r="H12" i="7"/>
  <c r="G12" i="7"/>
  <c r="F12" i="7"/>
  <c r="E12" i="7"/>
  <c r="D12" i="7"/>
  <c r="I11" i="7"/>
  <c r="H11" i="7"/>
  <c r="G11" i="7"/>
  <c r="F11" i="7"/>
  <c r="E16" i="7" s="1"/>
  <c r="E11" i="7"/>
  <c r="D11" i="7"/>
  <c r="I10" i="7"/>
  <c r="H10" i="7"/>
  <c r="G10" i="7"/>
  <c r="F10" i="7"/>
  <c r="E10" i="7"/>
  <c r="D10" i="7"/>
  <c r="I9" i="7"/>
  <c r="H9" i="7"/>
  <c r="F9" i="7"/>
  <c r="E9" i="7"/>
  <c r="D9" i="7"/>
  <c r="G33" i="6"/>
  <c r="F11" i="6"/>
  <c r="F31" i="6"/>
  <c r="V84" i="7" l="1"/>
  <c r="L9" i="7"/>
  <c r="L10" i="7"/>
  <c r="L21" i="7"/>
  <c r="H76" i="7"/>
  <c r="M84" i="7"/>
  <c r="P84" i="7" s="1"/>
  <c r="Q84" i="7" s="1"/>
  <c r="R84" i="7" s="1"/>
  <c r="G70" i="7"/>
  <c r="H70" i="7" s="1"/>
  <c r="I70" i="7" s="1"/>
  <c r="E93" i="7"/>
  <c r="L54" i="7"/>
  <c r="P83" i="7"/>
  <c r="Q83" i="7" s="1"/>
  <c r="R83" i="7" s="1"/>
  <c r="F89" i="7"/>
  <c r="M90" i="7"/>
  <c r="F97" i="7"/>
  <c r="G97" i="7" s="1"/>
  <c r="H97" i="7" s="1"/>
  <c r="I97" i="7" s="1"/>
  <c r="L20" i="7"/>
  <c r="B91" i="7"/>
  <c r="B90" i="7" s="1"/>
  <c r="B93" i="7" s="1"/>
  <c r="G69" i="7"/>
  <c r="H66" i="7"/>
  <c r="G66" i="7"/>
  <c r="D65" i="7"/>
  <c r="G38" i="7"/>
  <c r="G37" i="7"/>
  <c r="L31" i="7"/>
  <c r="G48" i="7"/>
  <c r="L42" i="7"/>
  <c r="D16" i="7"/>
  <c r="D15" i="7"/>
  <c r="E27" i="7"/>
  <c r="D26" i="7" s="1"/>
  <c r="M60" i="7"/>
  <c r="H60" i="7"/>
  <c r="I60" i="7" s="1"/>
  <c r="D60" i="7"/>
  <c r="G59" i="7"/>
  <c r="L53" i="7"/>
  <c r="M61" i="7"/>
  <c r="B97" i="7"/>
  <c r="D27" i="7"/>
  <c r="G49" i="7"/>
  <c r="L43" i="7"/>
  <c r="G89" i="7"/>
  <c r="H89" i="7" s="1"/>
  <c r="B98" i="7"/>
  <c r="A11" i="1"/>
  <c r="A12" i="1" s="1"/>
  <c r="G53" i="6"/>
  <c r="F53" i="6"/>
  <c r="S83" i="7" l="1"/>
  <c r="D70" i="7"/>
  <c r="I98" i="7"/>
  <c r="F90" i="7"/>
  <c r="J89" i="7" s="1"/>
  <c r="J70" i="7"/>
  <c r="S84" i="7"/>
  <c r="H69" i="7"/>
  <c r="I69" i="7" s="1"/>
  <c r="J69" i="7" s="1"/>
  <c r="D69" i="7"/>
  <c r="H65" i="7"/>
  <c r="G65" i="7"/>
  <c r="I66" i="7"/>
  <c r="G26" i="7"/>
  <c r="H26" i="7"/>
  <c r="H49" i="7"/>
  <c r="I49" i="7" s="1"/>
  <c r="J49" i="7" s="1"/>
  <c r="D49" i="7"/>
  <c r="G27" i="7"/>
  <c r="H27" i="7"/>
  <c r="H59" i="7"/>
  <c r="I59" i="7" s="1"/>
  <c r="J59" i="7" s="1"/>
  <c r="D59" i="7"/>
  <c r="J60" i="7"/>
  <c r="G16" i="7"/>
  <c r="H16" i="7"/>
  <c r="H48" i="7"/>
  <c r="I48" i="7" s="1"/>
  <c r="J48" i="7" s="1"/>
  <c r="D48" i="7"/>
  <c r="H37" i="7"/>
  <c r="I37" i="7" s="1"/>
  <c r="J37" i="7" s="1"/>
  <c r="D37" i="7"/>
  <c r="G90" i="7"/>
  <c r="H90" i="7" s="1"/>
  <c r="I90" i="7" s="1"/>
  <c r="J90" i="7"/>
  <c r="J91" i="7" s="1"/>
  <c r="M89" i="7"/>
  <c r="G15" i="7"/>
  <c r="H15" i="7"/>
  <c r="H38" i="7"/>
  <c r="I38" i="7" s="1"/>
  <c r="J38" i="7" s="1"/>
  <c r="D38" i="7"/>
  <c r="G60" i="6"/>
  <c r="I89" i="7" l="1"/>
  <c r="F93" i="7"/>
  <c r="I26" i="7"/>
  <c r="J26" i="7" s="1"/>
  <c r="I16" i="7"/>
  <c r="J16" i="7" s="1"/>
  <c r="J66" i="7"/>
  <c r="I65" i="7"/>
  <c r="J65" i="7" s="1"/>
  <c r="L60" i="7"/>
  <c r="I15" i="7"/>
  <c r="J15" i="7" s="1"/>
  <c r="I27" i="7"/>
  <c r="J27" i="7" s="1"/>
  <c r="E60" i="6"/>
  <c r="F60" i="6" s="1"/>
  <c r="E59" i="6"/>
  <c r="I56" i="6"/>
  <c r="H56" i="6"/>
  <c r="G56" i="6"/>
  <c r="F56" i="6"/>
  <c r="E56" i="6"/>
  <c r="D56" i="6"/>
  <c r="I55" i="6"/>
  <c r="H55" i="6"/>
  <c r="G55" i="6"/>
  <c r="F55" i="6"/>
  <c r="E55" i="6"/>
  <c r="D55" i="6"/>
  <c r="I54" i="6"/>
  <c r="H54" i="6"/>
  <c r="G54" i="6"/>
  <c r="F54" i="6"/>
  <c r="E54" i="6"/>
  <c r="D54" i="6"/>
  <c r="I53" i="6"/>
  <c r="H53" i="6"/>
  <c r="E53" i="6"/>
  <c r="D53" i="6"/>
  <c r="L54" i="6" l="1"/>
  <c r="M61" i="6"/>
  <c r="G59" i="6"/>
  <c r="H59" i="6" s="1"/>
  <c r="I59" i="6" s="1"/>
  <c r="J59" i="6" s="1"/>
  <c r="H60" i="6"/>
  <c r="I60" i="6" s="1"/>
  <c r="M60" i="6"/>
  <c r="D60" i="6"/>
  <c r="L53" i="6"/>
  <c r="I9" i="6"/>
  <c r="D59" i="6" l="1"/>
  <c r="J60" i="6"/>
  <c r="C3" i="2"/>
  <c r="B3" i="2"/>
  <c r="B4" i="2" s="1"/>
  <c r="A3" i="2"/>
  <c r="A5" i="2" s="1"/>
  <c r="A7" i="2" s="1"/>
  <c r="A9" i="2" s="1"/>
  <c r="A11" i="2" s="1"/>
  <c r="A13" i="2" s="1"/>
  <c r="A15" i="2" s="1"/>
  <c r="A17" i="2" s="1"/>
  <c r="A19" i="2" s="1"/>
  <c r="A21" i="2" s="1"/>
  <c r="C2" i="2"/>
  <c r="B2" i="2"/>
  <c r="A2" i="2"/>
  <c r="A4" i="2" s="1"/>
  <c r="A6" i="2" s="1"/>
  <c r="A8" i="2" s="1"/>
  <c r="A10" i="2" s="1"/>
  <c r="A12" i="2" s="1"/>
  <c r="A14" i="2" s="1"/>
  <c r="A16" i="2" s="1"/>
  <c r="A18" i="2" s="1"/>
  <c r="A20" i="2" s="1"/>
  <c r="L60" i="6" l="1"/>
  <c r="B5" i="2"/>
  <c r="C4" i="2"/>
  <c r="B6" i="2" l="1"/>
  <c r="C5" i="2"/>
  <c r="B7" i="2" l="1"/>
  <c r="C6" i="2"/>
  <c r="B8" i="2" l="1"/>
  <c r="C7" i="2"/>
  <c r="B9" i="2" l="1"/>
  <c r="C8" i="2"/>
  <c r="B10" i="2" l="1"/>
  <c r="C9" i="2"/>
  <c r="B11" i="2" l="1"/>
  <c r="C10" i="2"/>
  <c r="B12" i="2" l="1"/>
  <c r="C11" i="2"/>
  <c r="B13" i="2" l="1"/>
  <c r="C12" i="2"/>
  <c r="B14" i="2" l="1"/>
  <c r="C13" i="2"/>
  <c r="B15" i="2" l="1"/>
  <c r="C14" i="2"/>
  <c r="E86" i="6"/>
  <c r="B86" i="6" s="1"/>
  <c r="E85" i="6"/>
  <c r="D81" i="6"/>
  <c r="B80" i="6"/>
  <c r="E78" i="6"/>
  <c r="E77" i="6"/>
  <c r="O72" i="6"/>
  <c r="V71" i="6"/>
  <c r="U71" i="6"/>
  <c r="O71" i="6"/>
  <c r="V70" i="6"/>
  <c r="U70" i="6"/>
  <c r="B65" i="6"/>
  <c r="G65" i="6" s="1"/>
  <c r="H65" i="6" s="1"/>
  <c r="G64" i="6"/>
  <c r="I45" i="6"/>
  <c r="H45" i="6"/>
  <c r="G45" i="6"/>
  <c r="F45" i="6"/>
  <c r="E45" i="6"/>
  <c r="D45" i="6"/>
  <c r="I44" i="6"/>
  <c r="H44" i="6"/>
  <c r="G44" i="6"/>
  <c r="F44" i="6"/>
  <c r="E49" i="6" s="1"/>
  <c r="F49" i="6" s="1"/>
  <c r="E44" i="6"/>
  <c r="D44" i="6"/>
  <c r="I43" i="6"/>
  <c r="H43" i="6"/>
  <c r="G43" i="6"/>
  <c r="F43" i="6"/>
  <c r="E43" i="6"/>
  <c r="D43" i="6"/>
  <c r="I42" i="6"/>
  <c r="H42" i="6"/>
  <c r="G42" i="6"/>
  <c r="E48" i="6" s="1"/>
  <c r="F48" i="6" s="1"/>
  <c r="F42" i="6"/>
  <c r="E42" i="6"/>
  <c r="D42" i="6"/>
  <c r="I34" i="6"/>
  <c r="H34" i="6"/>
  <c r="F34" i="6"/>
  <c r="E34" i="6"/>
  <c r="D34" i="6"/>
  <c r="I33" i="6"/>
  <c r="H33" i="6"/>
  <c r="E38" i="6"/>
  <c r="F38" i="6" s="1"/>
  <c r="F33" i="6"/>
  <c r="E33" i="6"/>
  <c r="D33" i="6"/>
  <c r="I32" i="6"/>
  <c r="H32" i="6"/>
  <c r="G32" i="6"/>
  <c r="F32" i="6"/>
  <c r="E32" i="6"/>
  <c r="D32" i="6"/>
  <c r="I31" i="6"/>
  <c r="H31" i="6"/>
  <c r="G31" i="6"/>
  <c r="E37" i="6"/>
  <c r="F37" i="6" s="1"/>
  <c r="E31" i="6"/>
  <c r="D31" i="6"/>
  <c r="I23" i="6"/>
  <c r="H23" i="6"/>
  <c r="G23" i="6"/>
  <c r="F23" i="6"/>
  <c r="E23" i="6"/>
  <c r="D23" i="6"/>
  <c r="I22" i="6"/>
  <c r="H22" i="6"/>
  <c r="G22" i="6"/>
  <c r="F22" i="6"/>
  <c r="E22" i="6"/>
  <c r="D22" i="6"/>
  <c r="I21" i="6"/>
  <c r="H21" i="6"/>
  <c r="G21" i="6"/>
  <c r="F21" i="6"/>
  <c r="E21" i="6"/>
  <c r="D21" i="6"/>
  <c r="I20" i="6"/>
  <c r="H20" i="6"/>
  <c r="G20" i="6"/>
  <c r="F20" i="6"/>
  <c r="E26" i="6" s="1"/>
  <c r="E20" i="6"/>
  <c r="D20" i="6"/>
  <c r="I12" i="6"/>
  <c r="H12" i="6"/>
  <c r="G12" i="6"/>
  <c r="F12" i="6"/>
  <c r="E12" i="6"/>
  <c r="D12" i="6"/>
  <c r="I11" i="6"/>
  <c r="H11" i="6"/>
  <c r="G11" i="6"/>
  <c r="E16" i="6"/>
  <c r="E11" i="6"/>
  <c r="D11" i="6"/>
  <c r="I10" i="6"/>
  <c r="H10" i="6"/>
  <c r="G10" i="6"/>
  <c r="F10" i="6"/>
  <c r="E10" i="6"/>
  <c r="D10" i="6"/>
  <c r="H9" i="6"/>
  <c r="F9" i="6"/>
  <c r="E9" i="6"/>
  <c r="D9" i="6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4" i="5" s="1"/>
  <c r="A3" i="5"/>
  <c r="A5" i="5" s="1"/>
  <c r="A7" i="5" s="1"/>
  <c r="A9" i="5" s="1"/>
  <c r="A11" i="5" s="1"/>
  <c r="A13" i="5" s="1"/>
  <c r="A15" i="5" s="1"/>
  <c r="A17" i="5" s="1"/>
  <c r="A19" i="5" s="1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4" i="5" s="1"/>
  <c r="A6" i="5" s="1"/>
  <c r="A8" i="5" s="1"/>
  <c r="A10" i="5" s="1"/>
  <c r="A12" i="5" s="1"/>
  <c r="A14" i="5" s="1"/>
  <c r="A16" i="5" s="1"/>
  <c r="A18" i="5" s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B3" i="4"/>
  <c r="B4" i="4" s="1"/>
  <c r="A3" i="4"/>
  <c r="C2" i="4"/>
  <c r="A2" i="4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A3" i="3"/>
  <c r="A4" i="3" s="1"/>
  <c r="F2" i="3"/>
  <c r="E2" i="3"/>
  <c r="D2" i="3"/>
  <c r="C2" i="3"/>
  <c r="B2" i="3"/>
  <c r="G49" i="6" l="1"/>
  <c r="L32" i="6"/>
  <c r="L43" i="6"/>
  <c r="H64" i="6"/>
  <c r="F85" i="6"/>
  <c r="G85" i="6" s="1"/>
  <c r="H85" i="6" s="1"/>
  <c r="I85" i="6" s="1"/>
  <c r="B3" i="3"/>
  <c r="L10" i="6"/>
  <c r="G86" i="6"/>
  <c r="H86" i="6" s="1"/>
  <c r="L9" i="6"/>
  <c r="L20" i="6"/>
  <c r="B16" i="2"/>
  <c r="C15" i="2"/>
  <c r="C4" i="5"/>
  <c r="B5" i="5"/>
  <c r="L21" i="6"/>
  <c r="M78" i="6"/>
  <c r="A5" i="3"/>
  <c r="B4" i="3"/>
  <c r="G38" i="6"/>
  <c r="G37" i="6"/>
  <c r="B5" i="4"/>
  <c r="C4" i="4"/>
  <c r="L42" i="6"/>
  <c r="G48" i="6"/>
  <c r="M72" i="6"/>
  <c r="P72" i="6" s="1"/>
  <c r="Q72" i="6" s="1"/>
  <c r="R72" i="6" s="1"/>
  <c r="P71" i="6"/>
  <c r="Q71" i="6" s="1"/>
  <c r="R71" i="6" s="1"/>
  <c r="B79" i="6"/>
  <c r="B78" i="6" s="1"/>
  <c r="F77" i="6"/>
  <c r="E81" i="6"/>
  <c r="C3" i="4"/>
  <c r="E15" i="6"/>
  <c r="E27" i="6"/>
  <c r="D27" i="6" s="1"/>
  <c r="L31" i="6"/>
  <c r="V72" i="6"/>
  <c r="D26" i="6" l="1"/>
  <c r="B85" i="6"/>
  <c r="I86" i="6"/>
  <c r="B17" i="2"/>
  <c r="C16" i="2"/>
  <c r="B6" i="5"/>
  <c r="C5" i="5"/>
  <c r="S71" i="6"/>
  <c r="G27" i="6"/>
  <c r="H27" i="6"/>
  <c r="G77" i="6"/>
  <c r="H77" i="6" s="1"/>
  <c r="H49" i="6"/>
  <c r="I49" i="6" s="1"/>
  <c r="J49" i="6" s="1"/>
  <c r="D49" i="6"/>
  <c r="B6" i="4"/>
  <c r="C5" i="4"/>
  <c r="H38" i="6"/>
  <c r="I38" i="6" s="1"/>
  <c r="J38" i="6" s="1"/>
  <c r="D38" i="6"/>
  <c r="A6" i="3"/>
  <c r="B5" i="3"/>
  <c r="D16" i="6"/>
  <c r="D15" i="6"/>
  <c r="F78" i="6"/>
  <c r="M77" i="6" s="1"/>
  <c r="B81" i="6"/>
  <c r="S72" i="6"/>
  <c r="H48" i="6"/>
  <c r="I48" i="6" s="1"/>
  <c r="J48" i="6" s="1"/>
  <c r="D48" i="6"/>
  <c r="H37" i="6"/>
  <c r="I37" i="6" s="1"/>
  <c r="J37" i="6" s="1"/>
  <c r="D37" i="6"/>
  <c r="B18" i="2" l="1"/>
  <c r="C17" i="2"/>
  <c r="F81" i="6"/>
  <c r="B7" i="5"/>
  <c r="C6" i="5"/>
  <c r="G15" i="6"/>
  <c r="H15" i="6"/>
  <c r="G26" i="6"/>
  <c r="H26" i="6"/>
  <c r="J78" i="6"/>
  <c r="G78" i="6"/>
  <c r="H78" i="6" s="1"/>
  <c r="I78" i="6" s="1"/>
  <c r="G16" i="6"/>
  <c r="H16" i="6"/>
  <c r="A7" i="3"/>
  <c r="B6" i="3"/>
  <c r="B7" i="4"/>
  <c r="C6" i="4"/>
  <c r="I77" i="6"/>
  <c r="J77" i="6"/>
  <c r="I27" i="6"/>
  <c r="J27" i="6" s="1"/>
  <c r="B19" i="2" l="1"/>
  <c r="C18" i="2"/>
  <c r="B8" i="5"/>
  <c r="C7" i="5"/>
  <c r="B8" i="4"/>
  <c r="C7" i="4"/>
  <c r="A8" i="3"/>
  <c r="B7" i="3"/>
  <c r="J79" i="6"/>
  <c r="I16" i="6"/>
  <c r="J16" i="6" s="1"/>
  <c r="I26" i="6"/>
  <c r="J26" i="6" s="1"/>
  <c r="I15" i="6"/>
  <c r="J15" i="6" s="1"/>
  <c r="C19" i="2" l="1"/>
  <c r="B20" i="2"/>
  <c r="B9" i="5"/>
  <c r="C8" i="5"/>
  <c r="A9" i="3"/>
  <c r="B8" i="3"/>
  <c r="B9" i="4"/>
  <c r="C8" i="4"/>
  <c r="B21" i="2" l="1"/>
  <c r="C21" i="2" s="1"/>
  <c r="C20" i="2"/>
  <c r="B10" i="5"/>
  <c r="C9" i="5"/>
  <c r="B10" i="4"/>
  <c r="C9" i="4"/>
  <c r="A10" i="3"/>
  <c r="B9" i="3"/>
  <c r="B11" i="5" l="1"/>
  <c r="C10" i="5"/>
  <c r="A11" i="3"/>
  <c r="B10" i="3"/>
  <c r="B11" i="4"/>
  <c r="C10" i="4"/>
  <c r="B12" i="5" l="1"/>
  <c r="C11" i="5"/>
  <c r="B12" i="4"/>
  <c r="C11" i="4"/>
  <c r="A12" i="3"/>
  <c r="B11" i="3"/>
  <c r="B13" i="5" l="1"/>
  <c r="C12" i="5"/>
  <c r="A13" i="3"/>
  <c r="B12" i="3"/>
  <c r="B13" i="4"/>
  <c r="C12" i="4"/>
  <c r="B14" i="5" l="1"/>
  <c r="C13" i="5"/>
  <c r="B14" i="4"/>
  <c r="C13" i="4"/>
  <c r="A14" i="3"/>
  <c r="B13" i="3"/>
  <c r="B15" i="5" l="1"/>
  <c r="C14" i="5"/>
  <c r="A15" i="3"/>
  <c r="B14" i="3"/>
  <c r="B15" i="4"/>
  <c r="C14" i="4"/>
  <c r="B16" i="5" l="1"/>
  <c r="C15" i="5"/>
  <c r="B16" i="4"/>
  <c r="C15" i="4"/>
  <c r="A16" i="3"/>
  <c r="B15" i="3"/>
  <c r="B17" i="5" l="1"/>
  <c r="C16" i="5"/>
  <c r="A17" i="3"/>
  <c r="B16" i="3"/>
  <c r="B17" i="4"/>
  <c r="C16" i="4"/>
  <c r="B18" i="5" l="1"/>
  <c r="C17" i="5"/>
  <c r="B18" i="4"/>
  <c r="C17" i="4"/>
  <c r="A18" i="3"/>
  <c r="B17" i="3"/>
  <c r="B19" i="5" l="1"/>
  <c r="C19" i="5" s="1"/>
  <c r="C18" i="5"/>
  <c r="A19" i="3"/>
  <c r="B18" i="3"/>
  <c r="B19" i="4"/>
  <c r="C18" i="4"/>
  <c r="B20" i="4" l="1"/>
  <c r="C19" i="4"/>
  <c r="A20" i="3"/>
  <c r="B19" i="3"/>
  <c r="A21" i="3" l="1"/>
  <c r="B21" i="3" s="1"/>
  <c r="B20" i="3"/>
  <c r="B21" i="4"/>
  <c r="C20" i="4"/>
  <c r="B22" i="4" l="1"/>
  <c r="C21" i="4"/>
  <c r="B23" i="4" l="1"/>
  <c r="C22" i="4"/>
  <c r="B24" i="4" l="1"/>
  <c r="C23" i="4"/>
  <c r="B25" i="4" l="1"/>
  <c r="C24" i="4"/>
  <c r="B26" i="4" l="1"/>
  <c r="C25" i="4"/>
  <c r="B27" i="4" l="1"/>
  <c r="C26" i="4"/>
  <c r="B28" i="4" l="1"/>
  <c r="C27" i="4"/>
  <c r="B29" i="4" l="1"/>
  <c r="C28" i="4"/>
  <c r="B30" i="4" l="1"/>
  <c r="C29" i="4"/>
  <c r="B31" i="4" l="1"/>
  <c r="C30" i="4"/>
  <c r="B32" i="4" l="1"/>
  <c r="C31" i="4"/>
  <c r="B33" i="4" l="1"/>
  <c r="C32" i="4"/>
  <c r="B34" i="4" l="1"/>
  <c r="C33" i="4"/>
  <c r="B35" i="4" l="1"/>
  <c r="C34" i="4"/>
  <c r="B36" i="4" l="1"/>
  <c r="C35" i="4"/>
  <c r="B37" i="4" l="1"/>
  <c r="C36" i="4"/>
  <c r="B38" i="4" l="1"/>
  <c r="C37" i="4"/>
  <c r="B39" i="4" l="1"/>
  <c r="C38" i="4"/>
  <c r="B40" i="4" l="1"/>
  <c r="C39" i="4"/>
  <c r="B41" i="4" l="1"/>
  <c r="C40" i="4"/>
  <c r="B42" i="4" l="1"/>
  <c r="C41" i="4"/>
  <c r="B43" i="4" l="1"/>
  <c r="C42" i="4"/>
  <c r="B44" i="4" l="1"/>
  <c r="C43" i="4"/>
  <c r="B45" i="4" l="1"/>
  <c r="C44" i="4"/>
  <c r="B46" i="4" l="1"/>
  <c r="C45" i="4"/>
  <c r="B47" i="4" l="1"/>
  <c r="C46" i="4"/>
  <c r="B48" i="4" l="1"/>
  <c r="C47" i="4"/>
  <c r="B49" i="4" l="1"/>
  <c r="C48" i="4"/>
  <c r="B50" i="4" l="1"/>
  <c r="C49" i="4"/>
  <c r="B51" i="4" l="1"/>
  <c r="C51" i="4" s="1"/>
  <c r="C50" i="4"/>
</calcChain>
</file>

<file path=xl/sharedStrings.xml><?xml version="1.0" encoding="utf-8"?>
<sst xmlns="http://schemas.openxmlformats.org/spreadsheetml/2006/main" count="322" uniqueCount="78">
  <si>
    <t>MarketID</t>
  </si>
  <si>
    <t>MarketName</t>
  </si>
  <si>
    <t>TotalMatched</t>
  </si>
  <si>
    <t>Event</t>
  </si>
  <si>
    <t>Event_Type</t>
  </si>
  <si>
    <t>Competition</t>
  </si>
  <si>
    <t>NumberOfWinners</t>
  </si>
  <si>
    <t>Market #1</t>
  </si>
  <si>
    <t>Event #3</t>
  </si>
  <si>
    <t>Event Type #5</t>
  </si>
  <si>
    <t>Competition #3</t>
  </si>
  <si>
    <t>Market #2</t>
  </si>
  <si>
    <t>Event #5</t>
  </si>
  <si>
    <t>Event Type #4</t>
  </si>
  <si>
    <t>Competition #2</t>
  </si>
  <si>
    <t>Market #3</t>
  </si>
  <si>
    <t>Event Type #2</t>
  </si>
  <si>
    <t>Competition #1</t>
  </si>
  <si>
    <t>Market #4</t>
  </si>
  <si>
    <t>Event #9</t>
  </si>
  <si>
    <t>Market #5</t>
  </si>
  <si>
    <t>Event #10</t>
  </si>
  <si>
    <t>Market #6</t>
  </si>
  <si>
    <t>Event #8</t>
  </si>
  <si>
    <t>Market #7</t>
  </si>
  <si>
    <t>Market #8</t>
  </si>
  <si>
    <t>Event #4</t>
  </si>
  <si>
    <t>Market #9</t>
  </si>
  <si>
    <t>Event Type #1</t>
  </si>
  <si>
    <t>MarkedID</t>
  </si>
  <si>
    <t>SelectionID</t>
  </si>
  <si>
    <t>RunnerName</t>
  </si>
  <si>
    <t>B3p</t>
  </si>
  <si>
    <t>B2p</t>
  </si>
  <si>
    <t>B1p</t>
  </si>
  <si>
    <t>L1p</t>
  </si>
  <si>
    <t>L2p</t>
  </si>
  <si>
    <t>L3p</t>
  </si>
  <si>
    <t>B3s</t>
  </si>
  <si>
    <t>B2s</t>
  </si>
  <si>
    <t>B1s</t>
  </si>
  <si>
    <t>L1s</t>
  </si>
  <si>
    <t>L2s</t>
  </si>
  <si>
    <t>L3s</t>
  </si>
  <si>
    <t>Third</t>
  </si>
  <si>
    <t>Fourth</t>
  </si>
  <si>
    <t>Qws</t>
  </si>
  <si>
    <t>B</t>
  </si>
  <si>
    <t>L</t>
  </si>
  <si>
    <t>BL1B2</t>
  </si>
  <si>
    <t>BL1</t>
  </si>
  <si>
    <t>B2</t>
  </si>
  <si>
    <t>ввод</t>
  </si>
  <si>
    <t>цена</t>
  </si>
  <si>
    <t>цена обр</t>
  </si>
  <si>
    <t>обяз</t>
  </si>
  <si>
    <t>выруч</t>
  </si>
  <si>
    <t>приб</t>
  </si>
  <si>
    <t>итог</t>
  </si>
  <si>
    <t>-</t>
  </si>
  <si>
    <t>BL2B1</t>
  </si>
  <si>
    <t>B1</t>
  </si>
  <si>
    <t>BL2</t>
  </si>
  <si>
    <t>LB1L2</t>
  </si>
  <si>
    <t>LB1</t>
  </si>
  <si>
    <t>L2</t>
  </si>
  <si>
    <t>LB2L1</t>
  </si>
  <si>
    <t>L1</t>
  </si>
  <si>
    <t>LB2</t>
  </si>
  <si>
    <t>BL1B2 BL2B1</t>
  </si>
  <si>
    <t>LB1L2 LB2L1</t>
  </si>
  <si>
    <t>дырка</t>
  </si>
  <si>
    <t>BL1LB1</t>
  </si>
  <si>
    <t>Market #10</t>
  </si>
  <si>
    <t>Market #11</t>
  </si>
  <si>
    <t>L1B1</t>
  </si>
  <si>
    <t>MarketStartTime</t>
  </si>
  <si>
    <t>InPlay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</si>
</sst>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808080"/>
      <name val="Calibri"/>
      <family val="2"/>
      <charset val="204"/>
    </font>
    <font>
      <b/>
      <i/>
      <sz val="11"/>
      <color rgb="FF808080"/>
      <name val="Calibri"/>
      <family val="2"/>
      <charset val="204"/>
    </font>
    <font>
      <sz val="11"/>
      <color rgb="FF7030A0"/>
      <name val="Calibri"/>
      <family val="2"/>
      <charset val="204"/>
    </font>
    <font>
      <b/>
      <sz val="11"/>
      <color rgb="FF7030A0"/>
      <name val="Calibri"/>
      <family val="2"/>
      <charset val="204"/>
    </font>
    <font>
      <i/>
      <sz val="11"/>
      <color rgb="FFA6A6A6"/>
      <name val="Calibri"/>
      <family val="2"/>
      <charset val="204"/>
    </font>
    <font>
      <b/>
      <i/>
      <sz val="11"/>
      <color rgb="FFA6A6A6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EF3"/>
        <bgColor rgb="FFDBEEF4"/>
      </patternFill>
    </fill>
    <fill>
      <patternFill patternType="solid">
        <fgColor rgb="FFFDE9D9"/>
        <bgColor rgb="FFFDEADA"/>
      </patternFill>
    </fill>
    <fill>
      <patternFill patternType="solid">
        <fgColor rgb="FFB7DEE8"/>
        <bgColor rgb="FF99CCFF"/>
      </patternFill>
    </fill>
    <fill>
      <patternFill patternType="solid">
        <fgColor rgb="FFFCD5B4"/>
        <bgColor rgb="FFFCD5B5"/>
      </patternFill>
    </fill>
    <fill>
      <patternFill patternType="solid">
        <fgColor rgb="FFDBEEF4"/>
        <bgColor rgb="FFDAEEF3"/>
      </patternFill>
    </fill>
    <fill>
      <patternFill patternType="solid">
        <fgColor rgb="FFFDEADA"/>
        <bgColor rgb="FFFDE9D9"/>
      </patternFill>
    </fill>
    <fill>
      <patternFill patternType="solid">
        <fgColor rgb="FFFCD5B5"/>
        <bgColor rgb="FFFCD5B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64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9" fillId="0" borderId="0" xfId="1"/>
    <xf numFmtId="164" fontId="9" fillId="2" borderId="0" xfId="1" applyNumberFormat="1" applyFill="1" applyAlignment="1">
      <alignment horizontal="center"/>
    </xf>
    <xf numFmtId="2" fontId="9" fillId="3" borderId="1" xfId="1" applyNumberFormat="1" applyFill="1" applyBorder="1"/>
    <xf numFmtId="2" fontId="9" fillId="3" borderId="2" xfId="1" applyNumberFormat="1" applyFill="1" applyBorder="1"/>
    <xf numFmtId="2" fontId="9" fillId="3" borderId="3" xfId="1" applyNumberFormat="1" applyFill="1" applyBorder="1"/>
    <xf numFmtId="2" fontId="9" fillId="4" borderId="2" xfId="1" applyNumberFormat="1" applyFill="1" applyBorder="1"/>
    <xf numFmtId="2" fontId="9" fillId="4" borderId="3" xfId="1" applyNumberFormat="1" applyFill="1" applyBorder="1"/>
    <xf numFmtId="0" fontId="2" fillId="5" borderId="4" xfId="1" applyFont="1" applyFill="1" applyBorder="1"/>
    <xf numFmtId="0" fontId="2" fillId="5" borderId="5" xfId="1" applyFont="1" applyFill="1" applyBorder="1"/>
    <xf numFmtId="0" fontId="2" fillId="5" borderId="6" xfId="1" applyFont="1" applyFill="1" applyBorder="1"/>
    <xf numFmtId="0" fontId="2" fillId="6" borderId="5" xfId="1" applyFont="1" applyFill="1" applyBorder="1"/>
    <xf numFmtId="0" fontId="2" fillId="6" borderId="6" xfId="1" applyFont="1" applyFill="1" applyBorder="1"/>
    <xf numFmtId="2" fontId="9" fillId="3" borderId="7" xfId="1" applyNumberFormat="1" applyFill="1" applyBorder="1"/>
    <xf numFmtId="2" fontId="9" fillId="3" borderId="8" xfId="1" applyNumberFormat="1" applyFill="1" applyBorder="1"/>
    <xf numFmtId="2" fontId="9" fillId="3" borderId="9" xfId="1" applyNumberFormat="1" applyFill="1" applyBorder="1"/>
    <xf numFmtId="2" fontId="9" fillId="4" borderId="7" xfId="1" applyNumberFormat="1" applyFill="1" applyBorder="1"/>
    <xf numFmtId="2" fontId="9" fillId="4" borderId="8" xfId="1" applyNumberFormat="1" applyFill="1" applyBorder="1"/>
    <xf numFmtId="2" fontId="9" fillId="4" borderId="9" xfId="1" applyNumberFormat="1" applyFill="1" applyBorder="1"/>
    <xf numFmtId="0" fontId="2" fillId="6" borderId="4" xfId="1" applyFont="1" applyFill="1" applyBorder="1"/>
    <xf numFmtId="0" fontId="9" fillId="0" borderId="0" xfId="1"/>
    <xf numFmtId="0" fontId="9" fillId="0" borderId="0" xfId="1" applyBorder="1"/>
    <xf numFmtId="0" fontId="2" fillId="0" borderId="0" xfId="1" applyFont="1" applyBorder="1"/>
    <xf numFmtId="164" fontId="9" fillId="0" borderId="0" xfId="1" applyNumberFormat="1"/>
    <xf numFmtId="0" fontId="9" fillId="0" borderId="10" xfId="1" applyBorder="1"/>
    <xf numFmtId="0" fontId="9" fillId="0" borderId="11" xfId="1" applyBorder="1"/>
    <xf numFmtId="164" fontId="9" fillId="0" borderId="11" xfId="1" applyNumberFormat="1" applyBorder="1"/>
    <xf numFmtId="0" fontId="9" fillId="0" borderId="3" xfId="1" applyBorder="1"/>
    <xf numFmtId="0" fontId="0" fillId="7" borderId="0" xfId="1" applyFont="1" applyFill="1"/>
    <xf numFmtId="0" fontId="9" fillId="0" borderId="12" xfId="1" applyBorder="1"/>
    <xf numFmtId="2" fontId="3" fillId="3" borderId="1" xfId="1" applyNumberFormat="1" applyFont="1" applyFill="1" applyBorder="1"/>
    <xf numFmtId="164" fontId="9" fillId="0" borderId="0" xfId="1" applyNumberFormat="1" applyBorder="1"/>
    <xf numFmtId="0" fontId="9" fillId="0" borderId="9" xfId="1" applyBorder="1"/>
    <xf numFmtId="164" fontId="9" fillId="0" borderId="0" xfId="1" applyNumberFormat="1"/>
    <xf numFmtId="0" fontId="9" fillId="5" borderId="4" xfId="1" applyFill="1" applyBorder="1"/>
    <xf numFmtId="0" fontId="9" fillId="5" borderId="5" xfId="1" applyFill="1" applyBorder="1"/>
    <xf numFmtId="0" fontId="9" fillId="5" borderId="6" xfId="1" applyFill="1" applyBorder="1"/>
    <xf numFmtId="0" fontId="4" fillId="5" borderId="4" xfId="1" applyFont="1" applyFill="1" applyBorder="1"/>
    <xf numFmtId="0" fontId="9" fillId="6" borderId="5" xfId="1" applyFill="1" applyBorder="1"/>
    <xf numFmtId="0" fontId="9" fillId="6" borderId="6" xfId="1" applyFill="1" applyBorder="1"/>
    <xf numFmtId="2" fontId="9" fillId="0" borderId="0" xfId="1" applyNumberFormat="1"/>
    <xf numFmtId="2" fontId="5" fillId="3" borderId="9" xfId="1" applyNumberFormat="1" applyFont="1" applyFill="1" applyBorder="1"/>
    <xf numFmtId="0" fontId="6" fillId="5" borderId="6" xfId="1" applyFont="1" applyFill="1" applyBorder="1"/>
    <xf numFmtId="0" fontId="9" fillId="6" borderId="4" xfId="1" applyFill="1" applyBorder="1"/>
    <xf numFmtId="0" fontId="9" fillId="0" borderId="0" xfId="1" applyBorder="1"/>
    <xf numFmtId="0" fontId="0" fillId="6" borderId="13" xfId="1" applyFont="1" applyFill="1" applyBorder="1"/>
    <xf numFmtId="0" fontId="0" fillId="0" borderId="13" xfId="1" applyFont="1" applyBorder="1"/>
    <xf numFmtId="164" fontId="0" fillId="0" borderId="13" xfId="1" applyNumberFormat="1" applyFont="1" applyBorder="1"/>
    <xf numFmtId="2" fontId="9" fillId="6" borderId="13" xfId="1" applyNumberFormat="1" applyFill="1" applyBorder="1"/>
    <xf numFmtId="2" fontId="9" fillId="0" borderId="13" xfId="1" applyNumberFormat="1" applyBorder="1"/>
    <xf numFmtId="0" fontId="0" fillId="0" borderId="13" xfId="1" applyFont="1" applyBorder="1" applyAlignment="1">
      <alignment horizontal="center"/>
    </xf>
    <xf numFmtId="2" fontId="9" fillId="0" borderId="9" xfId="1" applyNumberFormat="1" applyBorder="1"/>
    <xf numFmtId="0" fontId="9" fillId="0" borderId="14" xfId="1" applyBorder="1"/>
    <xf numFmtId="2" fontId="9" fillId="0" borderId="15" xfId="1" applyNumberFormat="1" applyBorder="1"/>
    <xf numFmtId="0" fontId="9" fillId="0" borderId="15" xfId="1" applyBorder="1" applyAlignment="1">
      <alignment horizontal="center"/>
    </xf>
    <xf numFmtId="0" fontId="9" fillId="0" borderId="15" xfId="1" applyBorder="1"/>
    <xf numFmtId="164" fontId="9" fillId="0" borderId="15" xfId="1" applyNumberFormat="1" applyBorder="1"/>
    <xf numFmtId="2" fontId="9" fillId="0" borderId="6" xfId="1" applyNumberFormat="1" applyBorder="1"/>
    <xf numFmtId="2" fontId="9" fillId="0" borderId="0" xfId="1" applyNumberFormat="1" applyBorder="1"/>
    <xf numFmtId="0" fontId="9" fillId="0" borderId="0" xfId="1" applyBorder="1" applyAlignment="1">
      <alignment horizontal="center"/>
    </xf>
    <xf numFmtId="164" fontId="9" fillId="0" borderId="0" xfId="1" applyNumberFormat="1" applyBorder="1"/>
    <xf numFmtId="2" fontId="9" fillId="0" borderId="10" xfId="1" applyNumberFormat="1" applyBorder="1"/>
    <xf numFmtId="0" fontId="9" fillId="0" borderId="11" xfId="1" applyBorder="1"/>
    <xf numFmtId="0" fontId="9" fillId="0" borderId="11" xfId="1" applyBorder="1" applyAlignment="1">
      <alignment horizontal="center"/>
    </xf>
    <xf numFmtId="2" fontId="9" fillId="0" borderId="11" xfId="1" applyNumberFormat="1" applyBorder="1"/>
    <xf numFmtId="2" fontId="5" fillId="3" borderId="3" xfId="1" applyNumberFormat="1" applyFont="1" applyFill="1" applyBorder="1"/>
    <xf numFmtId="2" fontId="9" fillId="4" borderId="1" xfId="1" applyNumberFormat="1" applyFill="1" applyBorder="1"/>
    <xf numFmtId="0" fontId="0" fillId="8" borderId="0" xfId="1" applyFont="1" applyFill="1"/>
    <xf numFmtId="2" fontId="7" fillId="8" borderId="3" xfId="1" applyNumberFormat="1" applyFont="1" applyFill="1" applyBorder="1"/>
    <xf numFmtId="2" fontId="9" fillId="4" borderId="16" xfId="1" applyNumberFormat="1" applyFill="1" applyBorder="1"/>
    <xf numFmtId="3" fontId="9" fillId="5" borderId="4" xfId="1" applyNumberFormat="1" applyFill="1" applyBorder="1"/>
    <xf numFmtId="3" fontId="9" fillId="5" borderId="5" xfId="1" applyNumberFormat="1" applyFill="1" applyBorder="1"/>
    <xf numFmtId="3" fontId="8" fillId="9" borderId="6" xfId="1" applyNumberFormat="1" applyFont="1" applyFill="1" applyBorder="1"/>
    <xf numFmtId="3" fontId="9" fillId="6" borderId="17" xfId="1" applyNumberFormat="1" applyFill="1" applyBorder="1"/>
    <xf numFmtId="3" fontId="9" fillId="6" borderId="6" xfId="1" applyNumberFormat="1" applyFill="1" applyBorder="1"/>
    <xf numFmtId="2" fontId="5" fillId="4" borderId="7" xfId="1" applyNumberFormat="1" applyFont="1" applyFill="1" applyBorder="1"/>
    <xf numFmtId="2" fontId="9" fillId="4" borderId="18" xfId="1" applyNumberFormat="1" applyFill="1" applyBorder="1"/>
    <xf numFmtId="2" fontId="2" fillId="0" borderId="0" xfId="1" applyNumberFormat="1" applyFont="1" applyBorder="1"/>
    <xf numFmtId="3" fontId="6" fillId="6" borderId="4" xfId="1" applyNumberFormat="1" applyFont="1" applyFill="1" applyBorder="1"/>
    <xf numFmtId="0" fontId="0" fillId="0" borderId="0" xfId="1" applyFont="1"/>
    <xf numFmtId="2" fontId="9" fillId="0" borderId="14" xfId="1" applyNumberFormat="1" applyBorder="1"/>
    <xf numFmtId="0" fontId="9" fillId="0" borderId="6" xfId="1" applyBorder="1"/>
    <xf numFmtId="2" fontId="5" fillId="4" borderId="1" xfId="1" applyNumberFormat="1" applyFont="1" applyFill="1" applyBorder="1"/>
    <xf numFmtId="3" fontId="9" fillId="5" borderId="6" xfId="1" applyNumberFormat="1" applyFill="1" applyBorder="1"/>
    <xf numFmtId="2" fontId="7" fillId="4" borderId="9" xfId="1" applyNumberFormat="1" applyFont="1" applyFill="1" applyBorder="1"/>
    <xf numFmtId="3" fontId="8" fillId="6" borderId="6" xfId="1" applyNumberFormat="1" applyFont="1" applyFill="1" applyBorder="1"/>
    <xf numFmtId="3" fontId="9" fillId="6" borderId="4" xfId="1" applyNumberFormat="1" applyFill="1" applyBorder="1"/>
    <xf numFmtId="3" fontId="2" fillId="6" borderId="4" xfId="1" applyNumberFormat="1" applyFont="1" applyFill="1" applyBorder="1"/>
    <xf numFmtId="2" fontId="2" fillId="6" borderId="13" xfId="1" applyNumberFormat="1" applyFont="1" applyFill="1" applyBorder="1"/>
    <xf numFmtId="2" fontId="2" fillId="0" borderId="13" xfId="1" applyNumberFormat="1" applyFont="1" applyBorder="1"/>
    <xf numFmtId="3" fontId="2" fillId="6" borderId="6" xfId="1" applyNumberFormat="1" applyFont="1" applyFill="1" applyBorder="1"/>
    <xf numFmtId="9" fontId="9" fillId="0" borderId="0" xfId="1" applyNumberFormat="1"/>
    <xf numFmtId="0" fontId="1" fillId="12" borderId="4" xfId="2" applyNumberFormat="1" applyFill="1" applyBorder="1"/>
    <xf numFmtId="0" fontId="1" fillId="12" borderId="5" xfId="2" applyNumberFormat="1" applyFill="1" applyBorder="1"/>
    <xf numFmtId="0" fontId="1" fillId="12" borderId="6" xfId="2" applyNumberFormat="1" applyFill="1" applyBorder="1"/>
    <xf numFmtId="0" fontId="10" fillId="13" borderId="4" xfId="2" applyNumberFormat="1" applyFont="1" applyFill="1" applyBorder="1"/>
    <xf numFmtId="0" fontId="1" fillId="13" borderId="5" xfId="2" applyNumberFormat="1" applyFill="1" applyBorder="1"/>
    <xf numFmtId="0" fontId="1" fillId="13" borderId="6" xfId="2" applyNumberFormat="1" applyFill="1" applyBorder="1"/>
    <xf numFmtId="4" fontId="1" fillId="10" borderId="7" xfId="2" applyNumberFormat="1" applyFill="1" applyBorder="1"/>
    <xf numFmtId="4" fontId="1" fillId="10" borderId="8" xfId="2" applyNumberFormat="1" applyFill="1" applyBorder="1"/>
    <xf numFmtId="4" fontId="1" fillId="15" borderId="9" xfId="2" applyNumberFormat="1" applyFill="1" applyBorder="1"/>
    <xf numFmtId="4" fontId="1" fillId="11" borderId="7" xfId="2" applyNumberFormat="1" applyFill="1" applyBorder="1"/>
    <xf numFmtId="4" fontId="1" fillId="11" borderId="8" xfId="2" applyNumberFormat="1" applyFill="1" applyBorder="1"/>
    <xf numFmtId="4" fontId="1" fillId="11" borderId="9" xfId="2" applyNumberFormat="1" applyFill="1" applyBorder="1"/>
    <xf numFmtId="0" fontId="1" fillId="12" borderId="4" xfId="2" applyNumberFormat="1" applyFill="1" applyBorder="1"/>
    <xf numFmtId="0" fontId="1" fillId="12" borderId="5" xfId="2" applyNumberFormat="1" applyFill="1" applyBorder="1"/>
    <xf numFmtId="0" fontId="1" fillId="13" borderId="5" xfId="2" applyNumberFormat="1" applyFill="1" applyBorder="1"/>
    <xf numFmtId="0" fontId="1" fillId="13" borderId="6" xfId="2" applyNumberFormat="1" applyFill="1" applyBorder="1"/>
    <xf numFmtId="0" fontId="10" fillId="14" borderId="6" xfId="2" applyNumberFormat="1" applyFont="1" applyFill="1" applyBorder="1"/>
    <xf numFmtId="0" fontId="1" fillId="13" borderId="4" xfId="2" applyNumberFormat="1" applyFill="1" applyBorder="1"/>
    <xf numFmtId="4" fontId="1" fillId="10" borderId="1" xfId="2" applyNumberFormat="1" applyFill="1" applyBorder="1"/>
    <xf numFmtId="4" fontId="1" fillId="10" borderId="2" xfId="2" applyNumberFormat="1" applyFill="1" applyBorder="1"/>
    <xf numFmtId="4" fontId="1" fillId="10" borderId="3" xfId="2" applyNumberFormat="1" applyFill="1" applyBorder="1"/>
    <xf numFmtId="4" fontId="1" fillId="11" borderId="1" xfId="2" applyNumberFormat="1" applyFill="1" applyBorder="1"/>
    <xf numFmtId="4" fontId="1" fillId="11" borderId="2" xfId="2" applyNumberFormat="1" applyFill="1" applyBorder="1"/>
    <xf numFmtId="4" fontId="1" fillId="11" borderId="3" xfId="2" applyNumberFormat="1" applyFill="1" applyBorder="1"/>
    <xf numFmtId="4" fontId="1" fillId="10" borderId="1" xfId="2" applyNumberFormat="1" applyFill="1" applyBorder="1"/>
    <xf numFmtId="4" fontId="1" fillId="10" borderId="2" xfId="2" applyNumberFormat="1" applyFill="1" applyBorder="1"/>
    <xf numFmtId="4" fontId="1" fillId="10" borderId="3" xfId="2" applyNumberFormat="1" applyFill="1" applyBorder="1"/>
    <xf numFmtId="4" fontId="1" fillId="11" borderId="1" xfId="2" applyNumberFormat="1" applyFill="1" applyBorder="1"/>
    <xf numFmtId="4" fontId="1" fillId="11" borderId="2" xfId="2" applyNumberFormat="1" applyFill="1" applyBorder="1"/>
    <xf numFmtId="4" fontId="1" fillId="11" borderId="3" xfId="2" applyNumberFormat="1" applyFill="1" applyBorder="1"/>
    <xf numFmtId="0" fontId="1" fillId="12" borderId="4" xfId="2" applyNumberFormat="1" applyFill="1" applyBorder="1"/>
    <xf numFmtId="0" fontId="1" fillId="12" borderId="5" xfId="2" applyNumberFormat="1" applyFill="1" applyBorder="1"/>
    <xf numFmtId="0" fontId="1" fillId="12" borderId="6" xfId="2" applyNumberFormat="1" applyFill="1" applyBorder="1"/>
    <xf numFmtId="0" fontId="10" fillId="13" borderId="4" xfId="2" applyNumberFormat="1" applyFont="1" applyFill="1" applyBorder="1"/>
    <xf numFmtId="0" fontId="1" fillId="13" borderId="5" xfId="2" applyNumberFormat="1" applyFill="1" applyBorder="1"/>
    <xf numFmtId="0" fontId="1" fillId="13" borderId="6" xfId="2" applyNumberFormat="1" applyFill="1" applyBorder="1"/>
    <xf numFmtId="4" fontId="1" fillId="10" borderId="7" xfId="2" applyNumberFormat="1" applyFill="1" applyBorder="1"/>
    <xf numFmtId="4" fontId="1" fillId="10" borderId="8" xfId="2" applyNumberFormat="1" applyFill="1" applyBorder="1"/>
    <xf numFmtId="4" fontId="1" fillId="15" borderId="9" xfId="2" applyNumberFormat="1" applyFill="1" applyBorder="1"/>
    <xf numFmtId="4" fontId="1" fillId="11" borderId="7" xfId="2" applyNumberFormat="1" applyFill="1" applyBorder="1"/>
    <xf numFmtId="4" fontId="1" fillId="11" borderId="8" xfId="2" applyNumberFormat="1" applyFill="1" applyBorder="1"/>
    <xf numFmtId="4" fontId="1" fillId="11" borderId="9" xfId="2" applyNumberFormat="1" applyFill="1" applyBorder="1"/>
    <xf numFmtId="0" fontId="1" fillId="12" borderId="4" xfId="2" applyNumberFormat="1" applyFill="1" applyBorder="1"/>
    <xf numFmtId="0" fontId="1" fillId="12" borderId="5" xfId="2" applyNumberFormat="1" applyFill="1" applyBorder="1"/>
    <xf numFmtId="0" fontId="1" fillId="12" borderId="6" xfId="2" applyNumberFormat="1" applyFill="1" applyBorder="1"/>
    <xf numFmtId="0" fontId="10" fillId="13" borderId="4" xfId="2" applyNumberFormat="1" applyFont="1" applyFill="1" applyBorder="1"/>
    <xf numFmtId="0" fontId="1" fillId="13" borderId="5" xfId="2" applyNumberFormat="1" applyFill="1" applyBorder="1"/>
    <xf numFmtId="0" fontId="1" fillId="13" borderId="6" xfId="2" applyNumberFormat="1" applyFill="1" applyBorder="1"/>
    <xf numFmtId="0" fontId="10" fillId="14" borderId="6" xfId="2" applyNumberFormat="1" applyFont="1" applyFill="1" applyBorder="1"/>
    <xf numFmtId="0" fontId="1" fillId="13" borderId="4" xfId="2" applyNumberFormat="1" applyFill="1" applyBorder="1"/>
    <xf numFmtId="4" fontId="1" fillId="10" borderId="1" xfId="2" applyNumberFormat="1" applyFill="1" applyBorder="1"/>
    <xf numFmtId="4" fontId="1" fillId="10" borderId="2" xfId="2" applyNumberFormat="1" applyFill="1" applyBorder="1"/>
    <xf numFmtId="4" fontId="1" fillId="10" borderId="3" xfId="2" applyNumberFormat="1" applyFill="1" applyBorder="1"/>
    <xf numFmtId="4" fontId="1" fillId="11" borderId="1" xfId="2" applyNumberFormat="1" applyFill="1" applyBorder="1"/>
    <xf numFmtId="4" fontId="1" fillId="11" borderId="2" xfId="2" applyNumberFormat="1" applyFill="1" applyBorder="1"/>
    <xf numFmtId="4" fontId="1" fillId="11" borderId="3" xfId="2" applyNumberFormat="1" applyFill="1" applyBorder="1"/>
    <xf numFmtId="4" fontId="1" fillId="10" borderId="7" xfId="2" applyNumberFormat="1" applyFill="1" applyBorder="1"/>
    <xf numFmtId="4" fontId="1" fillId="10" borderId="8" xfId="2" applyNumberFormat="1" applyFill="1" applyBorder="1"/>
    <xf numFmtId="4" fontId="1" fillId="15" borderId="9" xfId="2" applyNumberFormat="1" applyFill="1" applyBorder="1"/>
    <xf numFmtId="4" fontId="1" fillId="11" borderId="7" xfId="2" applyNumberFormat="1" applyFill="1" applyBorder="1"/>
    <xf numFmtId="4" fontId="1" fillId="11" borderId="8" xfId="2" applyNumberFormat="1" applyFill="1" applyBorder="1"/>
    <xf numFmtId="4" fontId="1" fillId="11" borderId="9" xfId="2" applyNumberFormat="1" applyFill="1" applyBorder="1"/>
    <xf numFmtId="0" fontId="0" fillId="16" borderId="0" xfId="1" applyFont="1" applyFill="1"/>
    <xf numFmtId="0" fontId="9" fillId="0" borderId="0" xfId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1" applyNumberFormat="1" applyFont="1" applyBorder="1"/>
    <xf numFmtId="0" fontId="0" fillId="0" borderId="0" xfId="0" applyBorder="1"/>
    <xf numFmtId="22" fontId="0" fillId="0" borderId="0" xfId="0" applyNumberFormat="1"/>
    <xf numFmtId="0" fontId="0" fillId="17" borderId="0" xfId="0" applyFill="1"/>
  </cellXfs>
  <cellStyles count="3">
    <cellStyle name="Обычный" xfId="0" builtinId="0"/>
    <cellStyle name="Обычный 2" xfId="2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DEADA"/>
      <rgbColor rgb="FFDAEEF3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FCD5B5"/>
      <rgbColor rgb="FF99CCFF"/>
      <rgbColor rgb="FFFF99CC"/>
      <rgbColor rgb="FFCC99FF"/>
      <rgbColor rgb="FFFCD5B4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1.xml"/><Relationship Id="rId2" Type="http://schemas.openxmlformats.org/officeDocument/2006/relationships/revisionLog" Target="revisionLog2.xml"/><Relationship Id="rId6" Type="http://schemas.openxmlformats.org/officeDocument/2006/relationships/revisionLog" Target="revisionLog6.xml"/><Relationship Id="rId11" Type="http://schemas.openxmlformats.org/officeDocument/2006/relationships/revisionLog" Target="revisionLog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962AF2D-A42E-4C02-AC45-14A742CFB9ED}" diskRevisions="1" revisionId="330" version="12">
  <header guid="{64874800-7A5F-41B3-A370-3749E38B091D}" dateTime="2016-07-27T16:32:46" maxSheetId="9" userName="lebedev" r:id="rId2" minRId="1" maxRId="53">
    <sheetIdMap count="8">
      <sheetId val="1"/>
      <sheetId val="2"/>
      <sheetId val="3"/>
      <sheetId val="4"/>
      <sheetId val="5"/>
      <sheetId val="6"/>
      <sheetId val="7"/>
      <sheetId val="8"/>
    </sheetIdMap>
  </header>
  <header guid="{FB6883FA-8D37-474C-9A7D-0CD6DC46DA1F}" dateTime="2016-08-02T10:44:14" maxSheetId="9" userName="lebedev" r:id="rId3" minRId="54" maxRId="65">
    <sheetIdMap count="8">
      <sheetId val="1"/>
      <sheetId val="2"/>
      <sheetId val="3"/>
      <sheetId val="4"/>
      <sheetId val="5"/>
      <sheetId val="6"/>
      <sheetId val="7"/>
      <sheetId val="8"/>
    </sheetIdMap>
  </header>
  <header guid="{71493759-F2ED-48BB-9A47-36F0CBB0DDF1}" dateTime="2016-08-02T11:02:20" maxSheetId="9" userName="lebedev" r:id="rId4" minRId="68">
    <sheetIdMap count="8">
      <sheetId val="1"/>
      <sheetId val="2"/>
      <sheetId val="3"/>
      <sheetId val="4"/>
      <sheetId val="5"/>
      <sheetId val="6"/>
      <sheetId val="7"/>
      <sheetId val="8"/>
    </sheetIdMap>
  </header>
  <header guid="{558128CE-A4D0-4D0E-931F-18E776E145B3}" dateTime="2016-08-02T11:12:58" maxSheetId="9" userName="lebedev" r:id="rId5" minRId="69">
    <sheetIdMap count="8">
      <sheetId val="1"/>
      <sheetId val="2"/>
      <sheetId val="3"/>
      <sheetId val="4"/>
      <sheetId val="5"/>
      <sheetId val="6"/>
      <sheetId val="7"/>
      <sheetId val="8"/>
    </sheetIdMap>
  </header>
  <header guid="{F1C1F841-D901-42D6-BF4F-A7F20C79A106}" dateTime="2016-08-02T12:46:27" maxSheetId="9" userName="lebedev" r:id="rId6" minRId="70">
    <sheetIdMap count="8">
      <sheetId val="1"/>
      <sheetId val="2"/>
      <sheetId val="3"/>
      <sheetId val="4"/>
      <sheetId val="5"/>
      <sheetId val="6"/>
      <sheetId val="7"/>
      <sheetId val="8"/>
    </sheetIdMap>
  </header>
  <header guid="{296759FE-4A1C-4B05-9048-A62E706E5DB0}" dateTime="2016-08-02T14:12:08" maxSheetId="9" userName="lebedev" r:id="rId7" minRId="71" maxRId="82">
    <sheetIdMap count="8">
      <sheetId val="1"/>
      <sheetId val="2"/>
      <sheetId val="3"/>
      <sheetId val="4"/>
      <sheetId val="5"/>
      <sheetId val="6"/>
      <sheetId val="7"/>
      <sheetId val="8"/>
    </sheetIdMap>
  </header>
  <header guid="{BD881B98-DBCC-47FF-9F83-95793A682B1F}" dateTime="2016-08-02T15:04:31" maxSheetId="9" userName="lebedev" r:id="rId8" minRId="83">
    <sheetIdMap count="8">
      <sheetId val="1"/>
      <sheetId val="2"/>
      <sheetId val="3"/>
      <sheetId val="4"/>
      <sheetId val="5"/>
      <sheetId val="6"/>
      <sheetId val="7"/>
      <sheetId val="8"/>
    </sheetIdMap>
  </header>
  <header guid="{6F8DEA39-F27E-4ED3-ACF6-3D2B13A559A6}" dateTime="2016-08-18T10:55:41" maxSheetId="9" userName="lebedev" r:id="rId9" minRId="84" maxRId="85">
    <sheetIdMap count="8">
      <sheetId val="1"/>
      <sheetId val="2"/>
      <sheetId val="3"/>
      <sheetId val="4"/>
      <sheetId val="5"/>
      <sheetId val="6"/>
      <sheetId val="7"/>
      <sheetId val="8"/>
    </sheetIdMap>
  </header>
  <header guid="{5628DD35-D9A1-4DD0-AECD-DC2D92707BEB}" dateTime="2016-08-18T11:16:35" maxSheetId="9" userName="lebedev" r:id="rId10" minRId="86" maxRId="87">
    <sheetIdMap count="8">
      <sheetId val="1"/>
      <sheetId val="2"/>
      <sheetId val="3"/>
      <sheetId val="4"/>
      <sheetId val="5"/>
      <sheetId val="6"/>
      <sheetId val="7"/>
      <sheetId val="8"/>
    </sheetIdMap>
  </header>
  <header guid="{052AB63D-6513-4180-B5AB-0DA69EC34D40}" dateTime="2016-09-29T11:43:35" maxSheetId="9" userName="Лебедев А.В." r:id="rId11" minRId="88" maxRId="327">
    <sheetIdMap count="8">
      <sheetId val="1"/>
      <sheetId val="2"/>
      <sheetId val="3"/>
      <sheetId val="4"/>
      <sheetId val="5"/>
      <sheetId val="6"/>
      <sheetId val="7"/>
      <sheetId val="8"/>
    </sheetIdMap>
  </header>
  <header guid="{0962AF2D-A42E-4C02-AC45-14A742CFB9ED}" dateTime="2016-09-30T16:31:48" maxSheetId="9" userName="Лебедев А.В." r:id="rId12" minRId="330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">
    <oc r="J2">
      <v>1527</v>
    </oc>
    <nc r="J2">
      <f>RANDBETWEEN(1000,5000)</f>
    </nc>
  </rcc>
  <rcc rId="89" sId="2">
    <oc r="K2">
      <v>1001</v>
    </oc>
    <nc r="K2">
      <f>RANDBETWEEN(1000,5000)</f>
    </nc>
  </rcc>
  <rcc rId="90" sId="2">
    <oc r="L2">
      <v>479</v>
    </oc>
    <nc r="L2">
      <f>RANDBETWEEN(1000,5000)</f>
    </nc>
  </rcc>
  <rcc rId="91" sId="2">
    <oc r="M2">
      <v>155</v>
    </oc>
    <nc r="M2">
      <f>RANDBETWEEN(1000,5000)</f>
    </nc>
  </rcc>
  <rcc rId="92" sId="2">
    <oc r="N2">
      <v>537</v>
    </oc>
    <nc r="N2">
      <f>RANDBETWEEN(1000,5000)</f>
    </nc>
  </rcc>
  <rcc rId="93" sId="2">
    <oc r="O2">
      <v>1173</v>
    </oc>
    <nc r="O2">
      <f>RANDBETWEEN(1000,5000)</f>
    </nc>
  </rcc>
  <rcc rId="94" sId="2">
    <oc r="J3">
      <v>1529</v>
    </oc>
    <nc r="J3">
      <f>RANDBETWEEN(1000,5000)</f>
    </nc>
  </rcc>
  <rcc rId="95" sId="2">
    <oc r="K3">
      <v>691</v>
    </oc>
    <nc r="K3">
      <f>RANDBETWEEN(1000,5000)</f>
    </nc>
  </rcc>
  <rcc rId="96" sId="2">
    <oc r="L3">
      <v>96</v>
    </oc>
    <nc r="L3">
      <f>RANDBETWEEN(1000,5000)</f>
    </nc>
  </rcc>
  <rcc rId="97" sId="2">
    <oc r="M3">
      <v>100</v>
    </oc>
    <nc r="M3">
      <f>RANDBETWEEN(1000,5000)</f>
    </nc>
  </rcc>
  <rcc rId="98" sId="2">
    <oc r="N3">
      <v>1695</v>
    </oc>
    <nc r="N3">
      <f>RANDBETWEEN(1000,5000)</f>
    </nc>
  </rcc>
  <rcc rId="99" sId="2">
    <oc r="O3">
      <v>1871</v>
    </oc>
    <nc r="O3">
      <f>RANDBETWEEN(1000,5000)</f>
    </nc>
  </rcc>
  <rcc rId="100" sId="2">
    <oc r="J4">
      <v>1.82</v>
    </oc>
    <nc r="J4">
      <f>RANDBETWEEN(1000,5000)</f>
    </nc>
  </rcc>
  <rcc rId="101" sId="2">
    <oc r="K4">
      <v>6509</v>
    </oc>
    <nc r="K4">
      <f>RANDBETWEEN(1000,5000)</f>
    </nc>
  </rcc>
  <rcc rId="102" sId="2">
    <oc r="L4">
      <v>2064</v>
    </oc>
    <nc r="L4">
      <f>RANDBETWEEN(1000,5000)</f>
    </nc>
  </rcc>
  <rcc rId="103" sId="2">
    <oc r="M4">
      <v>480</v>
    </oc>
    <nc r="M4">
      <f>RANDBETWEEN(1000,5000)</f>
    </nc>
  </rcc>
  <rcc rId="104" sId="2">
    <oc r="N4">
      <v>13585</v>
    </oc>
    <nc r="N4">
      <f>RANDBETWEEN(1000,5000)</f>
    </nc>
  </rcc>
  <rcc rId="105" sId="2">
    <oc r="O4">
      <v>6205</v>
    </oc>
    <nc r="O4">
      <f>RANDBETWEEN(1000,5000)</f>
    </nc>
  </rcc>
  <rcc rId="106" sId="2">
    <oc r="J5">
      <v>6432</v>
    </oc>
    <nc r="J5">
      <f>RANDBETWEEN(1000,5000)</f>
    </nc>
  </rcc>
  <rcc rId="107" sId="2">
    <oc r="K5">
      <v>5701</v>
    </oc>
    <nc r="K5">
      <f>RANDBETWEEN(1000,5000)</f>
    </nc>
  </rcc>
  <rcc rId="108" sId="2">
    <oc r="L5">
      <v>5545</v>
    </oc>
    <nc r="L5">
      <f>RANDBETWEEN(1000,5000)</f>
    </nc>
  </rcc>
  <rcc rId="109" sId="2">
    <oc r="M5">
      <v>2578</v>
    </oc>
    <nc r="M5">
      <f>RANDBETWEEN(1000,5000)</f>
    </nc>
  </rcc>
  <rcc rId="110" sId="2">
    <oc r="N5">
      <v>3333</v>
    </oc>
    <nc r="N5">
      <f>RANDBETWEEN(1000,5000)</f>
    </nc>
  </rcc>
  <rcc rId="111" sId="2">
    <oc r="O5">
      <v>1820</v>
    </oc>
    <nc r="O5">
      <f>RANDBETWEEN(1000,5000)</f>
    </nc>
  </rcc>
  <rcc rId="112" sId="2">
    <oc r="J6">
      <v>1.82</v>
    </oc>
    <nc r="J6">
      <f>RANDBETWEEN(1000,5000)</f>
    </nc>
  </rcc>
  <rcc rId="113" sId="2">
    <oc r="K6">
      <v>6509</v>
    </oc>
    <nc r="K6">
      <f>RANDBETWEEN(1000,5000)</f>
    </nc>
  </rcc>
  <rcc rId="114" sId="2">
    <oc r="L6">
      <v>20</v>
    </oc>
    <nc r="L6">
      <f>RANDBETWEEN(1000,5000)</f>
    </nc>
  </rcc>
  <rcc rId="115" sId="2">
    <oc r="M6">
      <v>480</v>
    </oc>
    <nc r="M6">
      <f>RANDBETWEEN(1000,5000)</f>
    </nc>
  </rcc>
  <rcc rId="116" sId="2">
    <oc r="N6">
      <v>13585</v>
    </oc>
    <nc r="N6">
      <f>RANDBETWEEN(1000,5000)</f>
    </nc>
  </rcc>
  <rcc rId="117" sId="2">
    <oc r="O6">
      <v>6205</v>
    </oc>
    <nc r="O6">
      <f>RANDBETWEEN(1000,5000)</f>
    </nc>
  </rcc>
  <rcc rId="118" sId="2">
    <oc r="J7">
      <v>6432</v>
    </oc>
    <nc r="J7">
      <f>RANDBETWEEN(1000,5000)</f>
    </nc>
  </rcc>
  <rcc rId="119" sId="2">
    <oc r="K7">
      <v>5701</v>
    </oc>
    <nc r="K7">
      <f>RANDBETWEEN(1000,5000)</f>
    </nc>
  </rcc>
  <rcc rId="120" sId="2">
    <oc r="L7">
      <v>5545</v>
    </oc>
    <nc r="L7">
      <f>RANDBETWEEN(1000,5000)</f>
    </nc>
  </rcc>
  <rcc rId="121" sId="2">
    <oc r="M7">
      <v>2578</v>
    </oc>
    <nc r="M7">
      <f>RANDBETWEEN(1000,5000)</f>
    </nc>
  </rcc>
  <rcc rId="122" sId="2">
    <oc r="N7">
      <v>3333</v>
    </oc>
    <nc r="N7">
      <f>RANDBETWEEN(1000,5000)</f>
    </nc>
  </rcc>
  <rcc rId="123" sId="2">
    <oc r="O7">
      <v>1820</v>
    </oc>
    <nc r="O7">
      <f>RANDBETWEEN(1000,5000)</f>
    </nc>
  </rcc>
  <rcc rId="124" sId="2">
    <oc r="J8">
      <v>1.82</v>
    </oc>
    <nc r="J8">
      <f>RANDBETWEEN(1000,5000)</f>
    </nc>
  </rcc>
  <rcc rId="125" sId="2">
    <oc r="K8">
      <v>6509</v>
    </oc>
    <nc r="K8">
      <f>RANDBETWEEN(1000,5000)</f>
    </nc>
  </rcc>
  <rcc rId="126" sId="2">
    <oc r="L8">
      <v>2064</v>
    </oc>
    <nc r="L8">
      <f>RANDBETWEEN(1000,5000)</f>
    </nc>
  </rcc>
  <rcc rId="127" sId="2">
    <oc r="M8">
      <v>480</v>
    </oc>
    <nc r="M8">
      <f>RANDBETWEEN(1000,5000)</f>
    </nc>
  </rcc>
  <rcc rId="128" sId="2">
    <oc r="N8">
      <v>13585</v>
    </oc>
    <nc r="N8">
      <f>RANDBETWEEN(1000,5000)</f>
    </nc>
  </rcc>
  <rcc rId="129" sId="2">
    <oc r="O8">
      <v>6205</v>
    </oc>
    <nc r="O8">
      <f>RANDBETWEEN(1000,5000)</f>
    </nc>
  </rcc>
  <rcc rId="130" sId="2">
    <oc r="J9">
      <v>6432</v>
    </oc>
    <nc r="J9">
      <f>RANDBETWEEN(1000,5000)</f>
    </nc>
  </rcc>
  <rcc rId="131" sId="2">
    <oc r="K9">
      <v>5701</v>
    </oc>
    <nc r="K9">
      <f>RANDBETWEEN(1000,5000)</f>
    </nc>
  </rcc>
  <rcc rId="132" sId="2">
    <oc r="L9">
      <v>5545</v>
    </oc>
    <nc r="L9">
      <f>RANDBETWEEN(1000,5000)</f>
    </nc>
  </rcc>
  <rcc rId="133" sId="2">
    <oc r="M9">
      <v>2578</v>
    </oc>
    <nc r="M9">
      <f>RANDBETWEEN(1000,5000)</f>
    </nc>
  </rcc>
  <rcc rId="134" sId="2">
    <oc r="N9">
      <v>3333</v>
    </oc>
    <nc r="N9">
      <f>RANDBETWEEN(1000,5000)</f>
    </nc>
  </rcc>
  <rcc rId="135" sId="2">
    <oc r="O9">
      <v>1820</v>
    </oc>
    <nc r="O9">
      <f>RANDBETWEEN(1000,5000)</f>
    </nc>
  </rcc>
  <rcc rId="136" sId="2">
    <oc r="J10">
      <v>1.82</v>
    </oc>
    <nc r="J10">
      <f>RANDBETWEEN(1000,5000)</f>
    </nc>
  </rcc>
  <rcc rId="137" sId="2">
    <oc r="K10">
      <v>6509</v>
    </oc>
    <nc r="K10">
      <f>RANDBETWEEN(1000,5000)</f>
    </nc>
  </rcc>
  <rcc rId="138" sId="2">
    <oc r="L10">
      <v>2064</v>
    </oc>
    <nc r="L10">
      <f>RANDBETWEEN(1000,5000)</f>
    </nc>
  </rcc>
  <rcc rId="139" sId="2">
    <oc r="M10">
      <v>2578</v>
    </oc>
    <nc r="M10">
      <f>RANDBETWEEN(1000,5000)</f>
    </nc>
  </rcc>
  <rcc rId="140" sId="2">
    <oc r="N10">
      <v>13585</v>
    </oc>
    <nc r="N10">
      <f>RANDBETWEEN(1000,5000)</f>
    </nc>
  </rcc>
  <rcc rId="141" sId="2">
    <oc r="O10">
      <v>6205</v>
    </oc>
    <nc r="O10">
      <f>RANDBETWEEN(1000,5000)</f>
    </nc>
  </rcc>
  <rcc rId="142" sId="2">
    <oc r="J11">
      <v>6432</v>
    </oc>
    <nc r="J11">
      <f>RANDBETWEEN(1000,5000)</f>
    </nc>
  </rcc>
  <rcc rId="143" sId="2">
    <oc r="K11">
      <v>5701</v>
    </oc>
    <nc r="K11">
      <f>RANDBETWEEN(1000,5000)</f>
    </nc>
  </rcc>
  <rcc rId="144" sId="2">
    <oc r="L11">
      <v>5545</v>
    </oc>
    <nc r="L11">
      <f>RANDBETWEEN(1000,5000)</f>
    </nc>
  </rcc>
  <rcc rId="145" sId="2">
    <oc r="M11">
      <v>480</v>
    </oc>
    <nc r="M11">
      <f>RANDBETWEEN(1000,5000)</f>
    </nc>
  </rcc>
  <rcc rId="146" sId="2">
    <oc r="N11">
      <v>3333</v>
    </oc>
    <nc r="N11">
      <f>RANDBETWEEN(1000,5000)</f>
    </nc>
  </rcc>
  <rcc rId="147" sId="2">
    <oc r="O11">
      <v>1820</v>
    </oc>
    <nc r="O11">
      <f>RANDBETWEEN(1000,5000)</f>
    </nc>
  </rcc>
  <rcc rId="148" sId="2">
    <oc r="J12">
      <v>1.82</v>
    </oc>
    <nc r="J12">
      <f>RANDBETWEEN(1000,5000)</f>
    </nc>
  </rcc>
  <rcc rId="149" sId="2">
    <oc r="K12">
      <v>6509</v>
    </oc>
    <nc r="K12">
      <f>RANDBETWEEN(1000,5000)</f>
    </nc>
  </rcc>
  <rcc rId="150" sId="2">
    <oc r="L12">
      <v>2064</v>
    </oc>
    <nc r="L12">
      <f>RANDBETWEEN(1000,5000)</f>
    </nc>
  </rcc>
  <rcc rId="151" sId="2">
    <oc r="M12">
      <v>480</v>
    </oc>
    <nc r="M12">
      <f>RANDBETWEEN(1000,5000)</f>
    </nc>
  </rcc>
  <rcc rId="152" sId="2">
    <oc r="N12">
      <v>13585</v>
    </oc>
    <nc r="N12">
      <f>RANDBETWEEN(1000,5000)</f>
    </nc>
  </rcc>
  <rcc rId="153" sId="2">
    <oc r="O12">
      <v>6205</v>
    </oc>
    <nc r="O12">
      <f>RANDBETWEEN(1000,5000)</f>
    </nc>
  </rcc>
  <rcc rId="154" sId="2">
    <oc r="J13">
      <v>6432</v>
    </oc>
    <nc r="J13">
      <f>RANDBETWEEN(1000,5000)</f>
    </nc>
  </rcc>
  <rcc rId="155" sId="2">
    <oc r="K13">
      <v>5701</v>
    </oc>
    <nc r="K13">
      <f>RANDBETWEEN(1000,5000)</f>
    </nc>
  </rcc>
  <rcc rId="156" sId="2">
    <oc r="L13">
      <v>5545</v>
    </oc>
    <nc r="L13">
      <f>RANDBETWEEN(1000,5000)</f>
    </nc>
  </rcc>
  <rcc rId="157" sId="2">
    <oc r="M13">
      <v>2578</v>
    </oc>
    <nc r="M13">
      <f>RANDBETWEEN(1000,5000)</f>
    </nc>
  </rcc>
  <rcc rId="158" sId="2">
    <oc r="N13">
      <v>3333</v>
    </oc>
    <nc r="N13">
      <f>RANDBETWEEN(1000,5000)</f>
    </nc>
  </rcc>
  <rcc rId="159" sId="2">
    <oc r="O13">
      <v>1820</v>
    </oc>
    <nc r="O13">
      <f>RANDBETWEEN(1000,5000)</f>
    </nc>
  </rcc>
  <rcc rId="160" sId="2">
    <oc r="J14">
      <v>1.82</v>
    </oc>
    <nc r="J14">
      <f>RANDBETWEEN(1000,5000)</f>
    </nc>
  </rcc>
  <rcc rId="161" sId="2">
    <oc r="K14">
      <v>6509</v>
    </oc>
    <nc r="K14">
      <f>RANDBETWEEN(1000,5000)</f>
    </nc>
  </rcc>
  <rcc rId="162" sId="2">
    <oc r="L14">
      <v>2064</v>
    </oc>
    <nc r="L14">
      <f>RANDBETWEEN(1000,5000)</f>
    </nc>
  </rcc>
  <rcc rId="163" sId="2">
    <oc r="M14">
      <v>480</v>
    </oc>
    <nc r="M14">
      <f>RANDBETWEEN(1000,5000)</f>
    </nc>
  </rcc>
  <rcc rId="164" sId="2">
    <oc r="N14">
      <v>13585</v>
    </oc>
    <nc r="N14">
      <f>RANDBETWEEN(1000,5000)</f>
    </nc>
  </rcc>
  <rcc rId="165" sId="2">
    <oc r="O14">
      <v>6205</v>
    </oc>
    <nc r="O14">
      <f>RANDBETWEEN(1000,5000)</f>
    </nc>
  </rcc>
  <rcc rId="166" sId="2">
    <oc r="J15">
      <v>6432</v>
    </oc>
    <nc r="J15">
      <f>RANDBETWEEN(1000,5000)</f>
    </nc>
  </rcc>
  <rcc rId="167" sId="2">
    <oc r="K15">
      <v>5701</v>
    </oc>
    <nc r="K15">
      <f>RANDBETWEEN(1000,5000)</f>
    </nc>
  </rcc>
  <rcc rId="168" sId="2">
    <oc r="L15">
      <v>5545</v>
    </oc>
    <nc r="L15">
      <f>RANDBETWEEN(1000,5000)</f>
    </nc>
  </rcc>
  <rcc rId="169" sId="2">
    <oc r="M15">
      <v>2578</v>
    </oc>
    <nc r="M15">
      <f>RANDBETWEEN(1000,5000)</f>
    </nc>
  </rcc>
  <rcc rId="170" sId="2">
    <oc r="N15">
      <v>3333</v>
    </oc>
    <nc r="N15">
      <f>RANDBETWEEN(1000,5000)</f>
    </nc>
  </rcc>
  <rcc rId="171" sId="2">
    <oc r="O15">
      <v>1820</v>
    </oc>
    <nc r="O15">
      <f>RANDBETWEEN(1000,5000)</f>
    </nc>
  </rcc>
  <rcc rId="172" sId="2">
    <oc r="J16">
      <v>1.82</v>
    </oc>
    <nc r="J16">
      <f>RANDBETWEEN(1000,5000)</f>
    </nc>
  </rcc>
  <rcc rId="173" sId="2">
    <oc r="K16">
      <v>6509</v>
    </oc>
    <nc r="K16">
      <f>RANDBETWEEN(1000,5000)</f>
    </nc>
  </rcc>
  <rcc rId="174" sId="2">
    <oc r="L16">
      <v>2064</v>
    </oc>
    <nc r="L16">
      <f>RANDBETWEEN(1000,5000)</f>
    </nc>
  </rcc>
  <rcc rId="175" sId="2">
    <oc r="M16">
      <v>480</v>
    </oc>
    <nc r="M16">
      <f>RANDBETWEEN(1000,5000)</f>
    </nc>
  </rcc>
  <rcc rId="176" sId="2">
    <oc r="N16">
      <v>13585</v>
    </oc>
    <nc r="N16">
      <f>RANDBETWEEN(1000,5000)</f>
    </nc>
  </rcc>
  <rcc rId="177" sId="2">
    <oc r="O16">
      <v>6205</v>
    </oc>
    <nc r="O16">
      <f>RANDBETWEEN(1000,5000)</f>
    </nc>
  </rcc>
  <rcc rId="178" sId="2">
    <oc r="J17">
      <v>6432</v>
    </oc>
    <nc r="J17">
      <f>RANDBETWEEN(1000,5000)</f>
    </nc>
  </rcc>
  <rcc rId="179" sId="2">
    <oc r="K17">
      <v>5701</v>
    </oc>
    <nc r="K17">
      <f>RANDBETWEEN(1000,5000)</f>
    </nc>
  </rcc>
  <rcc rId="180" sId="2">
    <oc r="L17">
      <v>5545</v>
    </oc>
    <nc r="L17">
      <f>RANDBETWEEN(1000,5000)</f>
    </nc>
  </rcc>
  <rcc rId="181" sId="2">
    <oc r="M17">
      <v>25</v>
    </oc>
    <nc r="M17">
      <f>RANDBETWEEN(1000,5000)</f>
    </nc>
  </rcc>
  <rcc rId="182" sId="2">
    <oc r="N17">
      <v>3333</v>
    </oc>
    <nc r="N17">
      <f>RANDBETWEEN(1000,5000)</f>
    </nc>
  </rcc>
  <rcc rId="183" sId="2">
    <oc r="O17">
      <v>1820</v>
    </oc>
    <nc r="O17">
      <f>RANDBETWEEN(1000,5000)</f>
    </nc>
  </rcc>
  <rcc rId="184" sId="2">
    <oc r="J18">
      <v>1.82</v>
    </oc>
    <nc r="J18">
      <f>RANDBETWEEN(1000,5000)</f>
    </nc>
  </rcc>
  <rcc rId="185" sId="2">
    <oc r="K18">
      <v>6509</v>
    </oc>
    <nc r="K18">
      <f>RANDBETWEEN(1000,5000)</f>
    </nc>
  </rcc>
  <rcc rId="186" sId="2">
    <oc r="L18">
      <v>2064</v>
    </oc>
    <nc r="L18">
      <f>RANDBETWEEN(1000,5000)</f>
    </nc>
  </rcc>
  <rcc rId="187" sId="2">
    <oc r="M18">
      <v>480</v>
    </oc>
    <nc r="M18">
      <f>RANDBETWEEN(1000,5000)</f>
    </nc>
  </rcc>
  <rcc rId="188" sId="2">
    <oc r="N18">
      <v>13585</v>
    </oc>
    <nc r="N18">
      <f>RANDBETWEEN(1000,5000)</f>
    </nc>
  </rcc>
  <rcc rId="189" sId="2">
    <oc r="O18">
      <v>6205</v>
    </oc>
    <nc r="O18">
      <f>RANDBETWEEN(1000,5000)</f>
    </nc>
  </rcc>
  <rcc rId="190" sId="2">
    <oc r="J19">
      <v>6432</v>
    </oc>
    <nc r="J19">
      <f>RANDBETWEEN(1000,5000)</f>
    </nc>
  </rcc>
  <rcc rId="191" sId="2">
    <oc r="K19">
      <v>5701</v>
    </oc>
    <nc r="K19">
      <f>RANDBETWEEN(1000,5000)</f>
    </nc>
  </rcc>
  <rcc rId="192" sId="2">
    <oc r="L19">
      <v>55</v>
    </oc>
    <nc r="L19">
      <f>RANDBETWEEN(1000,5000)</f>
    </nc>
  </rcc>
  <rcc rId="193" sId="2">
    <oc r="M19">
      <v>2578</v>
    </oc>
    <nc r="M19">
      <f>RANDBETWEEN(1000,5000)</f>
    </nc>
  </rcc>
  <rcc rId="194" sId="2">
    <oc r="N19">
      <v>3333</v>
    </oc>
    <nc r="N19">
      <f>RANDBETWEEN(1000,5000)</f>
    </nc>
  </rcc>
  <rcc rId="195" sId="2">
    <oc r="O19">
      <v>1820</v>
    </oc>
    <nc r="O19">
      <f>RANDBETWEEN(1000,5000)</f>
    </nc>
  </rcc>
  <rcc rId="196" sId="2">
    <oc r="J20">
      <v>1.82</v>
    </oc>
    <nc r="J20">
      <f>RANDBETWEEN(1000,5000)</f>
    </nc>
  </rcc>
  <rcc rId="197" sId="2">
    <oc r="K20">
      <v>6509</v>
    </oc>
    <nc r="K20">
      <f>RANDBETWEEN(1000,5000)</f>
    </nc>
  </rcc>
  <rcc rId="198" sId="2">
    <oc r="L20">
      <v>2064</v>
    </oc>
    <nc r="L20">
      <f>RANDBETWEEN(1000,5000)</f>
    </nc>
  </rcc>
  <rcc rId="199" sId="2">
    <oc r="M20">
      <v>480</v>
    </oc>
    <nc r="M20">
      <f>RANDBETWEEN(1000,5000)</f>
    </nc>
  </rcc>
  <rcc rId="200" sId="2">
    <oc r="N20">
      <v>13585</v>
    </oc>
    <nc r="N20">
      <f>RANDBETWEEN(1000,5000)</f>
    </nc>
  </rcc>
  <rcc rId="201" sId="2">
    <oc r="O20">
      <v>6205</v>
    </oc>
    <nc r="O20">
      <f>RANDBETWEEN(1000,5000)</f>
    </nc>
  </rcc>
  <rcc rId="202" sId="2">
    <oc r="J21">
      <v>6432</v>
    </oc>
    <nc r="J21">
      <f>RANDBETWEEN(1000,5000)</f>
    </nc>
  </rcc>
  <rcc rId="203" sId="2">
    <oc r="K21">
      <v>5701</v>
    </oc>
    <nc r="K21">
      <f>RANDBETWEEN(1000,5000)</f>
    </nc>
  </rcc>
  <rcc rId="204" sId="2">
    <oc r="L21">
      <v>5545</v>
    </oc>
    <nc r="L21">
      <f>RANDBETWEEN(1000,5000)</f>
    </nc>
  </rcc>
  <rcc rId="205" sId="2">
    <oc r="M21">
      <v>25</v>
    </oc>
    <nc r="M21">
      <f>RANDBETWEEN(1000,5000)</f>
    </nc>
  </rcc>
  <rcc rId="206" sId="2">
    <oc r="N21">
      <v>3333</v>
    </oc>
    <nc r="N21">
      <f>RANDBETWEEN(1000,5000)</f>
    </nc>
  </rcc>
  <rcc rId="207" sId="2">
    <oc r="O21">
      <v>1820</v>
    </oc>
    <nc r="O21">
      <f>RANDBETWEEN(1000,5000)</f>
    </nc>
  </rcc>
  <rcc rId="208" sId="2">
    <oc r="J2">
      <f>RANDBETWEEN(1000,5000)</f>
    </oc>
    <nc r="J2">
      <v>3651</v>
    </nc>
  </rcc>
  <rcc rId="209" sId="2">
    <oc r="K2">
      <f>RANDBETWEEN(1000,5000)</f>
    </oc>
    <nc r="K2">
      <v>4869</v>
    </nc>
  </rcc>
  <rcc rId="210" sId="2">
    <oc r="L2">
      <f>RANDBETWEEN(1000,5000)</f>
    </oc>
    <nc r="L2">
      <v>3405</v>
    </nc>
  </rcc>
  <rcc rId="211" sId="2">
    <oc r="M2">
      <f>RANDBETWEEN(1000,5000)</f>
    </oc>
    <nc r="M2">
      <v>4949</v>
    </nc>
  </rcc>
  <rcc rId="212" sId="2">
    <oc r="N2">
      <f>RANDBETWEEN(1000,5000)</f>
    </oc>
    <nc r="N2">
      <v>4634</v>
    </nc>
  </rcc>
  <rcc rId="213" sId="2">
    <oc r="O2">
      <f>RANDBETWEEN(1000,5000)</f>
    </oc>
    <nc r="O2">
      <v>2875</v>
    </nc>
  </rcc>
  <rcc rId="214" sId="2">
    <oc r="J3">
      <f>RANDBETWEEN(1000,5000)</f>
    </oc>
    <nc r="J3">
      <v>2390</v>
    </nc>
  </rcc>
  <rcc rId="215" sId="2">
    <oc r="K3">
      <f>RANDBETWEEN(1000,5000)</f>
    </oc>
    <nc r="K3">
      <v>4742</v>
    </nc>
  </rcc>
  <rcc rId="216" sId="2">
    <oc r="L3">
      <f>RANDBETWEEN(1000,5000)</f>
    </oc>
    <nc r="L3">
      <v>2900</v>
    </nc>
  </rcc>
  <rcc rId="217" sId="2">
    <oc r="M3">
      <f>RANDBETWEEN(1000,5000)</f>
    </oc>
    <nc r="M3">
      <v>2647</v>
    </nc>
  </rcc>
  <rcc rId="218" sId="2">
    <oc r="N3">
      <f>RANDBETWEEN(1000,5000)</f>
    </oc>
    <nc r="N3">
      <v>2998</v>
    </nc>
  </rcc>
  <rcc rId="219" sId="2">
    <oc r="O3">
      <f>RANDBETWEEN(1000,5000)</f>
    </oc>
    <nc r="O3">
      <v>4721</v>
    </nc>
  </rcc>
  <rcc rId="220" sId="2">
    <oc r="J4">
      <f>RANDBETWEEN(1000,5000)</f>
    </oc>
    <nc r="J4">
      <v>4945</v>
    </nc>
  </rcc>
  <rcc rId="221" sId="2">
    <oc r="K4">
      <f>RANDBETWEEN(1000,5000)</f>
    </oc>
    <nc r="K4">
      <v>1081</v>
    </nc>
  </rcc>
  <rcc rId="222" sId="2">
    <oc r="L4">
      <f>RANDBETWEEN(1000,5000)</f>
    </oc>
    <nc r="L4">
      <v>3874</v>
    </nc>
  </rcc>
  <rcc rId="223" sId="2">
    <oc r="M4">
      <f>RANDBETWEEN(1000,5000)</f>
    </oc>
    <nc r="M4">
      <v>3457</v>
    </nc>
  </rcc>
  <rcc rId="224" sId="2">
    <oc r="N4">
      <f>RANDBETWEEN(1000,5000)</f>
    </oc>
    <nc r="N4">
      <v>2272</v>
    </nc>
  </rcc>
  <rcc rId="225" sId="2">
    <oc r="O4">
      <f>RANDBETWEEN(1000,5000)</f>
    </oc>
    <nc r="O4">
      <v>3718</v>
    </nc>
  </rcc>
  <rcc rId="226" sId="2">
    <oc r="J5">
      <f>RANDBETWEEN(1000,5000)</f>
    </oc>
    <nc r="J5">
      <v>1436</v>
    </nc>
  </rcc>
  <rcc rId="227" sId="2">
    <oc r="K5">
      <f>RANDBETWEEN(1000,5000)</f>
    </oc>
    <nc r="K5">
      <v>1540</v>
    </nc>
  </rcc>
  <rcc rId="228" sId="2">
    <oc r="L5">
      <f>RANDBETWEEN(1000,5000)</f>
    </oc>
    <nc r="L5">
      <v>2284</v>
    </nc>
  </rcc>
  <rcc rId="229" sId="2">
    <oc r="M5">
      <f>RANDBETWEEN(1000,5000)</f>
    </oc>
    <nc r="M5">
      <v>4290</v>
    </nc>
  </rcc>
  <rcc rId="230" sId="2">
    <oc r="N5">
      <f>RANDBETWEEN(1000,5000)</f>
    </oc>
    <nc r="N5">
      <v>4678</v>
    </nc>
  </rcc>
  <rcc rId="231" sId="2">
    <oc r="O5">
      <f>RANDBETWEEN(1000,5000)</f>
    </oc>
    <nc r="O5">
      <v>4877</v>
    </nc>
  </rcc>
  <rcc rId="232" sId="2">
    <oc r="J6">
      <f>RANDBETWEEN(1000,5000)</f>
    </oc>
    <nc r="J6">
      <v>1624</v>
    </nc>
  </rcc>
  <rcc rId="233" sId="2">
    <oc r="K6">
      <f>RANDBETWEEN(1000,5000)</f>
    </oc>
    <nc r="K6">
      <v>2299</v>
    </nc>
  </rcc>
  <rcc rId="234" sId="2">
    <oc r="L6">
      <f>RANDBETWEEN(1000,5000)</f>
    </oc>
    <nc r="L6">
      <v>1365</v>
    </nc>
  </rcc>
  <rcc rId="235" sId="2">
    <oc r="M6">
      <f>RANDBETWEEN(1000,5000)</f>
    </oc>
    <nc r="M6">
      <v>2943</v>
    </nc>
  </rcc>
  <rcc rId="236" sId="2">
    <oc r="N6">
      <f>RANDBETWEEN(1000,5000)</f>
    </oc>
    <nc r="N6">
      <v>4971</v>
    </nc>
  </rcc>
  <rcc rId="237" sId="2">
    <oc r="O6">
      <f>RANDBETWEEN(1000,5000)</f>
    </oc>
    <nc r="O6">
      <v>4550</v>
    </nc>
  </rcc>
  <rcc rId="238" sId="2">
    <oc r="J7">
      <f>RANDBETWEEN(1000,5000)</f>
    </oc>
    <nc r="J7">
      <v>1200</v>
    </nc>
  </rcc>
  <rcc rId="239" sId="2">
    <oc r="K7">
      <f>RANDBETWEEN(1000,5000)</f>
    </oc>
    <nc r="K7">
      <v>4461</v>
    </nc>
  </rcc>
  <rcc rId="240" sId="2">
    <oc r="L7">
      <f>RANDBETWEEN(1000,5000)</f>
    </oc>
    <nc r="L7">
      <v>3307</v>
    </nc>
  </rcc>
  <rcc rId="241" sId="2">
    <oc r="M7">
      <f>RANDBETWEEN(1000,5000)</f>
    </oc>
    <nc r="M7">
      <v>4558</v>
    </nc>
  </rcc>
  <rcc rId="242" sId="2">
    <oc r="N7">
      <f>RANDBETWEEN(1000,5000)</f>
    </oc>
    <nc r="N7">
      <v>3588</v>
    </nc>
  </rcc>
  <rcc rId="243" sId="2">
    <oc r="O7">
      <f>RANDBETWEEN(1000,5000)</f>
    </oc>
    <nc r="O7">
      <v>2646</v>
    </nc>
  </rcc>
  <rcc rId="244" sId="2">
    <oc r="J8">
      <f>RANDBETWEEN(1000,5000)</f>
    </oc>
    <nc r="J8">
      <v>4012</v>
    </nc>
  </rcc>
  <rcc rId="245" sId="2">
    <oc r="K8">
      <f>RANDBETWEEN(1000,5000)</f>
    </oc>
    <nc r="K8">
      <v>1863</v>
    </nc>
  </rcc>
  <rcc rId="246" sId="2">
    <oc r="L8">
      <f>RANDBETWEEN(1000,5000)</f>
    </oc>
    <nc r="L8">
      <v>3813</v>
    </nc>
  </rcc>
  <rcc rId="247" sId="2">
    <oc r="M8">
      <f>RANDBETWEEN(1000,5000)</f>
    </oc>
    <nc r="M8">
      <v>3930</v>
    </nc>
  </rcc>
  <rcc rId="248" sId="2">
    <oc r="N8">
      <f>RANDBETWEEN(1000,5000)</f>
    </oc>
    <nc r="N8">
      <v>4127</v>
    </nc>
  </rcc>
  <rcc rId="249" sId="2">
    <oc r="O8">
      <f>RANDBETWEEN(1000,5000)</f>
    </oc>
    <nc r="O8">
      <v>1686</v>
    </nc>
  </rcc>
  <rcc rId="250" sId="2">
    <oc r="J9">
      <f>RANDBETWEEN(1000,5000)</f>
    </oc>
    <nc r="J9">
      <v>4518</v>
    </nc>
  </rcc>
  <rcc rId="251" sId="2">
    <oc r="K9">
      <f>RANDBETWEEN(1000,5000)</f>
    </oc>
    <nc r="K9">
      <v>1869</v>
    </nc>
  </rcc>
  <rcc rId="252" sId="2">
    <oc r="L9">
      <f>RANDBETWEEN(1000,5000)</f>
    </oc>
    <nc r="L9">
      <v>1647</v>
    </nc>
  </rcc>
  <rcc rId="253" sId="2">
    <oc r="M9">
      <f>RANDBETWEEN(1000,5000)</f>
    </oc>
    <nc r="M9">
      <v>3419</v>
    </nc>
  </rcc>
  <rcc rId="254" sId="2">
    <oc r="N9">
      <f>RANDBETWEEN(1000,5000)</f>
    </oc>
    <nc r="N9">
      <v>4050</v>
    </nc>
  </rcc>
  <rcc rId="255" sId="2">
    <oc r="O9">
      <f>RANDBETWEEN(1000,5000)</f>
    </oc>
    <nc r="O9">
      <v>4723</v>
    </nc>
  </rcc>
  <rcc rId="256" sId="2">
    <oc r="J10">
      <f>RANDBETWEEN(1000,5000)</f>
    </oc>
    <nc r="J10">
      <v>4343</v>
    </nc>
  </rcc>
  <rcc rId="257" sId="2">
    <oc r="K10">
      <f>RANDBETWEEN(1000,5000)</f>
    </oc>
    <nc r="K10">
      <v>4902</v>
    </nc>
  </rcc>
  <rcc rId="258" sId="2">
    <oc r="L10">
      <f>RANDBETWEEN(1000,5000)</f>
    </oc>
    <nc r="L10">
      <v>3470</v>
    </nc>
  </rcc>
  <rcc rId="259" sId="2">
    <oc r="M10">
      <f>RANDBETWEEN(1000,5000)</f>
    </oc>
    <nc r="M10">
      <v>3054</v>
    </nc>
  </rcc>
  <rcc rId="260" sId="2">
    <oc r="N10">
      <f>RANDBETWEEN(1000,5000)</f>
    </oc>
    <nc r="N10">
      <v>1092</v>
    </nc>
  </rcc>
  <rcc rId="261" sId="2">
    <oc r="O10">
      <f>RANDBETWEEN(1000,5000)</f>
    </oc>
    <nc r="O10">
      <v>4418</v>
    </nc>
  </rcc>
  <rcc rId="262" sId="2">
    <oc r="J11">
      <f>RANDBETWEEN(1000,5000)</f>
    </oc>
    <nc r="J11">
      <v>1144</v>
    </nc>
  </rcc>
  <rcc rId="263" sId="2">
    <oc r="K11">
      <f>RANDBETWEEN(1000,5000)</f>
    </oc>
    <nc r="K11">
      <v>3284</v>
    </nc>
  </rcc>
  <rcc rId="264" sId="2">
    <oc r="L11">
      <f>RANDBETWEEN(1000,5000)</f>
    </oc>
    <nc r="L11">
      <v>4547</v>
    </nc>
  </rcc>
  <rcc rId="265" sId="2">
    <oc r="M11">
      <f>RANDBETWEEN(1000,5000)</f>
    </oc>
    <nc r="M11">
      <v>1749</v>
    </nc>
  </rcc>
  <rcc rId="266" sId="2">
    <oc r="N11">
      <f>RANDBETWEEN(1000,5000)</f>
    </oc>
    <nc r="N11">
      <v>1974</v>
    </nc>
  </rcc>
  <rcc rId="267" sId="2">
    <oc r="O11">
      <f>RANDBETWEEN(1000,5000)</f>
    </oc>
    <nc r="O11">
      <v>2940</v>
    </nc>
  </rcc>
  <rcc rId="268" sId="2">
    <oc r="J12">
      <f>RANDBETWEEN(1000,5000)</f>
    </oc>
    <nc r="J12">
      <v>2094</v>
    </nc>
  </rcc>
  <rcc rId="269" sId="2">
    <oc r="K12">
      <f>RANDBETWEEN(1000,5000)</f>
    </oc>
    <nc r="K12">
      <v>2055</v>
    </nc>
  </rcc>
  <rcc rId="270" sId="2">
    <oc r="L12">
      <f>RANDBETWEEN(1000,5000)</f>
    </oc>
    <nc r="L12">
      <v>4263</v>
    </nc>
  </rcc>
  <rcc rId="271" sId="2">
    <oc r="M12">
      <f>RANDBETWEEN(1000,5000)</f>
    </oc>
    <nc r="M12">
      <v>4502</v>
    </nc>
  </rcc>
  <rcc rId="272" sId="2">
    <oc r="N12">
      <f>RANDBETWEEN(1000,5000)</f>
    </oc>
    <nc r="N12">
      <v>4100</v>
    </nc>
  </rcc>
  <rcc rId="273" sId="2">
    <oc r="O12">
      <f>RANDBETWEEN(1000,5000)</f>
    </oc>
    <nc r="O12">
      <v>3600</v>
    </nc>
  </rcc>
  <rcc rId="274" sId="2">
    <oc r="J13">
      <f>RANDBETWEEN(1000,5000)</f>
    </oc>
    <nc r="J13">
      <v>3204</v>
    </nc>
  </rcc>
  <rcc rId="275" sId="2">
    <oc r="K13">
      <f>RANDBETWEEN(1000,5000)</f>
    </oc>
    <nc r="K13">
      <v>4923</v>
    </nc>
  </rcc>
  <rcc rId="276" sId="2">
    <oc r="L13">
      <f>RANDBETWEEN(1000,5000)</f>
    </oc>
    <nc r="L13">
      <v>1706</v>
    </nc>
  </rcc>
  <rcc rId="277" sId="2">
    <oc r="M13">
      <f>RANDBETWEEN(1000,5000)</f>
    </oc>
    <nc r="M13">
      <v>1647</v>
    </nc>
  </rcc>
  <rcc rId="278" sId="2">
    <oc r="N13">
      <f>RANDBETWEEN(1000,5000)</f>
    </oc>
    <nc r="N13">
      <v>4384</v>
    </nc>
  </rcc>
  <rcc rId="279" sId="2">
    <oc r="O13">
      <f>RANDBETWEEN(1000,5000)</f>
    </oc>
    <nc r="O13">
      <v>2001</v>
    </nc>
  </rcc>
  <rcc rId="280" sId="2">
    <oc r="J14">
      <f>RANDBETWEEN(1000,5000)</f>
    </oc>
    <nc r="J14">
      <v>3215</v>
    </nc>
  </rcc>
  <rcc rId="281" sId="2">
    <oc r="K14">
      <f>RANDBETWEEN(1000,5000)</f>
    </oc>
    <nc r="K14">
      <v>1292</v>
    </nc>
  </rcc>
  <rcc rId="282" sId="2">
    <oc r="L14">
      <f>RANDBETWEEN(1000,5000)</f>
    </oc>
    <nc r="L14">
      <v>1542</v>
    </nc>
  </rcc>
  <rcc rId="283" sId="2">
    <oc r="M14">
      <f>RANDBETWEEN(1000,5000)</f>
    </oc>
    <nc r="M14">
      <v>3717</v>
    </nc>
  </rcc>
  <rcc rId="284" sId="2">
    <oc r="N14">
      <f>RANDBETWEEN(1000,5000)</f>
    </oc>
    <nc r="N14">
      <v>1921</v>
    </nc>
  </rcc>
  <rcc rId="285" sId="2">
    <oc r="O14">
      <f>RANDBETWEEN(1000,5000)</f>
    </oc>
    <nc r="O14">
      <v>2403</v>
    </nc>
  </rcc>
  <rcc rId="286" sId="2">
    <oc r="J15">
      <f>RANDBETWEEN(1000,5000)</f>
    </oc>
    <nc r="J15">
      <v>1516</v>
    </nc>
  </rcc>
  <rcc rId="287" sId="2">
    <oc r="K15">
      <f>RANDBETWEEN(1000,5000)</f>
    </oc>
    <nc r="K15">
      <v>1753</v>
    </nc>
  </rcc>
  <rcc rId="288" sId="2">
    <oc r="L15">
      <f>RANDBETWEEN(1000,5000)</f>
    </oc>
    <nc r="L15">
      <v>3849</v>
    </nc>
  </rcc>
  <rcc rId="289" sId="2">
    <oc r="M15">
      <f>RANDBETWEEN(1000,5000)</f>
    </oc>
    <nc r="M15">
      <v>1171</v>
    </nc>
  </rcc>
  <rcc rId="290" sId="2">
    <oc r="N15">
      <f>RANDBETWEEN(1000,5000)</f>
    </oc>
    <nc r="N15">
      <v>4436</v>
    </nc>
  </rcc>
  <rcc rId="291" sId="2">
    <oc r="O15">
      <f>RANDBETWEEN(1000,5000)</f>
    </oc>
    <nc r="O15">
      <v>4601</v>
    </nc>
  </rcc>
  <rcc rId="292" sId="2">
    <oc r="J16">
      <f>RANDBETWEEN(1000,5000)</f>
    </oc>
    <nc r="J16">
      <v>3144</v>
    </nc>
  </rcc>
  <rcc rId="293" sId="2">
    <oc r="K16">
      <f>RANDBETWEEN(1000,5000)</f>
    </oc>
    <nc r="K16">
      <v>3906</v>
    </nc>
  </rcc>
  <rcc rId="294" sId="2">
    <oc r="L16">
      <f>RANDBETWEEN(1000,5000)</f>
    </oc>
    <nc r="L16">
      <v>3701</v>
    </nc>
  </rcc>
  <rcc rId="295" sId="2">
    <oc r="M16">
      <f>RANDBETWEEN(1000,5000)</f>
    </oc>
    <nc r="M16">
      <v>2123</v>
    </nc>
  </rcc>
  <rcc rId="296" sId="2">
    <oc r="N16">
      <f>RANDBETWEEN(1000,5000)</f>
    </oc>
    <nc r="N16">
      <v>2238</v>
    </nc>
  </rcc>
  <rcc rId="297" sId="2">
    <oc r="O16">
      <f>RANDBETWEEN(1000,5000)</f>
    </oc>
    <nc r="O16">
      <v>2160</v>
    </nc>
  </rcc>
  <rcc rId="298" sId="2">
    <oc r="J17">
      <f>RANDBETWEEN(1000,5000)</f>
    </oc>
    <nc r="J17">
      <v>4264</v>
    </nc>
  </rcc>
  <rcc rId="299" sId="2">
    <oc r="K17">
      <f>RANDBETWEEN(1000,5000)</f>
    </oc>
    <nc r="K17">
      <v>4340</v>
    </nc>
  </rcc>
  <rcc rId="300" sId="2">
    <oc r="L17">
      <f>RANDBETWEEN(1000,5000)</f>
    </oc>
    <nc r="L17">
      <v>1493</v>
    </nc>
  </rcc>
  <rcc rId="301" sId="2">
    <oc r="M17">
      <f>RANDBETWEEN(1000,5000)</f>
    </oc>
    <nc r="M17">
      <v>1447</v>
    </nc>
  </rcc>
  <rcc rId="302" sId="2">
    <oc r="N17">
      <f>RANDBETWEEN(1000,5000)</f>
    </oc>
    <nc r="N17">
      <v>3423</v>
    </nc>
  </rcc>
  <rcc rId="303" sId="2">
    <oc r="O17">
      <f>RANDBETWEEN(1000,5000)</f>
    </oc>
    <nc r="O17">
      <v>4336</v>
    </nc>
  </rcc>
  <rcc rId="304" sId="2">
    <oc r="J18">
      <f>RANDBETWEEN(1000,5000)</f>
    </oc>
    <nc r="J18">
      <v>1436</v>
    </nc>
  </rcc>
  <rcc rId="305" sId="2">
    <oc r="K18">
      <f>RANDBETWEEN(1000,5000)</f>
    </oc>
    <nc r="K18">
      <v>3100</v>
    </nc>
  </rcc>
  <rcc rId="306" sId="2">
    <oc r="L18">
      <f>RANDBETWEEN(1000,5000)</f>
    </oc>
    <nc r="L18">
      <v>2186</v>
    </nc>
  </rcc>
  <rcc rId="307" sId="2">
    <oc r="M18">
      <f>RANDBETWEEN(1000,5000)</f>
    </oc>
    <nc r="M18">
      <v>1861</v>
    </nc>
  </rcc>
  <rcc rId="308" sId="2">
    <oc r="N18">
      <f>RANDBETWEEN(1000,5000)</f>
    </oc>
    <nc r="N18">
      <v>3288</v>
    </nc>
  </rcc>
  <rcc rId="309" sId="2">
    <oc r="O18">
      <f>RANDBETWEEN(1000,5000)</f>
    </oc>
    <nc r="O18">
      <v>4384</v>
    </nc>
  </rcc>
  <rcc rId="310" sId="2">
    <oc r="J19">
      <f>RANDBETWEEN(1000,5000)</f>
    </oc>
    <nc r="J19">
      <v>4951</v>
    </nc>
  </rcc>
  <rcc rId="311" sId="2">
    <oc r="K19">
      <f>RANDBETWEEN(1000,5000)</f>
    </oc>
    <nc r="K19">
      <v>1969</v>
    </nc>
  </rcc>
  <rcc rId="312" sId="2">
    <oc r="L19">
      <f>RANDBETWEEN(1000,5000)</f>
    </oc>
    <nc r="L19">
      <v>3289</v>
    </nc>
  </rcc>
  <rcc rId="313" sId="2">
    <oc r="M19">
      <f>RANDBETWEEN(1000,5000)</f>
    </oc>
    <nc r="M19">
      <v>3651</v>
    </nc>
  </rcc>
  <rcc rId="314" sId="2">
    <oc r="N19">
      <f>RANDBETWEEN(1000,5000)</f>
    </oc>
    <nc r="N19">
      <v>2910</v>
    </nc>
  </rcc>
  <rcc rId="315" sId="2">
    <oc r="O19">
      <f>RANDBETWEEN(1000,5000)</f>
    </oc>
    <nc r="O19">
      <v>3957</v>
    </nc>
  </rcc>
  <rcc rId="316" sId="2">
    <oc r="J20">
      <f>RANDBETWEEN(1000,5000)</f>
    </oc>
    <nc r="J20">
      <v>2190</v>
    </nc>
  </rcc>
  <rcc rId="317" sId="2">
    <oc r="K20">
      <f>RANDBETWEEN(1000,5000)</f>
    </oc>
    <nc r="K20">
      <v>2933</v>
    </nc>
  </rcc>
  <rcc rId="318" sId="2">
    <oc r="L20">
      <f>RANDBETWEEN(1000,5000)</f>
    </oc>
    <nc r="L20">
      <v>1688</v>
    </nc>
  </rcc>
  <rcc rId="319" sId="2">
    <oc r="M20">
      <f>RANDBETWEEN(1000,5000)</f>
    </oc>
    <nc r="M20">
      <v>4145</v>
    </nc>
  </rcc>
  <rcc rId="320" sId="2">
    <oc r="N20">
      <f>RANDBETWEEN(1000,5000)</f>
    </oc>
    <nc r="N20">
      <v>3575</v>
    </nc>
  </rcc>
  <rcc rId="321" sId="2">
    <oc r="O20">
      <f>RANDBETWEEN(1000,5000)</f>
    </oc>
    <nc r="O20">
      <v>4299</v>
    </nc>
  </rcc>
  <rcc rId="322" sId="2">
    <oc r="J21">
      <f>RANDBETWEEN(1000,5000)</f>
    </oc>
    <nc r="J21">
      <v>2822</v>
    </nc>
  </rcc>
  <rcc rId="323" sId="2">
    <oc r="K21">
      <f>RANDBETWEEN(1000,5000)</f>
    </oc>
    <nc r="K21">
      <v>4949</v>
    </nc>
  </rcc>
  <rcc rId="324" sId="2">
    <oc r="L21">
      <f>RANDBETWEEN(1000,5000)</f>
    </oc>
    <nc r="L21">
      <v>1775</v>
    </nc>
  </rcc>
  <rcc rId="325" sId="2">
    <oc r="M21">
      <f>RANDBETWEEN(1000,5000)</f>
    </oc>
    <nc r="M21">
      <v>1312</v>
    </nc>
  </rcc>
  <rcc rId="326" sId="2">
    <oc r="N21">
      <f>RANDBETWEEN(1000,5000)</f>
    </oc>
    <nc r="N21">
      <v>1370</v>
    </nc>
  </rcc>
  <rcc rId="327" sId="2">
    <oc r="O21">
      <f>RANDBETWEEN(1000,5000)</f>
    </oc>
    <nc r="O21">
      <v>1150</v>
    </nc>
  </rcc>
  <rdn rId="0" localSheetId="6" customView="1" name="Z_523864BE_0BE1_4C24_A752_8B8BB36DDF37_.wvu.Cols" hidden="1" oldHidden="1">
    <formula>'1'!$N:$O,'1'!$Q:$R</formula>
  </rdn>
  <rdn rId="0" localSheetId="7" customView="1" name="Z_523864BE_0BE1_4C24_A752_8B8BB36DDF37_.wvu.Cols" hidden="1" oldHidden="1">
    <formula>'1 (2)'!$N:$O,'1 (2)'!$Q:$R</formula>
  </rdn>
  <rcv guid="{523864BE-0BE1-4C24-A752-8B8BB36DDF37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2" numFmtId="4">
    <nc r="D14">
      <v>1.63</v>
    </nc>
  </rcc>
  <rcc rId="87" sId="2">
    <nc r="J14">
      <v>1.82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">
    <oc r="C9">
      <v>20000</v>
    </oc>
    <nc r="C9">
      <v>200000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7" ref="A63:XFD70" action="insertRow">
    <undo index="2" exp="area" ref3D="1" dr="$Q$1:$R$1048576" dn="Z_BE33C004_8B23_41A7_8162_509591D3ADC7_.wvu.Cols" sId="7"/>
    <undo index="1" exp="area" ref3D="1" dr="$N$1:$O$1048576" dn="Z_BE33C004_8B23_41A7_8162_509591D3ADC7_.wvu.Cols" sId="7"/>
    <undo index="2" exp="area" ref3D="1" dr="$Q$1:$R$1048576" dn="Z_7815A2DE_BDFE_43BE_90E3_FB79C9CDFF4A_.wvu.Cols" sId="7"/>
    <undo index="1" exp="area" ref3D="1" dr="$N$1:$O$1048576" dn="Z_7815A2DE_BDFE_43BE_90E3_FB79C9CDFF4A_.wvu.Cols" sId="7"/>
    <undo index="2" exp="area" ref3D="1" dr="$Q$1:$R$1048576" dn="Z_C2DA02BB_25DC_4163_8B34_A8EF343A9637_.wvu.Cols" sId="7"/>
    <undo index="1" exp="area" ref3D="1" dr="$N$1:$O$1048576" dn="Z_C2DA02BB_25DC_4163_8B34_A8EF343A9637_.wvu.Cols" sId="7"/>
  </rrc>
  <rcc rId="2" sId="7" odxf="1" dxf="1">
    <nc r="D64" t="inlineStr">
      <is>
        <t>ввод</t>
      </is>
    </nc>
    <odxf>
      <font>
        <sz val="11"/>
        <color rgb="FF000000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" sId="7" odxf="1" dxf="1">
    <nc r="E64" t="inlineStr">
      <is>
        <t>цена</t>
      </is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" sId="7" odxf="1" dxf="1">
    <nc r="F64" t="inlineStr">
      <is>
        <t>цена обр</t>
      </is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" sId="7" odxf="1" dxf="1">
    <nc r="G64" t="inlineStr">
      <is>
        <t>обяз</t>
      </is>
    </nc>
    <odxf>
      <font>
        <sz val="11"/>
        <color rgb="FF000000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" sId="7" odxf="1" dxf="1">
    <nc r="H64" t="inlineStr">
      <is>
        <t>выруч</t>
      </is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" sId="7" odxf="1" dxf="1">
    <nc r="I64" t="inlineStr">
      <is>
        <t>приб</t>
      </is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" sId="7" odxf="1" dxf="1">
    <nc r="J64" t="inlineStr">
      <is>
        <t>итог</t>
      </is>
    </nc>
    <odxf>
      <font>
        <sz val="11"/>
        <color rgb="FF000000"/>
        <name val="Calibri"/>
        <scheme val="none"/>
      </font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" sId="7" odxf="1" dxf="1">
    <nc r="D65">
      <f>IF(E65&lt;E66,L$1,L$1/E65*E66)</f>
    </nc>
    <odxf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7" sqref="E65" start="0" length="0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" sId="7" odxf="1" dxf="1">
    <nc r="F65" t="inlineStr">
      <is>
        <t>-</t>
      </is>
    </nc>
    <odxf>
      <font>
        <sz val="11"/>
        <color rgb="FF000000"/>
        <name val="Calibri"/>
        <scheme val="none"/>
      </font>
      <numFmt numFmtId="2" formatCode="0.00"/>
      <alignment horizontal="general"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" sId="7" odxf="1" dxf="1">
    <nc r="G65">
      <f>D65</f>
    </nc>
    <odxf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" sId="7" odxf="1" dxf="1">
    <nc r="H65">
      <f>D65*E65</f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" sId="7" odxf="1" dxf="1">
    <nc r="I65">
      <f>H65-G65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" sId="7" odxf="1" dxf="1">
    <nc r="J65">
      <f>I65-G66</f>
    </nc>
    <odxf>
      <font>
        <sz val="11"/>
        <color rgb="FF000000"/>
        <name val="Calibri"/>
        <scheme val="none"/>
      </font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" sId="7" odxf="1" dxf="1">
    <nc r="D66">
      <f>IF(E65&gt;E66,L$1,L$1/E66*E65)</f>
    </nc>
    <odxf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7" sqref="E66" start="0" length="0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" sId="7" odxf="1" dxf="1">
    <nc r="F66" t="inlineStr">
      <is>
        <t>-</t>
      </is>
    </nc>
    <odxf>
      <font>
        <sz val="11"/>
        <color rgb="FF000000"/>
        <name val="Calibri"/>
        <scheme val="none"/>
      </font>
      <numFmt numFmtId="2" formatCode="0.00"/>
      <alignment horizontal="general"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" sId="7" odxf="1" dxf="1">
    <nc r="G66">
      <f>D66</f>
    </nc>
    <odxf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" sId="7" odxf="1" dxf="1">
    <nc r="H66">
      <f>D66*E66</f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" sId="7" odxf="1" dxf="1">
    <nc r="I66">
      <f>H66-G66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" sId="7" odxf="1" dxf="1">
    <nc r="J66">
      <f>I66-G65</f>
    </nc>
    <odxf>
      <font>
        <sz val="11"/>
        <color rgb="FF000000"/>
        <name val="Calibri"/>
        <scheme val="none"/>
      </font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" sId="7" numFmtId="4">
    <nc r="E65">
      <v>1.67</v>
    </nc>
  </rcc>
  <rcc rId="22" sId="7" odxf="1" dxf="1">
    <nc r="B65" t="inlineStr">
      <is>
        <t>B1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c rId="23" sId="7" odxf="1" dxf="1">
    <nc r="B66" t="inlineStr">
      <is>
        <t>B2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c rId="24" sId="7" numFmtId="4">
    <nc r="E66">
      <v>2.5</v>
    </nc>
  </rcc>
  <rcc rId="25" sId="7">
    <oc r="A53" t="inlineStr">
      <is>
        <t>BL1LB1</t>
      </is>
    </oc>
    <nc r="A53" t="inlineStr">
      <is>
        <t>L1B1</t>
      </is>
    </nc>
  </rcc>
  <rcc rId="26" sId="7">
    <oc r="B59" t="inlineStr">
      <is>
        <t>BL1</t>
      </is>
    </oc>
    <nc r="B59" t="inlineStr">
      <is>
        <t>B1</t>
      </is>
    </nc>
  </rcc>
  <rcc rId="27" sId="7">
    <oc r="B60" t="inlineStr">
      <is>
        <t>LB1</t>
      </is>
    </oc>
    <nc r="B60" t="inlineStr">
      <is>
        <t>L1</t>
      </is>
    </nc>
  </rcc>
  <rcc rId="28" sId="7" numFmtId="4">
    <oc r="E59">
      <f>G53</f>
    </oc>
    <nc r="E59">
      <v>2.5</v>
    </nc>
  </rcc>
  <rcc rId="29" sId="7" numFmtId="4">
    <oc r="E60">
      <f>F53</f>
    </oc>
    <nc r="E60">
      <v>2.48</v>
    </nc>
  </rcc>
  <rrc rId="30" sId="7" ref="A71:XFD74" action="insertRow">
    <undo index="2" exp="area" ref3D="1" dr="$Q$1:$R$1048576" dn="Z_BE33C004_8B23_41A7_8162_509591D3ADC7_.wvu.Cols" sId="7"/>
    <undo index="1" exp="area" ref3D="1" dr="$N$1:$O$1048576" dn="Z_BE33C004_8B23_41A7_8162_509591D3ADC7_.wvu.Cols" sId="7"/>
    <undo index="2" exp="area" ref3D="1" dr="$Q$1:$R$1048576" dn="Z_7815A2DE_BDFE_43BE_90E3_FB79C9CDFF4A_.wvu.Cols" sId="7"/>
    <undo index="1" exp="area" ref3D="1" dr="$N$1:$O$1048576" dn="Z_7815A2DE_BDFE_43BE_90E3_FB79C9CDFF4A_.wvu.Cols" sId="7"/>
    <undo index="2" exp="area" ref3D="1" dr="$Q$1:$R$1048576" dn="Z_C2DA02BB_25DC_4163_8B34_A8EF343A9637_.wvu.Cols" sId="7"/>
    <undo index="1" exp="area" ref3D="1" dr="$N$1:$O$1048576" dn="Z_C2DA02BB_25DC_4163_8B34_A8EF343A9637_.wvu.Cols" sId="7"/>
  </rrc>
  <rfmt sheetId="7" s="1" sqref="B68" start="0" length="0">
    <dxf>
      <font>
        <sz val="11"/>
        <color rgb="FF000000"/>
        <name val="Calibri"/>
        <scheme val="none"/>
      </font>
      <numFmt numFmtId="0" formatCode="General"/>
    </dxf>
  </rfmt>
  <rfmt sheetId="7" sqref="C68" start="0" length="0">
    <dxf>
      <numFmt numFmtId="0" formatCode="General"/>
      <border outline="0">
        <left style="medium">
          <color auto="1"/>
        </left>
      </border>
    </dxf>
  </rfmt>
  <rcc rId="31" sId="7" odxf="1" dxf="1">
    <nc r="D68" t="inlineStr">
      <is>
        <t>ввод</t>
      </is>
    </nc>
    <odxf>
      <font>
        <sz val="11"/>
        <color rgb="FF000000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2" sId="7" odxf="1" dxf="1">
    <nc r="E68" t="inlineStr">
      <is>
        <t>цена</t>
      </is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3" sId="7" odxf="1" dxf="1">
    <nc r="F68" t="inlineStr">
      <is>
        <t>цена обр</t>
      </is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4" sId="7" odxf="1" dxf="1">
    <nc r="G68" t="inlineStr">
      <is>
        <t>обяз</t>
      </is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" sId="7" odxf="1" dxf="1">
    <nc r="H68" t="inlineStr">
      <is>
        <t>выруч</t>
      </is>
    </nc>
    <odxf>
      <font>
        <sz val="11"/>
        <color rgb="FF000000"/>
        <name val="Calibri"/>
        <scheme val="none"/>
      </font>
      <numFmt numFmtId="2" formatCode="0.0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" sId="7" odxf="1" dxf="1">
    <nc r="I68" t="inlineStr">
      <is>
        <t>приб</t>
      </is>
    </nc>
    <odxf>
      <font>
        <sz val="11"/>
        <color rgb="FF000000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numFmt numFmtId="0" formatCode="General"/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7" sId="7" odxf="1" dxf="1">
    <nc r="J68" t="inlineStr">
      <is>
        <t>итог</t>
      </is>
    </nc>
    <odxf>
      <font>
        <sz val="11"/>
        <color rgb="FF000000"/>
        <name val="Calibri"/>
        <scheme val="none"/>
      </font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8" sId="7" odxf="1" dxf="1">
    <nc r="B69" t="inlineStr">
      <is>
        <t>L1</t>
      </is>
    </nc>
    <odxf>
      <numFmt numFmtId="2" formatCode="0.00"/>
    </odxf>
    <ndxf>
      <numFmt numFmtId="0" formatCode="General"/>
    </ndxf>
  </rcc>
  <rfmt sheetId="7" sqref="C69" start="0" length="0">
    <dxf>
      <numFmt numFmtId="0" formatCode="General"/>
      <border outline="0">
        <left style="medium">
          <color auto="1"/>
        </left>
      </border>
    </dxf>
  </rfmt>
  <rcc rId="39" sId="7" odxf="1" dxf="1">
    <nc r="D69">
      <f>G69*(F69-1)</f>
    </nc>
    <odxf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7" sqref="E69" start="0" length="0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40" sId="7" odxf="1" dxf="1">
    <nc r="F69">
      <f>E69/(E69-1)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1" sId="7" odxf="1" dxf="1">
    <nc r="G69">
      <f>IF(F69&lt;F70,L$1,L$1/F69*F70)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2" sId="7" odxf="1" dxf="1">
    <nc r="H69">
      <f>G69*F69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3" sId="7" odxf="1" dxf="1">
    <nc r="I69">
      <f>H69-G69</f>
    </nc>
    <odxf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" sId="7" odxf="1" dxf="1">
    <nc r="J69">
      <f>I69-G70</f>
    </nc>
    <odxf>
      <font>
        <sz val="11"/>
        <color rgb="FF000000"/>
        <name val="Calibri"/>
        <scheme val="none"/>
      </font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" sId="7" odxf="1" dxf="1">
    <nc r="B70" t="inlineStr">
      <is>
        <t>LB2</t>
      </is>
    </nc>
    <odxf>
      <numFmt numFmtId="2" formatCode="0.00"/>
    </odxf>
    <ndxf>
      <numFmt numFmtId="0" formatCode="General"/>
    </ndxf>
  </rcc>
  <rfmt sheetId="7" sqref="C70" start="0" length="0">
    <dxf>
      <numFmt numFmtId="0" formatCode="General"/>
      <border outline="0">
        <left style="medium">
          <color auto="1"/>
        </left>
      </border>
    </dxf>
  </rfmt>
  <rcc rId="46" sId="7" odxf="1" dxf="1">
    <nc r="D70">
      <f>G70*(F70-1)</f>
    </nc>
    <odxf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7" sqref="E70" start="0" length="0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47" sId="7" odxf="1" dxf="1">
    <nc r="F70">
      <f>E70/(E70-1)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" sId="7" odxf="1" dxf="1">
    <nc r="G70">
      <f>IF(F70&lt;F69,L$1,L$1/F70*F69)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" sId="7" odxf="1" dxf="1">
    <nc r="H70">
      <f>G70*F70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" sId="7" odxf="1" dxf="1">
    <nc r="I70">
      <f>H70-G70</f>
    </nc>
    <odxf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ill>
        <patternFill patternType="solid">
          <fgColor rgb="FFFCD5B5"/>
          <bgColor rgb="FFFCD5B4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" sId="7" odxf="1" dxf="1">
    <nc r="J70">
      <f>I70-G69</f>
    </nc>
    <odxf>
      <font>
        <sz val="11"/>
        <color rgb="FF000000"/>
        <name val="Calibri"/>
        <scheme val="none"/>
      </font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2" sId="7" numFmtId="4">
    <nc r="E69">
      <v>2.2999999999999998</v>
    </nc>
  </rcc>
  <rcc rId="53" sId="7" numFmtId="4">
    <nc r="E70">
      <v>1.77</v>
    </nc>
  </rcc>
  <rfmt sheetId="7" sqref="B68:B70" start="0" length="0">
    <dxf>
      <border>
        <right/>
      </border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 xfDxf="1" dxf="1">
    <nc r="H1" t="inlineStr">
      <is>
        <t>MarketStartTime</t>
      </is>
    </nc>
  </rcc>
  <rfmt sheetId="1" sqref="H2" start="0" length="0">
    <dxf>
      <numFmt numFmtId="27" formatCode="dd/mm/yyyy\ h:mm"/>
    </dxf>
  </rfmt>
  <rfmt sheetId="1" sqref="I2" start="0" length="0">
    <dxf>
      <numFmt numFmtId="27" formatCode="dd/mm/yyyy\ h:mm"/>
    </dxf>
  </rfmt>
  <rcc rId="55" sId="1">
    <nc r="H2">
      <f>NOW()+"00:30"</f>
    </nc>
  </rcc>
  <rcc rId="56" sId="1" odxf="1" dxf="1">
    <nc r="H3">
      <f>NOW()+"00:30"</f>
    </nc>
    <odxf>
      <numFmt numFmtId="0" formatCode="General"/>
    </odxf>
    <ndxf>
      <numFmt numFmtId="27" formatCode="dd/mm/yyyy\ h:mm"/>
    </ndxf>
  </rcc>
  <rcc rId="57" sId="1" odxf="1" dxf="1">
    <nc r="H4">
      <f>NOW()+"00:30"</f>
    </nc>
    <odxf>
      <numFmt numFmtId="0" formatCode="General"/>
    </odxf>
    <ndxf>
      <numFmt numFmtId="27" formatCode="dd/mm/yyyy\ h:mm"/>
    </ndxf>
  </rcc>
  <rcc rId="58" sId="1" odxf="1" dxf="1">
    <nc r="H5">
      <f>NOW()+"00:30"</f>
    </nc>
    <odxf>
      <numFmt numFmtId="0" formatCode="General"/>
    </odxf>
    <ndxf>
      <numFmt numFmtId="27" formatCode="dd/mm/yyyy\ h:mm"/>
    </ndxf>
  </rcc>
  <rcc rId="59" sId="1" odxf="1" dxf="1">
    <nc r="H6">
      <f>NOW()+"00:30"</f>
    </nc>
    <odxf>
      <numFmt numFmtId="0" formatCode="General"/>
    </odxf>
    <ndxf>
      <numFmt numFmtId="27" formatCode="dd/mm/yyyy\ h:mm"/>
    </ndxf>
  </rcc>
  <rcc rId="60" sId="1" odxf="1" dxf="1">
    <nc r="H7">
      <f>NOW()+"00:30"</f>
    </nc>
    <odxf>
      <numFmt numFmtId="0" formatCode="General"/>
    </odxf>
    <ndxf>
      <numFmt numFmtId="27" formatCode="dd/mm/yyyy\ h:mm"/>
    </ndxf>
  </rcc>
  <rcc rId="61" sId="1" odxf="1" dxf="1">
    <nc r="H8">
      <f>NOW()+"00:30"</f>
    </nc>
    <odxf>
      <numFmt numFmtId="0" formatCode="General"/>
    </odxf>
    <ndxf>
      <numFmt numFmtId="27" formatCode="dd/mm/yyyy\ h:mm"/>
    </ndxf>
  </rcc>
  <rcc rId="62" sId="1" odxf="1" dxf="1">
    <nc r="H9">
      <f>NOW()+"00:30"</f>
    </nc>
    <odxf>
      <numFmt numFmtId="0" formatCode="General"/>
    </odxf>
    <ndxf>
      <numFmt numFmtId="27" formatCode="dd/mm/yyyy\ h:mm"/>
    </ndxf>
  </rcc>
  <rcc rId="63" sId="1" odxf="1" dxf="1">
    <nc r="H10">
      <f>NOW()+"00:30"</f>
    </nc>
    <odxf>
      <numFmt numFmtId="0" formatCode="General"/>
    </odxf>
    <ndxf>
      <numFmt numFmtId="27" formatCode="dd/mm/yyyy\ h:mm"/>
    </ndxf>
  </rcc>
  <rcc rId="64" sId="1" odxf="1" dxf="1">
    <nc r="H11">
      <f>NOW()+"00:30"</f>
    </nc>
    <odxf>
      <numFmt numFmtId="0" formatCode="General"/>
    </odxf>
    <ndxf>
      <numFmt numFmtId="27" formatCode="dd/mm/yyyy\ h:mm"/>
    </ndxf>
  </rcc>
  <rcc rId="65" sId="1" odxf="1" dxf="1">
    <nc r="H12">
      <f>NOW()+"00:30"</f>
    </nc>
    <odxf>
      <numFmt numFmtId="0" formatCode="General"/>
    </odxf>
    <ndxf>
      <numFmt numFmtId="27" formatCode="dd/mm/yyyy\ h:mm"/>
    </ndxf>
  </rcc>
  <rcv guid="{BE33C004-8B23-41A7-8162-509591D3ADC7}" action="delete"/>
  <rdn rId="0" localSheetId="6" customView="1" name="Z_BE33C004_8B23_41A7_8162_509591D3ADC7_.wvu.Cols" hidden="1" oldHidden="1">
    <formula>'1'!$N:$O,'1'!$Q:$R</formula>
    <oldFormula>'1'!$N:$O,'1'!$Q:$R</oldFormula>
  </rdn>
  <rdn rId="0" localSheetId="7" customView="1" name="Z_BE33C004_8B23_41A7_8162_509591D3ADC7_.wvu.Cols" hidden="1" oldHidden="1">
    <formula>'1 (2)'!$N:$O,'1 (2)'!$Q:$R</formula>
    <oldFormula>'1 (2)'!$N:$O,'1 (2)'!$Q:$R</oldFormula>
  </rdn>
  <rcv guid="{BE33C004-8B23-41A7-8162-509591D3ADC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H10">
      <f>NOW()+"00:30"</f>
    </oc>
    <nc r="H10">
      <f>NOW()+"00:30"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H11">
      <f>NOW()+"00:30"</f>
    </oc>
    <nc r="H11">
      <f>NOW()+"00:30"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oc r="H7">
      <f>NOW()+"00:30"</f>
    </oc>
    <nc r="H7">
      <f>NOW()+"00:30"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nc r="I1" t="inlineStr">
      <is>
        <t>InPlay</t>
      </is>
    </nc>
  </rcc>
  <rfmt sheetId="1" sqref="I3" start="0" length="0">
    <dxf>
      <numFmt numFmtId="27" formatCode="dd/mm/yyyy\ h:mm"/>
    </dxf>
  </rfmt>
  <rfmt sheetId="1" sqref="I4" start="0" length="0">
    <dxf>
      <numFmt numFmtId="27" formatCode="dd/mm/yyyy\ h:mm"/>
    </dxf>
  </rfmt>
  <rfmt sheetId="1" sqref="I5" start="0" length="0">
    <dxf>
      <numFmt numFmtId="27" formatCode="dd/mm/yyyy\ h:mm"/>
    </dxf>
  </rfmt>
  <rfmt sheetId="1" sqref="I6" start="0" length="0">
    <dxf>
      <numFmt numFmtId="27" formatCode="dd/mm/yyyy\ h:mm"/>
    </dxf>
  </rfmt>
  <rfmt sheetId="1" sqref="I7" start="0" length="0">
    <dxf>
      <numFmt numFmtId="27" formatCode="dd/mm/yyyy\ h:mm"/>
    </dxf>
  </rfmt>
  <rfmt sheetId="1" sqref="I8" start="0" length="0">
    <dxf>
      <numFmt numFmtId="27" formatCode="dd/mm/yyyy\ h:mm"/>
    </dxf>
  </rfmt>
  <rfmt sheetId="1" sqref="I9" start="0" length="0">
    <dxf>
      <numFmt numFmtId="27" formatCode="dd/mm/yyyy\ h:mm"/>
    </dxf>
  </rfmt>
  <rfmt sheetId="1" sqref="I10" start="0" length="0">
    <dxf>
      <numFmt numFmtId="27" formatCode="dd/mm/yyyy\ h:mm"/>
    </dxf>
  </rfmt>
  <rfmt sheetId="1" sqref="I11" start="0" length="0">
    <dxf>
      <numFmt numFmtId="27" formatCode="dd/mm/yyyy\ h:mm"/>
    </dxf>
  </rfmt>
  <rfmt sheetId="1" sqref="I12" start="0" length="0">
    <dxf>
      <numFmt numFmtId="27" formatCode="dd/mm/yyyy\ h:mm"/>
    </dxf>
  </rfmt>
  <rcc rId="72" sId="1">
    <nc r="I2" t="b">
      <v>1</v>
    </nc>
  </rcc>
  <rcc rId="73" sId="1">
    <nc r="I3" t="b">
      <v>1</v>
    </nc>
  </rcc>
  <rcc rId="74" sId="1">
    <nc r="I4" t="b">
      <v>1</v>
    </nc>
  </rcc>
  <rcc rId="75" sId="1">
    <nc r="I5" t="b">
      <v>1</v>
    </nc>
  </rcc>
  <rcc rId="76" sId="1">
    <nc r="I6" t="b">
      <v>1</v>
    </nc>
  </rcc>
  <rcc rId="77" sId="1">
    <nc r="I7" t="b">
      <v>0</v>
    </nc>
  </rcc>
  <rcc rId="78" sId="1">
    <nc r="I8" t="b">
      <v>0</v>
    </nc>
  </rcc>
  <rcc rId="79" sId="1">
    <nc r="I9" t="b">
      <v>0</v>
    </nc>
  </rcc>
  <rcc rId="80" sId="1">
    <nc r="I10" t="b">
      <v>0</v>
    </nc>
  </rcc>
  <rcc rId="81" sId="1">
    <nc r="I11" t="b">
      <v>0</v>
    </nc>
  </rcc>
  <rcc rId="82" sId="1">
    <nc r="I12" t="b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1">
    <oc r="I12" t="b">
      <v>0</v>
    </oc>
    <nc r="I12" t="b">
      <v>1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4:C14">
    <dxf>
      <fill>
        <patternFill patternType="solid">
          <bgColor rgb="FFFFFF00"/>
        </patternFill>
      </fill>
    </dxf>
  </rfmt>
  <rcc rId="84" sId="2" numFmtId="4">
    <oc r="D14">
      <v>1.63</v>
    </oc>
    <nc r="D14"/>
  </rcc>
  <rcc rId="85" sId="2">
    <oc r="J14">
      <v>1.82</v>
    </oc>
    <nc r="J14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64874800-7A5F-41B3-A370-3749E38B091D}" name="lebedev" id="-461327397" dateTime="2016-07-27T15:58:21"/>
  <userInfo guid="{BD881B98-DBCC-47FF-9F83-95793A682B1F}" name="lebedev" id="-461312568" dateTime="2016-08-03T16:34:34"/>
  <userInfo guid="{5628DD35-D9A1-4DD0-AECD-DC2D92707BEB}" name="lebedev" id="-461331882" dateTime="2016-08-18T10:14:35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C10" sqref="C10"/>
    </sheetView>
  </sheetViews>
  <sheetFormatPr defaultRowHeight="15" x14ac:dyDescent="0.25"/>
  <cols>
    <col min="1" max="1" width="11.42578125"/>
    <col min="2" max="2" width="13.140625"/>
    <col min="3" max="3" width="14"/>
    <col min="4" max="4" width="11.28515625"/>
    <col min="5" max="5" width="15.85546875"/>
    <col min="6" max="6" width="14.7109375"/>
    <col min="7" max="7" width="18.140625" bestFit="1" customWidth="1"/>
    <col min="8" max="8" width="17.5703125" customWidth="1"/>
    <col min="9" max="9" width="15.28515625" bestFit="1" customWidth="1"/>
    <col min="10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  <c r="I1" t="s">
        <v>77</v>
      </c>
    </row>
    <row r="2" spans="1:9" x14ac:dyDescent="0.25">
      <c r="A2">
        <v>123457</v>
      </c>
      <c r="B2" t="s">
        <v>7</v>
      </c>
      <c r="C2">
        <v>110000</v>
      </c>
      <c r="D2" t="s">
        <v>8</v>
      </c>
      <c r="E2" t="s">
        <v>9</v>
      </c>
      <c r="F2" t="s">
        <v>10</v>
      </c>
      <c r="G2">
        <v>1</v>
      </c>
      <c r="H2" s="162">
        <f ca="1">NOW()+"00:30"</f>
        <v>42643.709562384262</v>
      </c>
      <c r="I2" s="162" t="b">
        <v>1</v>
      </c>
    </row>
    <row r="3" spans="1:9" x14ac:dyDescent="0.25">
      <c r="A3">
        <v>123458</v>
      </c>
      <c r="B3" t="s">
        <v>11</v>
      </c>
      <c r="C3">
        <v>120151</v>
      </c>
      <c r="D3" t="s">
        <v>12</v>
      </c>
      <c r="E3" t="s">
        <v>13</v>
      </c>
      <c r="F3" t="s">
        <v>14</v>
      </c>
      <c r="G3">
        <v>1</v>
      </c>
      <c r="H3" s="162">
        <f t="shared" ref="H3:H12" ca="1" si="0">NOW()+"00:30"</f>
        <v>42643.709562384262</v>
      </c>
      <c r="I3" s="162" t="b">
        <v>1</v>
      </c>
    </row>
    <row r="4" spans="1:9" x14ac:dyDescent="0.25">
      <c r="A4">
        <v>123459</v>
      </c>
      <c r="B4" t="s">
        <v>15</v>
      </c>
      <c r="C4">
        <v>200000</v>
      </c>
      <c r="D4" t="s">
        <v>12</v>
      </c>
      <c r="E4" t="s">
        <v>16</v>
      </c>
      <c r="F4" t="s">
        <v>17</v>
      </c>
      <c r="G4">
        <v>1</v>
      </c>
      <c r="H4" s="162">
        <f t="shared" ca="1" si="0"/>
        <v>42643.709562384262</v>
      </c>
      <c r="I4" s="162" t="b">
        <v>1</v>
      </c>
    </row>
    <row r="5" spans="1:9" x14ac:dyDescent="0.25">
      <c r="A5">
        <v>123460</v>
      </c>
      <c r="B5" t="s">
        <v>18</v>
      </c>
      <c r="C5">
        <v>250000</v>
      </c>
      <c r="D5" t="s">
        <v>19</v>
      </c>
      <c r="E5" t="s">
        <v>16</v>
      </c>
      <c r="F5" t="s">
        <v>17</v>
      </c>
      <c r="G5">
        <v>1</v>
      </c>
      <c r="H5" s="162">
        <f t="shared" ca="1" si="0"/>
        <v>42643.709562384262</v>
      </c>
      <c r="I5" s="162" t="b">
        <v>1</v>
      </c>
    </row>
    <row r="6" spans="1:9" x14ac:dyDescent="0.25">
      <c r="A6">
        <v>123461</v>
      </c>
      <c r="B6" t="s">
        <v>20</v>
      </c>
      <c r="C6">
        <v>150000</v>
      </c>
      <c r="D6" t="s">
        <v>21</v>
      </c>
      <c r="E6" t="s">
        <v>16</v>
      </c>
      <c r="F6" t="s">
        <v>17</v>
      </c>
      <c r="G6">
        <v>1</v>
      </c>
      <c r="H6" s="162">
        <f t="shared" ca="1" si="0"/>
        <v>42643.709562384262</v>
      </c>
      <c r="I6" s="162" t="b">
        <v>1</v>
      </c>
    </row>
    <row r="7" spans="1:9" x14ac:dyDescent="0.25">
      <c r="A7">
        <v>123462</v>
      </c>
      <c r="B7" t="s">
        <v>22</v>
      </c>
      <c r="C7">
        <v>200000</v>
      </c>
      <c r="D7" t="s">
        <v>23</v>
      </c>
      <c r="E7" t="s">
        <v>16</v>
      </c>
      <c r="F7" t="s">
        <v>10</v>
      </c>
      <c r="G7">
        <v>1</v>
      </c>
      <c r="H7" s="162">
        <f ca="1">NOW()+"00:30"</f>
        <v>42643.709562384262</v>
      </c>
      <c r="I7" s="162" t="b">
        <v>0</v>
      </c>
    </row>
    <row r="8" spans="1:9" x14ac:dyDescent="0.25">
      <c r="A8">
        <v>123463</v>
      </c>
      <c r="B8" t="s">
        <v>24</v>
      </c>
      <c r="C8">
        <v>190000</v>
      </c>
      <c r="D8" t="s">
        <v>23</v>
      </c>
      <c r="E8" t="s">
        <v>13</v>
      </c>
      <c r="F8" t="s">
        <v>10</v>
      </c>
      <c r="G8">
        <v>1</v>
      </c>
      <c r="H8" s="162">
        <f t="shared" ca="1" si="0"/>
        <v>42643.709562384262</v>
      </c>
      <c r="I8" s="162" t="b">
        <v>0</v>
      </c>
    </row>
    <row r="9" spans="1:9" x14ac:dyDescent="0.25">
      <c r="A9">
        <v>123464</v>
      </c>
      <c r="B9" t="s">
        <v>25</v>
      </c>
      <c r="C9">
        <v>200000</v>
      </c>
      <c r="D9" t="s">
        <v>26</v>
      </c>
      <c r="E9" t="s">
        <v>13</v>
      </c>
      <c r="F9" t="s">
        <v>10</v>
      </c>
      <c r="G9">
        <v>1</v>
      </c>
      <c r="H9" s="162">
        <f t="shared" ca="1" si="0"/>
        <v>42643.709562384262</v>
      </c>
      <c r="I9" s="162" t="b">
        <v>0</v>
      </c>
    </row>
    <row r="10" spans="1:9" x14ac:dyDescent="0.25">
      <c r="A10">
        <v>123465</v>
      </c>
      <c r="B10" t="s">
        <v>27</v>
      </c>
      <c r="C10">
        <v>220000</v>
      </c>
      <c r="D10" t="s">
        <v>8</v>
      </c>
      <c r="E10" t="s">
        <v>28</v>
      </c>
      <c r="F10" t="s">
        <v>14</v>
      </c>
      <c r="G10">
        <v>1</v>
      </c>
      <c r="H10" s="162">
        <f ca="1">NOW()+"00:30"</f>
        <v>42643.709562384262</v>
      </c>
      <c r="I10" s="162" t="b">
        <v>0</v>
      </c>
    </row>
    <row r="11" spans="1:9" x14ac:dyDescent="0.25">
      <c r="A11">
        <f>A10+1</f>
        <v>123466</v>
      </c>
      <c r="B11" t="s">
        <v>73</v>
      </c>
      <c r="C11">
        <v>220000</v>
      </c>
      <c r="D11" t="s">
        <v>8</v>
      </c>
      <c r="E11" t="s">
        <v>28</v>
      </c>
      <c r="F11" t="s">
        <v>14</v>
      </c>
      <c r="G11">
        <v>1</v>
      </c>
      <c r="H11" s="162">
        <f ca="1">NOW()+"00:30"</f>
        <v>42643.709562384262</v>
      </c>
      <c r="I11" s="162" t="b">
        <v>0</v>
      </c>
    </row>
    <row r="12" spans="1:9" x14ac:dyDescent="0.25">
      <c r="A12">
        <f t="shared" ref="A12" si="1">A11+1</f>
        <v>123467</v>
      </c>
      <c r="B12" t="s">
        <v>74</v>
      </c>
      <c r="C12">
        <v>100195</v>
      </c>
      <c r="D12" t="s">
        <v>8</v>
      </c>
      <c r="E12" t="s">
        <v>28</v>
      </c>
      <c r="F12" t="s">
        <v>14</v>
      </c>
      <c r="G12">
        <v>1</v>
      </c>
      <c r="H12" s="162">
        <f t="shared" ca="1" si="0"/>
        <v>42643.709562384262</v>
      </c>
      <c r="I12" s="162" t="b">
        <v>1</v>
      </c>
    </row>
  </sheetData>
  <customSheetViews>
    <customSheetView guid="{C2DA02BB-25DC-4163-8B34-A8EF343A9637}"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BE33C004-8B23-41A7-8162-509591D3ADC7}"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523864BE-0BE1-4C24-A752-8B8BB36DDF37}">
      <selection activeCell="A5" sqref="A5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1"/>
  <sheetViews>
    <sheetView zoomScaleNormal="100" workbookViewId="0"/>
  </sheetViews>
  <sheetFormatPr defaultRowHeight="15" x14ac:dyDescent="0.25"/>
  <cols>
    <col min="1" max="1" width="11.42578125"/>
    <col min="2" max="2" width="11.140625"/>
    <col min="3" max="3" width="14.5703125"/>
    <col min="4" max="1025" width="8.5703125"/>
  </cols>
  <sheetData>
    <row r="1" spans="1:1024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</row>
    <row r="2" spans="1:1024" x14ac:dyDescent="0.25">
      <c r="A2">
        <f>'1'!A1</f>
        <v>123458</v>
      </c>
      <c r="B2">
        <f>'1'!A3</f>
        <v>3</v>
      </c>
      <c r="C2" t="str">
        <f>'1'!B3</f>
        <v>Third</v>
      </c>
      <c r="D2" s="2">
        <v>2.2200000000000002</v>
      </c>
      <c r="E2" s="2">
        <v>2.2400000000000002</v>
      </c>
      <c r="F2" s="2">
        <v>2.2599999999999998</v>
      </c>
      <c r="G2" s="2">
        <v>2.2999999999999998</v>
      </c>
      <c r="H2" s="2">
        <v>2.3199999999999998</v>
      </c>
      <c r="I2" s="2">
        <v>2.34</v>
      </c>
      <c r="J2">
        <v>3651</v>
      </c>
      <c r="K2">
        <v>4869</v>
      </c>
      <c r="L2">
        <v>3405</v>
      </c>
      <c r="M2">
        <v>4949</v>
      </c>
      <c r="N2">
        <v>4634</v>
      </c>
      <c r="O2">
        <v>2875</v>
      </c>
      <c r="S2" s="2"/>
      <c r="T2" s="2"/>
      <c r="U2" s="2"/>
      <c r="V2" s="2"/>
      <c r="W2" s="2"/>
      <c r="X2" s="2"/>
      <c r="AH2" s="2"/>
      <c r="AI2" s="2"/>
      <c r="AJ2" s="2"/>
      <c r="AK2" s="2"/>
      <c r="AL2" s="2"/>
      <c r="AM2" s="2"/>
      <c r="AW2" s="2"/>
      <c r="AX2" s="2"/>
      <c r="AY2" s="2"/>
      <c r="AZ2" s="2"/>
      <c r="BA2" s="2"/>
      <c r="BB2" s="2"/>
      <c r="BL2" s="2"/>
      <c r="BM2" s="2"/>
      <c r="BN2" s="2"/>
      <c r="BO2" s="2"/>
      <c r="BP2" s="2"/>
      <c r="BQ2" s="2"/>
      <c r="CA2" s="2"/>
      <c r="CB2" s="2"/>
      <c r="CC2" s="2"/>
      <c r="CD2" s="2"/>
      <c r="CE2" s="2"/>
      <c r="CF2" s="2"/>
      <c r="CP2" s="2"/>
      <c r="CQ2" s="2"/>
      <c r="CR2" s="2"/>
      <c r="CS2" s="2"/>
      <c r="CT2" s="2"/>
      <c r="CU2" s="2"/>
      <c r="DE2" s="2"/>
      <c r="DF2" s="2"/>
      <c r="DG2" s="2"/>
      <c r="DH2" s="2"/>
      <c r="DI2" s="2"/>
      <c r="DJ2" s="2"/>
      <c r="DT2" s="2"/>
      <c r="DU2" s="2"/>
      <c r="DV2" s="2"/>
      <c r="DW2" s="2"/>
      <c r="DX2" s="2"/>
      <c r="DY2" s="2"/>
      <c r="EI2" s="2"/>
      <c r="EJ2" s="2"/>
      <c r="EK2" s="2"/>
      <c r="EL2" s="2"/>
      <c r="EM2" s="2"/>
      <c r="EN2" s="2"/>
      <c r="EX2" s="2"/>
      <c r="EY2" s="2"/>
      <c r="EZ2" s="2"/>
      <c r="FA2" s="2"/>
      <c r="FB2" s="2"/>
      <c r="FC2" s="2"/>
      <c r="FM2" s="2"/>
      <c r="FN2" s="2"/>
      <c r="FO2" s="2"/>
      <c r="FP2" s="2"/>
      <c r="FQ2" s="2"/>
      <c r="FR2" s="2"/>
      <c r="GB2" s="2"/>
      <c r="GC2" s="2"/>
      <c r="GD2" s="2"/>
      <c r="GE2" s="2"/>
      <c r="GF2" s="2"/>
      <c r="GG2" s="2"/>
      <c r="GQ2" s="2"/>
      <c r="GR2" s="2"/>
      <c r="GS2" s="2"/>
      <c r="GT2" s="2"/>
      <c r="GU2" s="2"/>
      <c r="GV2" s="2"/>
      <c r="HF2" s="2"/>
      <c r="HG2" s="2"/>
      <c r="HH2" s="2"/>
      <c r="HI2" s="2"/>
      <c r="HJ2" s="2"/>
      <c r="HK2" s="2"/>
      <c r="HU2" s="2"/>
      <c r="HV2" s="2"/>
      <c r="HW2" s="2"/>
      <c r="HX2" s="2"/>
      <c r="HY2" s="2"/>
      <c r="HZ2" s="2"/>
      <c r="IJ2" s="2"/>
      <c r="IK2" s="2"/>
      <c r="IL2" s="2"/>
      <c r="IM2" s="2"/>
      <c r="IN2" s="2"/>
      <c r="IO2" s="2"/>
      <c r="IY2" s="2"/>
      <c r="IZ2" s="2"/>
      <c r="JA2" s="2"/>
      <c r="JB2" s="2"/>
      <c r="JC2" s="2"/>
      <c r="JD2" s="2"/>
      <c r="JN2" s="2"/>
      <c r="JO2" s="2"/>
      <c r="JP2" s="2"/>
      <c r="JQ2" s="2"/>
      <c r="JR2" s="2"/>
      <c r="JS2" s="2"/>
      <c r="KC2" s="2"/>
      <c r="KD2" s="2"/>
      <c r="KE2" s="2"/>
      <c r="KF2" s="2"/>
      <c r="KG2" s="2"/>
      <c r="KH2" s="2"/>
      <c r="KR2" s="2"/>
      <c r="KS2" s="2"/>
      <c r="KT2" s="2"/>
      <c r="KU2" s="2"/>
      <c r="KV2" s="2"/>
      <c r="KW2" s="2"/>
      <c r="LG2" s="2"/>
      <c r="LH2" s="2"/>
      <c r="LI2" s="2"/>
      <c r="LJ2" s="2"/>
      <c r="LK2" s="2"/>
      <c r="LL2" s="2"/>
      <c r="LV2" s="2"/>
      <c r="LW2" s="2"/>
      <c r="LX2" s="2"/>
      <c r="LY2" s="2"/>
      <c r="LZ2" s="2"/>
      <c r="MA2" s="2"/>
      <c r="MK2" s="2"/>
      <c r="ML2" s="2"/>
      <c r="MM2" s="2"/>
      <c r="MN2" s="2"/>
      <c r="MO2" s="2"/>
      <c r="MP2" s="2"/>
      <c r="MZ2" s="2"/>
      <c r="NA2" s="2"/>
      <c r="NB2" s="2"/>
      <c r="NC2" s="2"/>
      <c r="ND2" s="2"/>
      <c r="NE2" s="2"/>
      <c r="NO2" s="2"/>
      <c r="NP2" s="2"/>
      <c r="NQ2" s="2"/>
      <c r="NR2" s="2"/>
      <c r="NS2" s="2"/>
      <c r="NT2" s="2"/>
      <c r="OD2" s="2"/>
      <c r="OE2" s="2"/>
      <c r="OF2" s="2"/>
      <c r="OG2" s="2"/>
      <c r="OH2" s="2"/>
      <c r="OI2" s="2"/>
      <c r="OS2" s="2"/>
      <c r="OT2" s="2"/>
      <c r="OU2" s="2"/>
      <c r="OV2" s="2"/>
      <c r="OW2" s="2"/>
      <c r="OX2" s="2"/>
      <c r="PH2" s="2"/>
      <c r="PI2" s="2"/>
      <c r="PJ2" s="2"/>
      <c r="PK2" s="2"/>
      <c r="PL2" s="2"/>
      <c r="PM2" s="2"/>
      <c r="PW2" s="2"/>
      <c r="PX2" s="2"/>
      <c r="PY2" s="2"/>
      <c r="PZ2" s="2"/>
      <c r="QA2" s="2"/>
      <c r="QB2" s="2"/>
      <c r="QL2" s="2"/>
      <c r="QM2" s="2"/>
      <c r="QN2" s="2"/>
      <c r="QO2" s="2"/>
      <c r="QP2" s="2"/>
      <c r="QQ2" s="2"/>
      <c r="RA2" s="2"/>
      <c r="RB2" s="2"/>
      <c r="RC2" s="2"/>
      <c r="RD2" s="2"/>
      <c r="RE2" s="2"/>
      <c r="RF2" s="2"/>
      <c r="RP2" s="2"/>
      <c r="RQ2" s="2"/>
      <c r="RR2" s="2"/>
      <c r="RS2" s="2"/>
      <c r="RT2" s="2"/>
      <c r="RU2" s="2"/>
      <c r="SE2" s="2"/>
      <c r="SF2" s="2"/>
      <c r="SG2" s="2"/>
      <c r="SH2" s="2"/>
      <c r="SI2" s="2"/>
      <c r="SJ2" s="2"/>
      <c r="ST2" s="2"/>
      <c r="SU2" s="2"/>
      <c r="SV2" s="2"/>
      <c r="SW2" s="2"/>
      <c r="SX2" s="2"/>
      <c r="SY2" s="2"/>
      <c r="TI2" s="2"/>
      <c r="TJ2" s="2"/>
      <c r="TK2" s="2"/>
      <c r="TL2" s="2"/>
      <c r="TM2" s="2"/>
      <c r="TN2" s="2"/>
      <c r="TX2" s="2"/>
      <c r="TY2" s="2"/>
      <c r="TZ2" s="2"/>
      <c r="UA2" s="2"/>
      <c r="UB2" s="2"/>
      <c r="UC2" s="2"/>
      <c r="UM2" s="2"/>
      <c r="UN2" s="2"/>
      <c r="UO2" s="2"/>
      <c r="UP2" s="2"/>
      <c r="UQ2" s="2"/>
      <c r="UR2" s="2"/>
      <c r="VB2" s="2"/>
      <c r="VC2" s="2"/>
      <c r="VD2" s="2"/>
      <c r="VE2" s="2"/>
      <c r="VF2" s="2"/>
      <c r="VG2" s="2"/>
      <c r="VQ2" s="2"/>
      <c r="VR2" s="2"/>
      <c r="VS2" s="2"/>
      <c r="VT2" s="2"/>
      <c r="VU2" s="2"/>
      <c r="VV2" s="2"/>
      <c r="WF2" s="2"/>
      <c r="WG2" s="2"/>
      <c r="WH2" s="2"/>
      <c r="WI2" s="2"/>
      <c r="WJ2" s="2"/>
      <c r="WK2" s="2"/>
      <c r="WU2" s="2"/>
      <c r="WV2" s="2"/>
      <c r="WW2" s="2"/>
      <c r="WX2" s="2"/>
      <c r="WY2" s="2"/>
      <c r="WZ2" s="2"/>
      <c r="XJ2" s="2"/>
      <c r="XK2" s="2"/>
      <c r="XL2" s="2"/>
      <c r="XM2" s="2"/>
      <c r="XN2" s="2"/>
      <c r="XO2" s="2"/>
      <c r="XY2" s="2"/>
      <c r="XZ2" s="2"/>
      <c r="YA2" s="2"/>
      <c r="YB2" s="2"/>
      <c r="YC2" s="2"/>
      <c r="YD2" s="2"/>
      <c r="YN2" s="2"/>
      <c r="YO2" s="2"/>
      <c r="YP2" s="2"/>
      <c r="YQ2" s="2"/>
      <c r="YR2" s="2"/>
      <c r="YS2" s="2"/>
      <c r="ZC2" s="2"/>
      <c r="ZD2" s="2"/>
      <c r="ZE2" s="2"/>
      <c r="ZF2" s="2"/>
      <c r="ZG2" s="2"/>
      <c r="ZH2" s="2"/>
      <c r="ZR2" s="2"/>
      <c r="ZS2" s="2"/>
      <c r="ZT2" s="2"/>
      <c r="ZU2" s="2"/>
      <c r="ZV2" s="2"/>
      <c r="ZW2" s="2"/>
      <c r="AAG2" s="2"/>
      <c r="AAH2" s="2"/>
      <c r="AAI2" s="2"/>
      <c r="AAJ2" s="2"/>
      <c r="AAK2" s="2"/>
      <c r="AAL2" s="2"/>
      <c r="AAV2" s="2"/>
      <c r="AAW2" s="2"/>
      <c r="AAX2" s="2"/>
      <c r="AAY2" s="2"/>
      <c r="AAZ2" s="2"/>
      <c r="ABA2" s="2"/>
      <c r="ABK2" s="2"/>
      <c r="ABL2" s="2"/>
      <c r="ABM2" s="2"/>
      <c r="ABN2" s="2"/>
      <c r="ABO2" s="2"/>
      <c r="ABP2" s="2"/>
      <c r="ABZ2" s="2"/>
      <c r="ACA2" s="2"/>
      <c r="ACB2" s="2"/>
      <c r="ACC2" s="2"/>
      <c r="ACD2" s="2"/>
      <c r="ACE2" s="2"/>
      <c r="ACO2" s="2"/>
      <c r="ACP2" s="2"/>
      <c r="ACQ2" s="2"/>
      <c r="ACR2" s="2"/>
      <c r="ACS2" s="2"/>
      <c r="ACT2" s="2"/>
      <c r="ADD2" s="2"/>
      <c r="ADE2" s="2"/>
      <c r="ADF2" s="2"/>
      <c r="ADG2" s="2"/>
      <c r="ADH2" s="2"/>
      <c r="ADI2" s="2"/>
      <c r="ADS2" s="2"/>
      <c r="ADT2" s="2"/>
      <c r="ADU2" s="2"/>
      <c r="ADV2" s="2"/>
      <c r="ADW2" s="2"/>
      <c r="ADX2" s="2"/>
      <c r="AEH2" s="2"/>
      <c r="AEI2" s="2"/>
      <c r="AEJ2" s="2"/>
      <c r="AEK2" s="2"/>
      <c r="AEL2" s="2"/>
      <c r="AEM2" s="2"/>
      <c r="AEW2" s="2"/>
      <c r="AEX2" s="2"/>
      <c r="AEY2" s="2"/>
      <c r="AEZ2" s="2"/>
      <c r="AFA2" s="2"/>
      <c r="AFB2" s="2"/>
      <c r="AFL2" s="2"/>
      <c r="AFM2" s="2"/>
      <c r="AFN2" s="2"/>
      <c r="AFO2" s="2"/>
      <c r="AFP2" s="2"/>
      <c r="AFQ2" s="2"/>
      <c r="AGA2" s="2"/>
      <c r="AGB2" s="2"/>
      <c r="AGC2" s="2"/>
      <c r="AGD2" s="2"/>
      <c r="AGE2" s="2"/>
      <c r="AGF2" s="2"/>
      <c r="AGP2" s="2"/>
      <c r="AGQ2" s="2"/>
      <c r="AGR2" s="2"/>
      <c r="AGS2" s="2"/>
      <c r="AGT2" s="2"/>
      <c r="AGU2" s="2"/>
      <c r="AHE2" s="2"/>
      <c r="AHF2" s="2"/>
      <c r="AHG2" s="2"/>
      <c r="AHH2" s="2"/>
      <c r="AHI2" s="2"/>
      <c r="AHJ2" s="2"/>
      <c r="AHT2" s="2"/>
      <c r="AHU2" s="2"/>
      <c r="AHV2" s="2"/>
      <c r="AHW2" s="2"/>
      <c r="AHX2" s="2"/>
      <c r="AHY2" s="2"/>
      <c r="AII2" s="2"/>
      <c r="AIJ2" s="2"/>
      <c r="AIK2" s="2"/>
      <c r="AIL2" s="2"/>
      <c r="AIM2" s="2"/>
      <c r="AIN2" s="2"/>
      <c r="AIX2" s="2"/>
      <c r="AIY2" s="2"/>
      <c r="AIZ2" s="2"/>
      <c r="AJA2" s="2"/>
      <c r="AJB2" s="2"/>
      <c r="AJC2" s="2"/>
      <c r="AJM2" s="2"/>
      <c r="AJN2" s="2"/>
      <c r="AJO2" s="2"/>
      <c r="AJP2" s="2"/>
      <c r="AJQ2" s="2"/>
      <c r="AJR2" s="2"/>
      <c r="AKB2" s="2"/>
      <c r="AKC2" s="2"/>
      <c r="AKD2" s="2"/>
      <c r="AKE2" s="2"/>
      <c r="AKF2" s="2"/>
      <c r="AKG2" s="2"/>
      <c r="AKQ2" s="2"/>
      <c r="AKR2" s="2"/>
      <c r="AKS2" s="2"/>
      <c r="AKT2" s="2"/>
      <c r="AKU2" s="2"/>
      <c r="AKV2" s="2"/>
      <c r="ALF2" s="2"/>
      <c r="ALG2" s="2"/>
      <c r="ALH2" s="2"/>
      <c r="ALI2" s="2"/>
      <c r="ALJ2" s="2"/>
      <c r="ALK2" s="2"/>
      <c r="ALU2" s="2"/>
      <c r="ALV2" s="2"/>
      <c r="ALW2" s="2"/>
      <c r="ALX2" s="2"/>
      <c r="ALY2" s="2"/>
      <c r="ALZ2" s="2"/>
      <c r="AMJ2" s="2"/>
    </row>
    <row r="3" spans="1:1024" ht="15.75" thickBot="1" x14ac:dyDescent="0.3">
      <c r="A3">
        <f>'1'!A1</f>
        <v>123458</v>
      </c>
      <c r="B3">
        <f>'1'!A5</f>
        <v>4</v>
      </c>
      <c r="C3" t="str">
        <f>'1'!B5</f>
        <v>Fourth</v>
      </c>
      <c r="D3" s="2">
        <v>1.75</v>
      </c>
      <c r="E3" s="2">
        <v>1.76</v>
      </c>
      <c r="F3" s="2">
        <v>1.77</v>
      </c>
      <c r="G3" s="2">
        <v>1.79</v>
      </c>
      <c r="H3" s="2">
        <v>1.8</v>
      </c>
      <c r="I3" s="2">
        <v>1.81</v>
      </c>
      <c r="J3">
        <v>2390</v>
      </c>
      <c r="K3">
        <v>4742</v>
      </c>
      <c r="L3">
        <v>2900</v>
      </c>
      <c r="M3">
        <v>2647</v>
      </c>
      <c r="N3">
        <v>2998</v>
      </c>
      <c r="O3">
        <v>4721</v>
      </c>
      <c r="S3" s="2"/>
      <c r="T3" s="2"/>
      <c r="U3" s="2"/>
      <c r="V3" s="2"/>
      <c r="W3" s="2"/>
      <c r="X3" s="2"/>
      <c r="AH3" s="2"/>
      <c r="AI3" s="2"/>
      <c r="AJ3" s="2"/>
      <c r="AK3" s="2"/>
      <c r="AL3" s="2"/>
      <c r="AM3" s="2"/>
      <c r="AW3" s="2"/>
      <c r="AX3" s="2"/>
      <c r="AY3" s="2"/>
      <c r="AZ3" s="2"/>
      <c r="BA3" s="2"/>
      <c r="BB3" s="2"/>
      <c r="BL3" s="2"/>
      <c r="BM3" s="2"/>
      <c r="BN3" s="2"/>
      <c r="BO3" s="2"/>
      <c r="BP3" s="2"/>
      <c r="BQ3" s="2"/>
      <c r="CA3" s="2"/>
      <c r="CB3" s="2"/>
      <c r="CC3" s="2"/>
      <c r="CD3" s="2"/>
      <c r="CE3" s="2"/>
      <c r="CF3" s="2"/>
      <c r="CP3" s="2"/>
      <c r="CQ3" s="2"/>
      <c r="CR3" s="2"/>
      <c r="CS3" s="2"/>
      <c r="CT3" s="2"/>
      <c r="CU3" s="2"/>
      <c r="DE3" s="2"/>
      <c r="DF3" s="2"/>
      <c r="DG3" s="2"/>
      <c r="DH3" s="2"/>
      <c r="DI3" s="2"/>
      <c r="DJ3" s="2"/>
      <c r="DT3" s="2"/>
      <c r="DU3" s="2"/>
      <c r="DV3" s="2"/>
      <c r="DW3" s="2"/>
      <c r="DX3" s="2"/>
      <c r="DY3" s="2"/>
      <c r="EI3" s="2"/>
      <c r="EJ3" s="2"/>
      <c r="EK3" s="2"/>
      <c r="EL3" s="2"/>
      <c r="EM3" s="2"/>
      <c r="EN3" s="2"/>
      <c r="EX3" s="2"/>
      <c r="EY3" s="2"/>
      <c r="EZ3" s="2"/>
      <c r="FA3" s="2"/>
      <c r="FB3" s="2"/>
      <c r="FC3" s="2"/>
      <c r="FM3" s="2"/>
      <c r="FN3" s="2"/>
      <c r="FO3" s="2"/>
      <c r="FP3" s="2"/>
      <c r="FQ3" s="2"/>
      <c r="FR3" s="2"/>
      <c r="GB3" s="2"/>
      <c r="GC3" s="2"/>
      <c r="GD3" s="2"/>
      <c r="GE3" s="2"/>
      <c r="GF3" s="2"/>
      <c r="GG3" s="2"/>
      <c r="GQ3" s="2"/>
      <c r="GR3" s="2"/>
      <c r="GS3" s="2"/>
      <c r="GT3" s="2"/>
      <c r="GU3" s="2"/>
      <c r="GV3" s="2"/>
      <c r="HF3" s="2"/>
      <c r="HG3" s="2"/>
      <c r="HH3" s="2"/>
      <c r="HI3" s="2"/>
      <c r="HJ3" s="2"/>
      <c r="HK3" s="2"/>
      <c r="HU3" s="2"/>
      <c r="HV3" s="2"/>
      <c r="HW3" s="2"/>
      <c r="HX3" s="2"/>
      <c r="HY3" s="2"/>
      <c r="HZ3" s="2"/>
      <c r="IJ3" s="2"/>
      <c r="IK3" s="2"/>
      <c r="IL3" s="2"/>
      <c r="IM3" s="2"/>
      <c r="IN3" s="2"/>
      <c r="IO3" s="2"/>
      <c r="IY3" s="2"/>
      <c r="IZ3" s="2"/>
      <c r="JA3" s="2"/>
      <c r="JB3" s="2"/>
      <c r="JC3" s="2"/>
      <c r="JD3" s="2"/>
      <c r="JN3" s="2"/>
      <c r="JO3" s="2"/>
      <c r="JP3" s="2"/>
      <c r="JQ3" s="2"/>
      <c r="JR3" s="2"/>
      <c r="JS3" s="2"/>
      <c r="KC3" s="2"/>
      <c r="KD3" s="2"/>
      <c r="KE3" s="2"/>
      <c r="KF3" s="2"/>
      <c r="KG3" s="2"/>
      <c r="KH3" s="2"/>
      <c r="KR3" s="2"/>
      <c r="KS3" s="2"/>
      <c r="KT3" s="2"/>
      <c r="KU3" s="2"/>
      <c r="KV3" s="2"/>
      <c r="KW3" s="2"/>
      <c r="LG3" s="2"/>
      <c r="LH3" s="2"/>
      <c r="LI3" s="2"/>
      <c r="LJ3" s="2"/>
      <c r="LK3" s="2"/>
      <c r="LL3" s="2"/>
      <c r="LV3" s="2"/>
      <c r="LW3" s="2"/>
      <c r="LX3" s="2"/>
      <c r="LY3" s="2"/>
      <c r="LZ3" s="2"/>
      <c r="MA3" s="2"/>
      <c r="MK3" s="2"/>
      <c r="ML3" s="2"/>
      <c r="MM3" s="2"/>
      <c r="MN3" s="2"/>
      <c r="MO3" s="2"/>
      <c r="MP3" s="2"/>
      <c r="MZ3" s="2"/>
      <c r="NA3" s="2"/>
      <c r="NB3" s="2"/>
      <c r="NC3" s="2"/>
      <c r="ND3" s="2"/>
      <c r="NE3" s="2"/>
      <c r="NO3" s="2"/>
      <c r="NP3" s="2"/>
      <c r="NQ3" s="2"/>
      <c r="NR3" s="2"/>
      <c r="NS3" s="2"/>
      <c r="NT3" s="2"/>
      <c r="OD3" s="2"/>
      <c r="OE3" s="2"/>
      <c r="OF3" s="2"/>
      <c r="OG3" s="2"/>
      <c r="OH3" s="2"/>
      <c r="OI3" s="2"/>
      <c r="OS3" s="2"/>
      <c r="OT3" s="2"/>
      <c r="OU3" s="2"/>
      <c r="OV3" s="2"/>
      <c r="OW3" s="2"/>
      <c r="OX3" s="2"/>
      <c r="PH3" s="2"/>
      <c r="PI3" s="2"/>
      <c r="PJ3" s="2"/>
      <c r="PK3" s="2"/>
      <c r="PL3" s="2"/>
      <c r="PM3" s="2"/>
      <c r="PW3" s="2"/>
      <c r="PX3" s="2"/>
      <c r="PY3" s="2"/>
      <c r="PZ3" s="2"/>
      <c r="QA3" s="2"/>
      <c r="QB3" s="2"/>
      <c r="QL3" s="2"/>
      <c r="QM3" s="2"/>
      <c r="QN3" s="2"/>
      <c r="QO3" s="2"/>
      <c r="QP3" s="2"/>
      <c r="QQ3" s="2"/>
      <c r="RA3" s="2"/>
      <c r="RB3" s="2"/>
      <c r="RC3" s="2"/>
      <c r="RD3" s="2"/>
      <c r="RE3" s="2"/>
      <c r="RF3" s="2"/>
      <c r="RP3" s="2"/>
      <c r="RQ3" s="2"/>
      <c r="RR3" s="2"/>
      <c r="RS3" s="2"/>
      <c r="RT3" s="2"/>
      <c r="RU3" s="2"/>
      <c r="SE3" s="2"/>
      <c r="SF3" s="2"/>
      <c r="SG3" s="2"/>
      <c r="SH3" s="2"/>
      <c r="SI3" s="2"/>
      <c r="SJ3" s="2"/>
      <c r="ST3" s="2"/>
      <c r="SU3" s="2"/>
      <c r="SV3" s="2"/>
      <c r="SW3" s="2"/>
      <c r="SX3" s="2"/>
      <c r="SY3" s="2"/>
      <c r="TI3" s="2"/>
      <c r="TJ3" s="2"/>
      <c r="TK3" s="2"/>
      <c r="TL3" s="2"/>
      <c r="TM3" s="2"/>
      <c r="TN3" s="2"/>
      <c r="TX3" s="2"/>
      <c r="TY3" s="2"/>
      <c r="TZ3" s="2"/>
      <c r="UA3" s="2"/>
      <c r="UB3" s="2"/>
      <c r="UC3" s="2"/>
      <c r="UM3" s="2"/>
      <c r="UN3" s="2"/>
      <c r="UO3" s="2"/>
      <c r="UP3" s="2"/>
      <c r="UQ3" s="2"/>
      <c r="UR3" s="2"/>
      <c r="VB3" s="2"/>
      <c r="VC3" s="2"/>
      <c r="VD3" s="2"/>
      <c r="VE3" s="2"/>
      <c r="VF3" s="2"/>
      <c r="VG3" s="2"/>
      <c r="VQ3" s="2"/>
      <c r="VR3" s="2"/>
      <c r="VS3" s="2"/>
      <c r="VT3" s="2"/>
      <c r="VU3" s="2"/>
      <c r="VV3" s="2"/>
      <c r="WF3" s="2"/>
      <c r="WG3" s="2"/>
      <c r="WH3" s="2"/>
      <c r="WI3" s="2"/>
      <c r="WJ3" s="2"/>
      <c r="WK3" s="2"/>
      <c r="WU3" s="2"/>
      <c r="WV3" s="2"/>
      <c r="WW3" s="2"/>
      <c r="WX3" s="2"/>
      <c r="WY3" s="2"/>
      <c r="WZ3" s="2"/>
      <c r="XJ3" s="2"/>
      <c r="XK3" s="2"/>
      <c r="XL3" s="2"/>
      <c r="XM3" s="2"/>
      <c r="XN3" s="2"/>
      <c r="XO3" s="2"/>
      <c r="XY3" s="2"/>
      <c r="XZ3" s="2"/>
      <c r="YA3" s="2"/>
      <c r="YB3" s="2"/>
      <c r="YC3" s="2"/>
      <c r="YD3" s="2"/>
      <c r="YN3" s="2"/>
      <c r="YO3" s="2"/>
      <c r="YP3" s="2"/>
      <c r="YQ3" s="2"/>
      <c r="YR3" s="2"/>
      <c r="YS3" s="2"/>
      <c r="ZC3" s="2"/>
      <c r="ZD3" s="2"/>
      <c r="ZE3" s="2"/>
      <c r="ZF3" s="2"/>
      <c r="ZG3" s="2"/>
      <c r="ZH3" s="2"/>
      <c r="ZR3" s="2"/>
      <c r="ZS3" s="2"/>
      <c r="ZT3" s="2"/>
      <c r="ZU3" s="2"/>
      <c r="ZV3" s="2"/>
      <c r="ZW3" s="2"/>
      <c r="AAG3" s="2"/>
      <c r="AAH3" s="2"/>
      <c r="AAI3" s="2"/>
      <c r="AAJ3" s="2"/>
      <c r="AAK3" s="2"/>
      <c r="AAL3" s="2"/>
      <c r="AAV3" s="2"/>
      <c r="AAW3" s="2"/>
      <c r="AAX3" s="2"/>
      <c r="AAY3" s="2"/>
      <c r="AAZ3" s="2"/>
      <c r="ABA3" s="2"/>
      <c r="ABK3" s="2"/>
      <c r="ABL3" s="2"/>
      <c r="ABM3" s="2"/>
      <c r="ABN3" s="2"/>
      <c r="ABO3" s="2"/>
      <c r="ABP3" s="2"/>
      <c r="ABZ3" s="2"/>
      <c r="ACA3" s="2"/>
      <c r="ACB3" s="2"/>
      <c r="ACC3" s="2"/>
      <c r="ACD3" s="2"/>
      <c r="ACE3" s="2"/>
      <c r="ACO3" s="2"/>
      <c r="ACP3" s="2"/>
      <c r="ACQ3" s="2"/>
      <c r="ACR3" s="2"/>
      <c r="ACS3" s="2"/>
      <c r="ACT3" s="2"/>
      <c r="ADD3" s="2"/>
      <c r="ADE3" s="2"/>
      <c r="ADF3" s="2"/>
      <c r="ADG3" s="2"/>
      <c r="ADH3" s="2"/>
      <c r="ADI3" s="2"/>
      <c r="ADS3" s="2"/>
      <c r="ADT3" s="2"/>
      <c r="ADU3" s="2"/>
      <c r="ADV3" s="2"/>
      <c r="ADW3" s="2"/>
      <c r="ADX3" s="2"/>
      <c r="AEH3" s="2"/>
      <c r="AEI3" s="2"/>
      <c r="AEJ3" s="2"/>
      <c r="AEK3" s="2"/>
      <c r="AEL3" s="2"/>
      <c r="AEM3" s="2"/>
      <c r="AEW3" s="2"/>
      <c r="AEX3" s="2"/>
      <c r="AEY3" s="2"/>
      <c r="AEZ3" s="2"/>
      <c r="AFA3" s="2"/>
      <c r="AFB3" s="2"/>
      <c r="AFL3" s="2"/>
      <c r="AFM3" s="2"/>
      <c r="AFN3" s="2"/>
      <c r="AFO3" s="2"/>
      <c r="AFP3" s="2"/>
      <c r="AFQ3" s="2"/>
      <c r="AGA3" s="2"/>
      <c r="AGB3" s="2"/>
      <c r="AGC3" s="2"/>
      <c r="AGD3" s="2"/>
      <c r="AGE3" s="2"/>
      <c r="AGF3" s="2"/>
      <c r="AGP3" s="2"/>
      <c r="AGQ3" s="2"/>
      <c r="AGR3" s="2"/>
      <c r="AGS3" s="2"/>
      <c r="AGT3" s="2"/>
      <c r="AGU3" s="2"/>
      <c r="AHE3" s="2"/>
      <c r="AHF3" s="2"/>
      <c r="AHG3" s="2"/>
      <c r="AHH3" s="2"/>
      <c r="AHI3" s="2"/>
      <c r="AHJ3" s="2"/>
      <c r="AHT3" s="2"/>
      <c r="AHU3" s="2"/>
      <c r="AHV3" s="2"/>
      <c r="AHW3" s="2"/>
      <c r="AHX3" s="2"/>
      <c r="AHY3" s="2"/>
      <c r="AII3" s="2"/>
      <c r="AIJ3" s="2"/>
      <c r="AIK3" s="2"/>
      <c r="AIL3" s="2"/>
      <c r="AIM3" s="2"/>
      <c r="AIN3" s="2"/>
      <c r="AIX3" s="2"/>
      <c r="AIY3" s="2"/>
      <c r="AIZ3" s="2"/>
      <c r="AJA3" s="2"/>
      <c r="AJB3" s="2"/>
      <c r="AJC3" s="2"/>
      <c r="AJM3" s="2"/>
      <c r="AJN3" s="2"/>
      <c r="AJO3" s="2"/>
      <c r="AJP3" s="2"/>
      <c r="AJQ3" s="2"/>
      <c r="AJR3" s="2"/>
      <c r="AKB3" s="2"/>
      <c r="AKC3" s="2"/>
      <c r="AKD3" s="2"/>
      <c r="AKE3" s="2"/>
      <c r="AKF3" s="2"/>
      <c r="AKG3" s="2"/>
      <c r="AKQ3" s="2"/>
      <c r="AKR3" s="2"/>
      <c r="AKS3" s="2"/>
      <c r="AKT3" s="2"/>
      <c r="AKU3" s="2"/>
      <c r="AKV3" s="2"/>
      <c r="ALF3" s="2"/>
      <c r="ALG3" s="2"/>
      <c r="ALH3" s="2"/>
      <c r="ALI3" s="2"/>
      <c r="ALJ3" s="2"/>
      <c r="ALK3" s="2"/>
      <c r="ALU3" s="2"/>
      <c r="ALV3" s="2"/>
      <c r="ALW3" s="2"/>
      <c r="ALX3" s="2"/>
      <c r="ALY3" s="2"/>
      <c r="ALZ3" s="2"/>
      <c r="AMJ3" s="2"/>
    </row>
    <row r="4" spans="1:1024" ht="15.75" thickBot="1" x14ac:dyDescent="0.3">
      <c r="A4">
        <f>A2+1</f>
        <v>123459</v>
      </c>
      <c r="B4">
        <f>B3+1</f>
        <v>5</v>
      </c>
      <c r="C4" t="str">
        <f>CONCATENATE("Runner #10",B4)</f>
        <v>Runner #105</v>
      </c>
      <c r="D4" s="144">
        <v>1.64</v>
      </c>
      <c r="E4" s="145">
        <v>1.6500000000000006</v>
      </c>
      <c r="F4" s="146">
        <v>1.6600000000000006</v>
      </c>
      <c r="G4" s="147">
        <v>1.6700000000000006</v>
      </c>
      <c r="H4" s="148">
        <v>1.6800000000000006</v>
      </c>
      <c r="I4" s="149">
        <v>1.6900000000000006</v>
      </c>
      <c r="J4" s="136">
        <v>4945</v>
      </c>
      <c r="K4" s="137">
        <v>1081</v>
      </c>
      <c r="L4" s="138">
        <v>3874</v>
      </c>
      <c r="M4" s="139">
        <v>3457</v>
      </c>
      <c r="N4" s="140">
        <v>2272</v>
      </c>
      <c r="O4" s="141">
        <v>3718</v>
      </c>
      <c r="P4" t="s">
        <v>49</v>
      </c>
    </row>
    <row r="5" spans="1:1024" ht="15.75" thickBot="1" x14ac:dyDescent="0.3">
      <c r="A5">
        <f>A3+1</f>
        <v>123459</v>
      </c>
      <c r="B5">
        <f t="shared" ref="B5:B21" si="0">B4+1</f>
        <v>6</v>
      </c>
      <c r="C5" t="str">
        <f t="shared" ref="C5:C21" si="1">CONCATENATE("Runner #10",B5)</f>
        <v>Runner #106</v>
      </c>
      <c r="D5" s="150">
        <v>2.46</v>
      </c>
      <c r="E5" s="151">
        <v>2.4800000000000013</v>
      </c>
      <c r="F5" s="152">
        <v>2.5000000000000013</v>
      </c>
      <c r="G5" s="153">
        <v>2.5200000000000014</v>
      </c>
      <c r="H5" s="154">
        <v>2.5400000000000014</v>
      </c>
      <c r="I5" s="155">
        <v>2.5600000000000014</v>
      </c>
      <c r="J5" s="136">
        <v>1436</v>
      </c>
      <c r="K5" s="137">
        <v>1540</v>
      </c>
      <c r="L5" s="142">
        <v>2284</v>
      </c>
      <c r="M5" s="143">
        <v>4290</v>
      </c>
      <c r="N5" s="140">
        <v>4678</v>
      </c>
      <c r="O5" s="141">
        <v>4877</v>
      </c>
    </row>
    <row r="6" spans="1:1024" ht="15.75" thickBot="1" x14ac:dyDescent="0.3">
      <c r="A6">
        <f t="shared" ref="A6:A21" si="2">A4+1</f>
        <v>123460</v>
      </c>
      <c r="B6">
        <f t="shared" si="0"/>
        <v>7</v>
      </c>
      <c r="C6" t="str">
        <f t="shared" si="1"/>
        <v>Runner #107</v>
      </c>
      <c r="D6" s="144">
        <v>1.63</v>
      </c>
      <c r="E6" s="145">
        <v>1.6400000000000006</v>
      </c>
      <c r="F6" s="146">
        <v>1.6500000000000006</v>
      </c>
      <c r="G6" s="147">
        <v>1.6600000000000006</v>
      </c>
      <c r="H6" s="148">
        <v>1.6700000000000006</v>
      </c>
      <c r="I6" s="149">
        <v>1.6800000000000006</v>
      </c>
      <c r="J6" s="136">
        <v>1624</v>
      </c>
      <c r="K6" s="137">
        <v>2299</v>
      </c>
      <c r="L6" s="138">
        <v>1365</v>
      </c>
      <c r="M6" s="139">
        <v>2943</v>
      </c>
      <c r="N6" s="140">
        <v>4971</v>
      </c>
      <c r="O6" s="141">
        <v>4550</v>
      </c>
      <c r="P6" t="s">
        <v>63</v>
      </c>
    </row>
    <row r="7" spans="1:1024" ht="15.75" thickBot="1" x14ac:dyDescent="0.3">
      <c r="A7">
        <f t="shared" si="2"/>
        <v>123460</v>
      </c>
      <c r="B7">
        <f t="shared" si="0"/>
        <v>8</v>
      </c>
      <c r="C7" t="str">
        <f t="shared" si="1"/>
        <v>Runner #108</v>
      </c>
      <c r="D7" s="150">
        <v>2.46</v>
      </c>
      <c r="E7" s="151">
        <v>2.4800000000000013</v>
      </c>
      <c r="F7" s="152">
        <v>2.5000000000000013</v>
      </c>
      <c r="G7" s="153">
        <v>2.5200000000000014</v>
      </c>
      <c r="H7" s="154">
        <v>2.5400000000000014</v>
      </c>
      <c r="I7" s="155">
        <v>2.5600000000000014</v>
      </c>
      <c r="J7" s="136">
        <v>1200</v>
      </c>
      <c r="K7" s="137">
        <v>4461</v>
      </c>
      <c r="L7" s="142">
        <v>3307</v>
      </c>
      <c r="M7" s="143">
        <v>4558</v>
      </c>
      <c r="N7" s="140">
        <v>3588</v>
      </c>
      <c r="O7" s="141">
        <v>2646</v>
      </c>
    </row>
    <row r="8" spans="1:1024" ht="15.75" thickBot="1" x14ac:dyDescent="0.3">
      <c r="A8">
        <f t="shared" si="2"/>
        <v>123461</v>
      </c>
      <c r="B8">
        <f t="shared" si="0"/>
        <v>9</v>
      </c>
      <c r="C8" t="str">
        <f t="shared" si="1"/>
        <v>Runner #109</v>
      </c>
      <c r="D8" s="144">
        <v>1.64</v>
      </c>
      <c r="E8" s="145">
        <v>1.6500000000000006</v>
      </c>
      <c r="F8" s="146">
        <v>1.6600000000000006</v>
      </c>
      <c r="G8" s="148">
        <v>1.6800000000000006</v>
      </c>
      <c r="H8" s="149">
        <v>1.6900000000000006</v>
      </c>
      <c r="I8" s="149">
        <v>1.7</v>
      </c>
      <c r="J8" s="136">
        <v>4012</v>
      </c>
      <c r="K8" s="137">
        <v>1863</v>
      </c>
      <c r="L8" s="138">
        <v>3813</v>
      </c>
      <c r="M8" s="139">
        <v>3930</v>
      </c>
      <c r="N8" s="140">
        <v>4127</v>
      </c>
      <c r="O8" s="141">
        <v>1686</v>
      </c>
      <c r="P8" t="s">
        <v>69</v>
      </c>
    </row>
    <row r="9" spans="1:1024" ht="15.75" thickBot="1" x14ac:dyDescent="0.3">
      <c r="A9">
        <f t="shared" si="2"/>
        <v>123461</v>
      </c>
      <c r="B9">
        <f t="shared" si="0"/>
        <v>10</v>
      </c>
      <c r="C9" t="str">
        <f t="shared" si="1"/>
        <v>Runner #1010</v>
      </c>
      <c r="D9" s="150">
        <v>2.46</v>
      </c>
      <c r="E9" s="151">
        <v>2.4800000000000013</v>
      </c>
      <c r="F9" s="152">
        <v>2.5000000000000013</v>
      </c>
      <c r="G9" s="153">
        <v>2.5200000000000014</v>
      </c>
      <c r="H9" s="154">
        <v>2.5400000000000014</v>
      </c>
      <c r="I9" s="155">
        <v>2.5600000000000014</v>
      </c>
      <c r="J9" s="136">
        <v>4518</v>
      </c>
      <c r="K9" s="137">
        <v>1869</v>
      </c>
      <c r="L9" s="142">
        <v>1647</v>
      </c>
      <c r="M9" s="143">
        <v>3419</v>
      </c>
      <c r="N9" s="140">
        <v>4050</v>
      </c>
      <c r="O9" s="141">
        <v>4723</v>
      </c>
    </row>
    <row r="10" spans="1:1024" ht="15.75" thickBot="1" x14ac:dyDescent="0.3">
      <c r="A10">
        <f t="shared" si="2"/>
        <v>123462</v>
      </c>
      <c r="B10">
        <f t="shared" si="0"/>
        <v>11</v>
      </c>
      <c r="C10" t="str">
        <f t="shared" si="1"/>
        <v>Runner #1011</v>
      </c>
      <c r="D10" s="144">
        <v>1.64</v>
      </c>
      <c r="E10" s="145">
        <v>1.6500000000000006</v>
      </c>
      <c r="F10" s="146">
        <v>1.6600000000000006</v>
      </c>
      <c r="G10" s="148">
        <v>1.6800000000000006</v>
      </c>
      <c r="H10" s="149">
        <v>1.6900000000000006</v>
      </c>
      <c r="I10" s="149">
        <v>1.7</v>
      </c>
      <c r="J10" s="136">
        <v>4343</v>
      </c>
      <c r="K10" s="137">
        <v>4902</v>
      </c>
      <c r="L10" s="138">
        <v>3470</v>
      </c>
      <c r="M10" s="139">
        <v>3054</v>
      </c>
      <c r="N10" s="140">
        <v>1092</v>
      </c>
      <c r="O10" s="141">
        <v>4418</v>
      </c>
      <c r="P10" t="s">
        <v>69</v>
      </c>
    </row>
    <row r="11" spans="1:1024" ht="15.75" thickBot="1" x14ac:dyDescent="0.3">
      <c r="A11">
        <f t="shared" si="2"/>
        <v>123462</v>
      </c>
      <c r="B11">
        <f t="shared" si="0"/>
        <v>12</v>
      </c>
      <c r="C11" t="str">
        <f t="shared" si="1"/>
        <v>Runner #1012</v>
      </c>
      <c r="D11" s="150">
        <v>2.46</v>
      </c>
      <c r="E11" s="151">
        <v>2.4800000000000013</v>
      </c>
      <c r="F11" s="152">
        <v>2.5000000000000013</v>
      </c>
      <c r="G11" s="154">
        <v>2.5400000000000014</v>
      </c>
      <c r="H11" s="155">
        <v>2.5600000000000014</v>
      </c>
      <c r="I11" s="155">
        <v>2.58</v>
      </c>
      <c r="J11" s="136">
        <v>1144</v>
      </c>
      <c r="K11" s="137">
        <v>3284</v>
      </c>
      <c r="L11" s="142">
        <v>4547</v>
      </c>
      <c r="M11" s="143">
        <v>1749</v>
      </c>
      <c r="N11" s="140">
        <v>1974</v>
      </c>
      <c r="O11" s="141">
        <v>2940</v>
      </c>
    </row>
    <row r="12" spans="1:1024" ht="15.75" thickBot="1" x14ac:dyDescent="0.3">
      <c r="A12">
        <f t="shared" si="2"/>
        <v>123463</v>
      </c>
      <c r="B12">
        <f t="shared" si="0"/>
        <v>13</v>
      </c>
      <c r="C12" t="str">
        <f t="shared" si="1"/>
        <v>Runner #1013</v>
      </c>
      <c r="D12" s="144">
        <v>1.62</v>
      </c>
      <c r="E12" s="144">
        <v>1.63</v>
      </c>
      <c r="F12" s="145">
        <v>1.6400000000000006</v>
      </c>
      <c r="G12" s="147">
        <v>1.6600000000000006</v>
      </c>
      <c r="H12" s="148">
        <v>1.6700000000000006</v>
      </c>
      <c r="I12" s="149">
        <v>1.6800000000000006</v>
      </c>
      <c r="J12" s="136">
        <v>2094</v>
      </c>
      <c r="K12" s="137">
        <v>2055</v>
      </c>
      <c r="L12" s="138">
        <v>4263</v>
      </c>
      <c r="M12" s="139">
        <v>4502</v>
      </c>
      <c r="N12" s="140">
        <v>4100</v>
      </c>
      <c r="O12" s="141">
        <v>3600</v>
      </c>
      <c r="P12" t="s">
        <v>70</v>
      </c>
    </row>
    <row r="13" spans="1:1024" ht="15.75" thickBot="1" x14ac:dyDescent="0.3">
      <c r="A13">
        <f t="shared" si="2"/>
        <v>123463</v>
      </c>
      <c r="B13">
        <f t="shared" si="0"/>
        <v>14</v>
      </c>
      <c r="C13" t="str">
        <f t="shared" si="1"/>
        <v>Runner #1014</v>
      </c>
      <c r="D13" s="150">
        <v>2.46</v>
      </c>
      <c r="E13" s="151">
        <v>2.4800000000000013</v>
      </c>
      <c r="F13" s="152">
        <v>2.5000000000000013</v>
      </c>
      <c r="G13" s="153">
        <v>2.5200000000000014</v>
      </c>
      <c r="H13" s="154">
        <v>2.5400000000000014</v>
      </c>
      <c r="I13" s="155">
        <v>2.5600000000000014</v>
      </c>
      <c r="J13" s="136">
        <v>3204</v>
      </c>
      <c r="K13" s="137">
        <v>4923</v>
      </c>
      <c r="L13" s="142">
        <v>1706</v>
      </c>
      <c r="M13" s="143">
        <v>1647</v>
      </c>
      <c r="N13" s="140">
        <v>4384</v>
      </c>
      <c r="O13" s="141">
        <v>2001</v>
      </c>
    </row>
    <row r="14" spans="1:1024" ht="15.75" thickBot="1" x14ac:dyDescent="0.3">
      <c r="A14" s="163">
        <f t="shared" si="2"/>
        <v>123464</v>
      </c>
      <c r="B14" s="163">
        <f t="shared" si="0"/>
        <v>15</v>
      </c>
      <c r="C14" s="163" t="str">
        <f t="shared" si="1"/>
        <v>Runner #1015</v>
      </c>
      <c r="D14" s="144">
        <v>1.63</v>
      </c>
      <c r="E14" s="145">
        <v>1.6400000000000006</v>
      </c>
      <c r="F14" s="146">
        <v>1.6500000000000006</v>
      </c>
      <c r="G14" s="147">
        <v>1.6600000000000006</v>
      </c>
      <c r="H14" s="148">
        <v>1.6700000000000006</v>
      </c>
      <c r="I14" s="149">
        <v>1.6800000000000006</v>
      </c>
      <c r="J14" s="136">
        <v>3215</v>
      </c>
      <c r="K14" s="137">
        <v>1292</v>
      </c>
      <c r="L14" s="138">
        <v>1542</v>
      </c>
      <c r="M14" s="139">
        <v>3717</v>
      </c>
      <c r="N14" s="140">
        <v>1921</v>
      </c>
      <c r="O14" s="141">
        <v>2403</v>
      </c>
      <c r="P14" t="s">
        <v>70</v>
      </c>
    </row>
    <row r="15" spans="1:1024" ht="15.75" thickBot="1" x14ac:dyDescent="0.3">
      <c r="A15">
        <f t="shared" si="2"/>
        <v>123464</v>
      </c>
      <c r="B15">
        <f t="shared" si="0"/>
        <v>16</v>
      </c>
      <c r="C15" t="str">
        <f t="shared" si="1"/>
        <v>Runner #1016</v>
      </c>
      <c r="D15" s="150">
        <v>2.44</v>
      </c>
      <c r="E15" s="150">
        <v>2.46</v>
      </c>
      <c r="F15" s="151">
        <v>2.4800000000000013</v>
      </c>
      <c r="G15" s="153">
        <v>2.5200000000000014</v>
      </c>
      <c r="H15" s="154">
        <v>2.5400000000000014</v>
      </c>
      <c r="I15" s="155">
        <v>2.5600000000000014</v>
      </c>
      <c r="J15" s="136">
        <v>1516</v>
      </c>
      <c r="K15" s="137">
        <v>1753</v>
      </c>
      <c r="L15" s="142">
        <v>3849</v>
      </c>
      <c r="M15" s="143">
        <v>1171</v>
      </c>
      <c r="N15" s="140">
        <v>4436</v>
      </c>
      <c r="O15" s="141">
        <v>4601</v>
      </c>
    </row>
    <row r="16" spans="1:1024" ht="15.75" thickBot="1" x14ac:dyDescent="0.3">
      <c r="A16">
        <f t="shared" si="2"/>
        <v>123465</v>
      </c>
      <c r="B16">
        <f t="shared" si="0"/>
        <v>17</v>
      </c>
      <c r="C16" t="str">
        <f t="shared" si="1"/>
        <v>Runner #1017</v>
      </c>
      <c r="D16" s="144">
        <v>1.64</v>
      </c>
      <c r="E16" s="145">
        <v>1.6500000000000006</v>
      </c>
      <c r="F16" s="146">
        <v>1.6600000000000006</v>
      </c>
      <c r="G16" s="147">
        <v>1.6700000000000006</v>
      </c>
      <c r="H16" s="148">
        <v>1.6800000000000006</v>
      </c>
      <c r="I16" s="149">
        <v>1.6900000000000006</v>
      </c>
      <c r="J16" s="136">
        <v>3144</v>
      </c>
      <c r="K16" s="137">
        <v>3906</v>
      </c>
      <c r="L16" s="138">
        <v>3701</v>
      </c>
      <c r="M16" s="139">
        <v>2123</v>
      </c>
      <c r="N16" s="140">
        <v>2238</v>
      </c>
      <c r="O16" s="141">
        <v>2160</v>
      </c>
      <c r="P16" t="s">
        <v>60</v>
      </c>
    </row>
    <row r="17" spans="1:16" ht="15.75" thickBot="1" x14ac:dyDescent="0.3">
      <c r="A17">
        <f t="shared" si="2"/>
        <v>123465</v>
      </c>
      <c r="B17">
        <f t="shared" si="0"/>
        <v>18</v>
      </c>
      <c r="C17" t="str">
        <f t="shared" si="1"/>
        <v>Runner #1018</v>
      </c>
      <c r="D17" s="150">
        <v>2.46</v>
      </c>
      <c r="E17" s="151">
        <v>2.4800000000000013</v>
      </c>
      <c r="F17" s="152">
        <v>2.5000000000000013</v>
      </c>
      <c r="G17" s="153">
        <v>2.5200000000000014</v>
      </c>
      <c r="H17" s="154">
        <v>2.5400000000000014</v>
      </c>
      <c r="I17" s="155">
        <v>2.5600000000000014</v>
      </c>
      <c r="J17" s="136">
        <v>4264</v>
      </c>
      <c r="K17" s="137">
        <v>4340</v>
      </c>
      <c r="L17" s="142">
        <v>1493</v>
      </c>
      <c r="M17" s="143">
        <v>1447</v>
      </c>
      <c r="N17" s="140">
        <v>3423</v>
      </c>
      <c r="O17" s="141">
        <v>4336</v>
      </c>
    </row>
    <row r="18" spans="1:16" ht="15.75" thickBot="1" x14ac:dyDescent="0.3">
      <c r="A18">
        <f t="shared" si="2"/>
        <v>123466</v>
      </c>
      <c r="B18">
        <f t="shared" si="0"/>
        <v>19</v>
      </c>
      <c r="C18" t="str">
        <f t="shared" si="1"/>
        <v>Runner #1019</v>
      </c>
      <c r="D18" s="144">
        <v>1.63</v>
      </c>
      <c r="E18" s="145">
        <v>1.6400000000000006</v>
      </c>
      <c r="F18" s="146">
        <v>1.6500000000000006</v>
      </c>
      <c r="G18" s="147">
        <v>1.6600000000000006</v>
      </c>
      <c r="H18" s="148">
        <v>1.6700000000000006</v>
      </c>
      <c r="I18" s="149">
        <v>1.6800000000000006</v>
      </c>
      <c r="J18" s="136">
        <v>1436</v>
      </c>
      <c r="K18" s="137">
        <v>3100</v>
      </c>
      <c r="L18" s="138">
        <v>2186</v>
      </c>
      <c r="M18" s="139">
        <v>1861</v>
      </c>
      <c r="N18" s="140">
        <v>3288</v>
      </c>
      <c r="O18" s="141">
        <v>4384</v>
      </c>
      <c r="P18" t="s">
        <v>66</v>
      </c>
    </row>
    <row r="19" spans="1:16" ht="15.75" thickBot="1" x14ac:dyDescent="0.3">
      <c r="A19">
        <f t="shared" si="2"/>
        <v>123466</v>
      </c>
      <c r="B19">
        <f t="shared" si="0"/>
        <v>20</v>
      </c>
      <c r="C19" t="str">
        <f t="shared" si="1"/>
        <v>Runner #1020</v>
      </c>
      <c r="D19" s="150">
        <v>2.46</v>
      </c>
      <c r="E19" s="151">
        <v>2.4800000000000013</v>
      </c>
      <c r="F19" s="152">
        <v>2.5000000000000013</v>
      </c>
      <c r="G19" s="153">
        <v>2.5200000000000014</v>
      </c>
      <c r="H19" s="154">
        <v>2.5400000000000014</v>
      </c>
      <c r="I19" s="155">
        <v>2.5600000000000014</v>
      </c>
      <c r="J19" s="136">
        <v>4951</v>
      </c>
      <c r="K19" s="137">
        <v>1969</v>
      </c>
      <c r="L19" s="142">
        <v>3289</v>
      </c>
      <c r="M19" s="143">
        <v>3651</v>
      </c>
      <c r="N19" s="140">
        <v>2910</v>
      </c>
      <c r="O19" s="141">
        <v>3957</v>
      </c>
    </row>
    <row r="20" spans="1:16" ht="15.75" thickBot="1" x14ac:dyDescent="0.3">
      <c r="A20">
        <f t="shared" si="2"/>
        <v>123467</v>
      </c>
      <c r="B20">
        <f t="shared" si="0"/>
        <v>21</v>
      </c>
      <c r="C20" t="str">
        <f t="shared" si="1"/>
        <v>Runner #1021</v>
      </c>
      <c r="D20" s="144">
        <v>1.3</v>
      </c>
      <c r="E20" s="145">
        <v>1.31</v>
      </c>
      <c r="F20" s="146">
        <v>1.32</v>
      </c>
      <c r="G20" s="147">
        <v>1.35</v>
      </c>
      <c r="H20" s="148">
        <v>1.36</v>
      </c>
      <c r="I20" s="149">
        <v>1.39</v>
      </c>
      <c r="J20" s="136">
        <v>2190</v>
      </c>
      <c r="K20" s="137">
        <v>2933</v>
      </c>
      <c r="L20" s="138">
        <v>1688</v>
      </c>
      <c r="M20" s="139">
        <v>4145</v>
      </c>
      <c r="N20" s="140">
        <v>3575</v>
      </c>
      <c r="O20" s="141">
        <v>4299</v>
      </c>
    </row>
    <row r="21" spans="1:16" ht="15.75" thickBot="1" x14ac:dyDescent="0.3">
      <c r="A21">
        <f t="shared" si="2"/>
        <v>123467</v>
      </c>
      <c r="B21">
        <f t="shared" si="0"/>
        <v>22</v>
      </c>
      <c r="C21" t="str">
        <f t="shared" si="1"/>
        <v>Runner #1022</v>
      </c>
      <c r="D21" s="150">
        <v>3.6</v>
      </c>
      <c r="E21" s="151">
        <v>3.75</v>
      </c>
      <c r="F21" s="152">
        <v>3.85</v>
      </c>
      <c r="G21" s="153">
        <v>4.2</v>
      </c>
      <c r="H21" s="154">
        <v>4.3</v>
      </c>
      <c r="I21" s="155">
        <v>4.4000000000000004</v>
      </c>
      <c r="J21" s="136">
        <v>2822</v>
      </c>
      <c r="K21" s="137">
        <v>4949</v>
      </c>
      <c r="L21" s="142">
        <v>1775</v>
      </c>
      <c r="M21" s="143">
        <v>1312</v>
      </c>
      <c r="N21" s="140">
        <v>1370</v>
      </c>
      <c r="O21" s="141">
        <v>1150</v>
      </c>
    </row>
  </sheetData>
  <customSheetViews>
    <customSheetView guid="{C2DA02BB-25DC-4163-8B34-A8EF343A9637}" fitToPage="1">
      <selection activeCell="J7" sqref="J7:O7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BE33C004-8B23-41A7-8162-509591D3ADC7}" fitToPage="1">
      <selection activeCell="O4" sqref="O4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523864BE-0BE1-4C24-A752-8B8BB36DDF37}" fitToPage="1"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B8" sqref="B8"/>
    </sheetView>
  </sheetViews>
  <sheetFormatPr defaultRowHeight="15" x14ac:dyDescent="0.25"/>
  <cols>
    <col min="1" max="1" width="11.42578125"/>
    <col min="2" max="2" width="13.140625"/>
    <col min="3" max="3" width="14"/>
    <col min="4" max="4" width="11.28515625"/>
    <col min="5" max="5" width="15.85546875"/>
    <col min="6" max="6" width="14.7109375"/>
    <col min="7" max="1025" width="8.5703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tr">
        <f t="shared" ref="B2:B21" si="0">CONCATENATE("Market #",A2)</f>
        <v>Market #1</v>
      </c>
      <c r="C2">
        <f t="shared" ref="C2:C21" ca="1" si="1">ROUND(RANDBETWEEN(10000,350000),-4)</f>
        <v>240000</v>
      </c>
      <c r="D2" t="str">
        <f t="shared" ref="D2:D21" ca="1" si="2">CONCATENATE("Event #",RANDBETWEEN(1,10))</f>
        <v>Event #7</v>
      </c>
      <c r="E2" t="str">
        <f t="shared" ref="E2:E21" ca="1" si="3">CONCATENATE("Event Type #",RANDBETWEEN(1,5))</f>
        <v>Event Type #1</v>
      </c>
      <c r="F2" t="str">
        <f t="shared" ref="F2:F21" ca="1" si="4">CONCATENATE("Competition #",RANDBETWEEN(1,3))</f>
        <v>Competition #3</v>
      </c>
    </row>
    <row r="3" spans="1:6" x14ac:dyDescent="0.25">
      <c r="A3">
        <f t="shared" ref="A3:A21" si="5">A2+1</f>
        <v>2</v>
      </c>
      <c r="B3" t="str">
        <f t="shared" si="0"/>
        <v>Market #2</v>
      </c>
      <c r="C3">
        <f t="shared" ca="1" si="1"/>
        <v>210000</v>
      </c>
      <c r="D3" t="str">
        <f t="shared" ca="1" si="2"/>
        <v>Event #3</v>
      </c>
      <c r="E3" t="str">
        <f t="shared" ca="1" si="3"/>
        <v>Event Type #3</v>
      </c>
      <c r="F3" t="str">
        <f t="shared" ca="1" si="4"/>
        <v>Competition #2</v>
      </c>
    </row>
    <row r="4" spans="1:6" x14ac:dyDescent="0.25">
      <c r="A4">
        <f t="shared" si="5"/>
        <v>3</v>
      </c>
      <c r="B4" t="str">
        <f t="shared" si="0"/>
        <v>Market #3</v>
      </c>
      <c r="C4">
        <f t="shared" ca="1" si="1"/>
        <v>80000</v>
      </c>
      <c r="D4" t="str">
        <f t="shared" ca="1" si="2"/>
        <v>Event #10</v>
      </c>
      <c r="E4" t="str">
        <f t="shared" ca="1" si="3"/>
        <v>Event Type #4</v>
      </c>
      <c r="F4" t="str">
        <f t="shared" ca="1" si="4"/>
        <v>Competition #1</v>
      </c>
    </row>
    <row r="5" spans="1:6" x14ac:dyDescent="0.25">
      <c r="A5">
        <f t="shared" si="5"/>
        <v>4</v>
      </c>
      <c r="B5" t="str">
        <f t="shared" si="0"/>
        <v>Market #4</v>
      </c>
      <c r="C5">
        <f t="shared" ca="1" si="1"/>
        <v>240000</v>
      </c>
      <c r="D5" t="str">
        <f t="shared" ca="1" si="2"/>
        <v>Event #10</v>
      </c>
      <c r="E5" t="str">
        <f t="shared" ca="1" si="3"/>
        <v>Event Type #2</v>
      </c>
      <c r="F5" t="str">
        <f t="shared" ca="1" si="4"/>
        <v>Competition #3</v>
      </c>
    </row>
    <row r="6" spans="1:6" x14ac:dyDescent="0.25">
      <c r="A6">
        <f t="shared" si="5"/>
        <v>5</v>
      </c>
      <c r="B6" t="str">
        <f t="shared" si="0"/>
        <v>Market #5</v>
      </c>
      <c r="C6">
        <f t="shared" ca="1" si="1"/>
        <v>250000</v>
      </c>
      <c r="D6" t="str">
        <f t="shared" ca="1" si="2"/>
        <v>Event #3</v>
      </c>
      <c r="E6" t="str">
        <f t="shared" ca="1" si="3"/>
        <v>Event Type #2</v>
      </c>
      <c r="F6" t="str">
        <f t="shared" ca="1" si="4"/>
        <v>Competition #1</v>
      </c>
    </row>
    <row r="7" spans="1:6" x14ac:dyDescent="0.25">
      <c r="A7">
        <f t="shared" si="5"/>
        <v>6</v>
      </c>
      <c r="B7" t="str">
        <f t="shared" si="0"/>
        <v>Market #6</v>
      </c>
      <c r="C7">
        <f t="shared" ca="1" si="1"/>
        <v>310000</v>
      </c>
      <c r="D7" t="str">
        <f t="shared" ca="1" si="2"/>
        <v>Event #10</v>
      </c>
      <c r="E7" t="str">
        <f t="shared" ca="1" si="3"/>
        <v>Event Type #2</v>
      </c>
      <c r="F7" t="str">
        <f t="shared" ca="1" si="4"/>
        <v>Competition #1</v>
      </c>
    </row>
    <row r="8" spans="1:6" x14ac:dyDescent="0.25">
      <c r="A8">
        <f t="shared" si="5"/>
        <v>7</v>
      </c>
      <c r="B8" t="str">
        <f t="shared" si="0"/>
        <v>Market #7</v>
      </c>
      <c r="C8">
        <f t="shared" ca="1" si="1"/>
        <v>50000</v>
      </c>
      <c r="D8" t="str">
        <f t="shared" ca="1" si="2"/>
        <v>Event #4</v>
      </c>
      <c r="E8" t="str">
        <f t="shared" ca="1" si="3"/>
        <v>Event Type #5</v>
      </c>
      <c r="F8" t="str">
        <f t="shared" ca="1" si="4"/>
        <v>Competition #2</v>
      </c>
    </row>
    <row r="9" spans="1:6" x14ac:dyDescent="0.25">
      <c r="A9">
        <f t="shared" si="5"/>
        <v>8</v>
      </c>
      <c r="B9" t="str">
        <f t="shared" si="0"/>
        <v>Market #8</v>
      </c>
      <c r="C9">
        <f t="shared" ca="1" si="1"/>
        <v>120000</v>
      </c>
      <c r="D9" t="str">
        <f t="shared" ca="1" si="2"/>
        <v>Event #10</v>
      </c>
      <c r="E9" t="str">
        <f t="shared" ca="1" si="3"/>
        <v>Event Type #3</v>
      </c>
      <c r="F9" t="str">
        <f t="shared" ca="1" si="4"/>
        <v>Competition #2</v>
      </c>
    </row>
    <row r="10" spans="1:6" x14ac:dyDescent="0.25">
      <c r="A10">
        <f t="shared" si="5"/>
        <v>9</v>
      </c>
      <c r="B10" t="str">
        <f t="shared" si="0"/>
        <v>Market #9</v>
      </c>
      <c r="C10">
        <f t="shared" ca="1" si="1"/>
        <v>180000</v>
      </c>
      <c r="D10" t="str">
        <f t="shared" ca="1" si="2"/>
        <v>Event #9</v>
      </c>
      <c r="E10" t="str">
        <f t="shared" ca="1" si="3"/>
        <v>Event Type #3</v>
      </c>
      <c r="F10" t="str">
        <f t="shared" ca="1" si="4"/>
        <v>Competition #2</v>
      </c>
    </row>
    <row r="11" spans="1:6" x14ac:dyDescent="0.25">
      <c r="A11">
        <f t="shared" si="5"/>
        <v>10</v>
      </c>
      <c r="B11" t="str">
        <f t="shared" si="0"/>
        <v>Market #10</v>
      </c>
      <c r="C11">
        <f t="shared" ca="1" si="1"/>
        <v>200000</v>
      </c>
      <c r="D11" t="str">
        <f t="shared" ca="1" si="2"/>
        <v>Event #6</v>
      </c>
      <c r="E11" t="str">
        <f t="shared" ca="1" si="3"/>
        <v>Event Type #5</v>
      </c>
      <c r="F11" t="str">
        <f t="shared" ca="1" si="4"/>
        <v>Competition #2</v>
      </c>
    </row>
    <row r="12" spans="1:6" x14ac:dyDescent="0.25">
      <c r="A12">
        <f t="shared" si="5"/>
        <v>11</v>
      </c>
      <c r="B12" t="str">
        <f t="shared" si="0"/>
        <v>Market #11</v>
      </c>
      <c r="C12">
        <f t="shared" ca="1" si="1"/>
        <v>40000</v>
      </c>
      <c r="D12" t="str">
        <f t="shared" ca="1" si="2"/>
        <v>Event #5</v>
      </c>
      <c r="E12" t="str">
        <f t="shared" ca="1" si="3"/>
        <v>Event Type #5</v>
      </c>
      <c r="F12" t="str">
        <f t="shared" ca="1" si="4"/>
        <v>Competition #3</v>
      </c>
    </row>
    <row r="13" spans="1:6" x14ac:dyDescent="0.25">
      <c r="A13">
        <f t="shared" si="5"/>
        <v>12</v>
      </c>
      <c r="B13" t="str">
        <f t="shared" si="0"/>
        <v>Market #12</v>
      </c>
      <c r="C13">
        <f t="shared" ca="1" si="1"/>
        <v>40000</v>
      </c>
      <c r="D13" t="str">
        <f t="shared" ca="1" si="2"/>
        <v>Event #6</v>
      </c>
      <c r="E13" t="str">
        <f t="shared" ca="1" si="3"/>
        <v>Event Type #3</v>
      </c>
      <c r="F13" t="str">
        <f t="shared" ca="1" si="4"/>
        <v>Competition #3</v>
      </c>
    </row>
    <row r="14" spans="1:6" x14ac:dyDescent="0.25">
      <c r="A14">
        <f t="shared" si="5"/>
        <v>13</v>
      </c>
      <c r="B14" t="str">
        <f t="shared" si="0"/>
        <v>Market #13</v>
      </c>
      <c r="C14">
        <f t="shared" ca="1" si="1"/>
        <v>40000</v>
      </c>
      <c r="D14" t="str">
        <f t="shared" ca="1" si="2"/>
        <v>Event #9</v>
      </c>
      <c r="E14" t="str">
        <f t="shared" ca="1" si="3"/>
        <v>Event Type #2</v>
      </c>
      <c r="F14" t="str">
        <f t="shared" ca="1" si="4"/>
        <v>Competition #2</v>
      </c>
    </row>
    <row r="15" spans="1:6" x14ac:dyDescent="0.25">
      <c r="A15">
        <f t="shared" si="5"/>
        <v>14</v>
      </c>
      <c r="B15" t="str">
        <f t="shared" si="0"/>
        <v>Market #14</v>
      </c>
      <c r="C15">
        <f t="shared" ca="1" si="1"/>
        <v>180000</v>
      </c>
      <c r="D15" t="str">
        <f t="shared" ca="1" si="2"/>
        <v>Event #1</v>
      </c>
      <c r="E15" t="str">
        <f t="shared" ca="1" si="3"/>
        <v>Event Type #3</v>
      </c>
      <c r="F15" t="str">
        <f t="shared" ca="1" si="4"/>
        <v>Competition #2</v>
      </c>
    </row>
    <row r="16" spans="1:6" x14ac:dyDescent="0.25">
      <c r="A16">
        <f t="shared" si="5"/>
        <v>15</v>
      </c>
      <c r="B16" t="str">
        <f t="shared" si="0"/>
        <v>Market #15</v>
      </c>
      <c r="C16">
        <f t="shared" ca="1" si="1"/>
        <v>90000</v>
      </c>
      <c r="D16" t="str">
        <f t="shared" ca="1" si="2"/>
        <v>Event #4</v>
      </c>
      <c r="E16" t="str">
        <f t="shared" ca="1" si="3"/>
        <v>Event Type #5</v>
      </c>
      <c r="F16" t="str">
        <f t="shared" ca="1" si="4"/>
        <v>Competition #1</v>
      </c>
    </row>
    <row r="17" spans="1:6" x14ac:dyDescent="0.25">
      <c r="A17">
        <f t="shared" si="5"/>
        <v>16</v>
      </c>
      <c r="B17" t="str">
        <f t="shared" si="0"/>
        <v>Market #16</v>
      </c>
      <c r="C17">
        <f t="shared" ca="1" si="1"/>
        <v>70000</v>
      </c>
      <c r="D17" t="str">
        <f t="shared" ca="1" si="2"/>
        <v>Event #5</v>
      </c>
      <c r="E17" t="str">
        <f t="shared" ca="1" si="3"/>
        <v>Event Type #5</v>
      </c>
      <c r="F17" t="str">
        <f t="shared" ca="1" si="4"/>
        <v>Competition #2</v>
      </c>
    </row>
    <row r="18" spans="1:6" x14ac:dyDescent="0.25">
      <c r="A18">
        <f t="shared" si="5"/>
        <v>17</v>
      </c>
      <c r="B18" t="str">
        <f t="shared" si="0"/>
        <v>Market #17</v>
      </c>
      <c r="C18">
        <f t="shared" ca="1" si="1"/>
        <v>40000</v>
      </c>
      <c r="D18" t="str">
        <f t="shared" ca="1" si="2"/>
        <v>Event #7</v>
      </c>
      <c r="E18" t="str">
        <f t="shared" ca="1" si="3"/>
        <v>Event Type #3</v>
      </c>
      <c r="F18" t="str">
        <f t="shared" ca="1" si="4"/>
        <v>Competition #1</v>
      </c>
    </row>
    <row r="19" spans="1:6" x14ac:dyDescent="0.25">
      <c r="A19">
        <f t="shared" si="5"/>
        <v>18</v>
      </c>
      <c r="B19" t="str">
        <f t="shared" si="0"/>
        <v>Market #18</v>
      </c>
      <c r="C19">
        <f t="shared" ca="1" si="1"/>
        <v>290000</v>
      </c>
      <c r="D19" t="str">
        <f t="shared" ca="1" si="2"/>
        <v>Event #3</v>
      </c>
      <c r="E19" t="str">
        <f t="shared" ca="1" si="3"/>
        <v>Event Type #5</v>
      </c>
      <c r="F19" t="str">
        <f t="shared" ca="1" si="4"/>
        <v>Competition #2</v>
      </c>
    </row>
    <row r="20" spans="1:6" x14ac:dyDescent="0.25">
      <c r="A20">
        <f t="shared" si="5"/>
        <v>19</v>
      </c>
      <c r="B20" t="str">
        <f t="shared" si="0"/>
        <v>Market #19</v>
      </c>
      <c r="C20">
        <f t="shared" ca="1" si="1"/>
        <v>270000</v>
      </c>
      <c r="D20" t="str">
        <f t="shared" ca="1" si="2"/>
        <v>Event #3</v>
      </c>
      <c r="E20" t="str">
        <f t="shared" ca="1" si="3"/>
        <v>Event Type #2</v>
      </c>
      <c r="F20" t="str">
        <f t="shared" ca="1" si="4"/>
        <v>Competition #2</v>
      </c>
    </row>
    <row r="21" spans="1:6" x14ac:dyDescent="0.25">
      <c r="A21">
        <f t="shared" si="5"/>
        <v>20</v>
      </c>
      <c r="B21" t="str">
        <f t="shared" si="0"/>
        <v>Market #20</v>
      </c>
      <c r="C21">
        <f t="shared" ca="1" si="1"/>
        <v>290000</v>
      </c>
      <c r="D21" t="str">
        <f t="shared" ca="1" si="2"/>
        <v>Event #7</v>
      </c>
      <c r="E21" t="str">
        <f t="shared" ca="1" si="3"/>
        <v>Event Type #5</v>
      </c>
      <c r="F21" t="str">
        <f t="shared" ca="1" si="4"/>
        <v>Competition #3</v>
      </c>
    </row>
  </sheetData>
  <customSheetViews>
    <customSheetView guid="{C2DA02BB-25DC-4163-8B34-A8EF343A9637}">
      <selection activeCell="B8" sqref="B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BE33C004-8B23-41A7-8162-509591D3ADC7}">
      <selection activeCell="B8" sqref="B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523864BE-0BE1-4C24-A752-8B8BB36DDF37}">
      <selection activeCell="B8" sqref="B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1"/>
  <sheetViews>
    <sheetView topLeftCell="A22" zoomScaleNormal="100" workbookViewId="0">
      <selection activeCell="C26" sqref="C26"/>
    </sheetView>
  </sheetViews>
  <sheetFormatPr defaultRowHeight="15" x14ac:dyDescent="0.25"/>
  <cols>
    <col min="1" max="1" width="11.42578125"/>
    <col min="2" max="2" width="10.42578125"/>
    <col min="3" max="3" width="14.140625"/>
    <col min="4" max="1025" width="8.5703125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f t="shared" ref="A2:A33" ca="1" si="0">RANDBETWEEN(1,20)</f>
        <v>10</v>
      </c>
      <c r="B2">
        <v>1</v>
      </c>
      <c r="C2" t="str">
        <f t="shared" ref="C2:C33" si="1">CONCATENATE("Runner #",B2)</f>
        <v>Runner #1</v>
      </c>
    </row>
    <row r="3" spans="1:3" x14ac:dyDescent="0.25">
      <c r="A3">
        <f t="shared" ca="1" si="0"/>
        <v>7</v>
      </c>
      <c r="B3">
        <f t="shared" ref="B3:B34" si="2">B2+1</f>
        <v>2</v>
      </c>
      <c r="C3" t="str">
        <f t="shared" si="1"/>
        <v>Runner #2</v>
      </c>
    </row>
    <row r="4" spans="1:3" x14ac:dyDescent="0.25">
      <c r="A4">
        <f t="shared" ca="1" si="0"/>
        <v>12</v>
      </c>
      <c r="B4">
        <f t="shared" si="2"/>
        <v>3</v>
      </c>
      <c r="C4" t="str">
        <f t="shared" si="1"/>
        <v>Runner #3</v>
      </c>
    </row>
    <row r="5" spans="1:3" x14ac:dyDescent="0.25">
      <c r="A5">
        <f t="shared" ca="1" si="0"/>
        <v>13</v>
      </c>
      <c r="B5">
        <f t="shared" si="2"/>
        <v>4</v>
      </c>
      <c r="C5" t="str">
        <f t="shared" si="1"/>
        <v>Runner #4</v>
      </c>
    </row>
    <row r="6" spans="1:3" x14ac:dyDescent="0.25">
      <c r="A6">
        <f t="shared" ca="1" si="0"/>
        <v>16</v>
      </c>
      <c r="B6">
        <f t="shared" si="2"/>
        <v>5</v>
      </c>
      <c r="C6" t="str">
        <f t="shared" si="1"/>
        <v>Runner #5</v>
      </c>
    </row>
    <row r="7" spans="1:3" x14ac:dyDescent="0.25">
      <c r="A7">
        <f t="shared" ca="1" si="0"/>
        <v>3</v>
      </c>
      <c r="B7">
        <f t="shared" si="2"/>
        <v>6</v>
      </c>
      <c r="C7" t="str">
        <f t="shared" si="1"/>
        <v>Runner #6</v>
      </c>
    </row>
    <row r="8" spans="1:3" x14ac:dyDescent="0.25">
      <c r="A8">
        <f t="shared" ca="1" si="0"/>
        <v>15</v>
      </c>
      <c r="B8">
        <f t="shared" si="2"/>
        <v>7</v>
      </c>
      <c r="C8" t="str">
        <f t="shared" si="1"/>
        <v>Runner #7</v>
      </c>
    </row>
    <row r="9" spans="1:3" x14ac:dyDescent="0.25">
      <c r="A9">
        <f t="shared" ca="1" si="0"/>
        <v>5</v>
      </c>
      <c r="B9">
        <f t="shared" si="2"/>
        <v>8</v>
      </c>
      <c r="C9" t="str">
        <f t="shared" si="1"/>
        <v>Runner #8</v>
      </c>
    </row>
    <row r="10" spans="1:3" x14ac:dyDescent="0.25">
      <c r="A10">
        <f t="shared" ca="1" si="0"/>
        <v>11</v>
      </c>
      <c r="B10">
        <f t="shared" si="2"/>
        <v>9</v>
      </c>
      <c r="C10" t="str">
        <f t="shared" si="1"/>
        <v>Runner #9</v>
      </c>
    </row>
    <row r="11" spans="1:3" x14ac:dyDescent="0.25">
      <c r="A11">
        <f t="shared" ca="1" si="0"/>
        <v>18</v>
      </c>
      <c r="B11">
        <f t="shared" si="2"/>
        <v>10</v>
      </c>
      <c r="C11" t="str">
        <f t="shared" si="1"/>
        <v>Runner #10</v>
      </c>
    </row>
    <row r="12" spans="1:3" x14ac:dyDescent="0.25">
      <c r="A12">
        <f t="shared" ca="1" si="0"/>
        <v>3</v>
      </c>
      <c r="B12">
        <f t="shared" si="2"/>
        <v>11</v>
      </c>
      <c r="C12" t="str">
        <f t="shared" si="1"/>
        <v>Runner #11</v>
      </c>
    </row>
    <row r="13" spans="1:3" x14ac:dyDescent="0.25">
      <c r="A13">
        <f t="shared" ca="1" si="0"/>
        <v>18</v>
      </c>
      <c r="B13">
        <f t="shared" si="2"/>
        <v>12</v>
      </c>
      <c r="C13" t="str">
        <f t="shared" si="1"/>
        <v>Runner #12</v>
      </c>
    </row>
    <row r="14" spans="1:3" x14ac:dyDescent="0.25">
      <c r="A14">
        <f t="shared" ca="1" si="0"/>
        <v>17</v>
      </c>
      <c r="B14">
        <f t="shared" si="2"/>
        <v>13</v>
      </c>
      <c r="C14" t="str">
        <f t="shared" si="1"/>
        <v>Runner #13</v>
      </c>
    </row>
    <row r="15" spans="1:3" x14ac:dyDescent="0.25">
      <c r="A15">
        <f t="shared" ca="1" si="0"/>
        <v>5</v>
      </c>
      <c r="B15">
        <f t="shared" si="2"/>
        <v>14</v>
      </c>
      <c r="C15" t="str">
        <f t="shared" si="1"/>
        <v>Runner #14</v>
      </c>
    </row>
    <row r="16" spans="1:3" x14ac:dyDescent="0.25">
      <c r="A16">
        <f t="shared" ca="1" si="0"/>
        <v>8</v>
      </c>
      <c r="B16">
        <f t="shared" si="2"/>
        <v>15</v>
      </c>
      <c r="C16" t="str">
        <f t="shared" si="1"/>
        <v>Runner #15</v>
      </c>
    </row>
    <row r="17" spans="1:3" x14ac:dyDescent="0.25">
      <c r="A17">
        <f t="shared" ca="1" si="0"/>
        <v>10</v>
      </c>
      <c r="B17">
        <f t="shared" si="2"/>
        <v>16</v>
      </c>
      <c r="C17" t="str">
        <f t="shared" si="1"/>
        <v>Runner #16</v>
      </c>
    </row>
    <row r="18" spans="1:3" x14ac:dyDescent="0.25">
      <c r="A18">
        <f t="shared" ca="1" si="0"/>
        <v>4</v>
      </c>
      <c r="B18">
        <f t="shared" si="2"/>
        <v>17</v>
      </c>
      <c r="C18" t="str">
        <f t="shared" si="1"/>
        <v>Runner #17</v>
      </c>
    </row>
    <row r="19" spans="1:3" x14ac:dyDescent="0.25">
      <c r="A19">
        <f t="shared" ca="1" si="0"/>
        <v>20</v>
      </c>
      <c r="B19">
        <f t="shared" si="2"/>
        <v>18</v>
      </c>
      <c r="C19" t="str">
        <f t="shared" si="1"/>
        <v>Runner #18</v>
      </c>
    </row>
    <row r="20" spans="1:3" x14ac:dyDescent="0.25">
      <c r="A20">
        <f t="shared" ca="1" si="0"/>
        <v>9</v>
      </c>
      <c r="B20">
        <f t="shared" si="2"/>
        <v>19</v>
      </c>
      <c r="C20" t="str">
        <f t="shared" si="1"/>
        <v>Runner #19</v>
      </c>
    </row>
    <row r="21" spans="1:3" x14ac:dyDescent="0.25">
      <c r="A21">
        <f t="shared" ca="1" si="0"/>
        <v>4</v>
      </c>
      <c r="B21">
        <f t="shared" si="2"/>
        <v>20</v>
      </c>
      <c r="C21" t="str">
        <f t="shared" si="1"/>
        <v>Runner #20</v>
      </c>
    </row>
    <row r="22" spans="1:3" x14ac:dyDescent="0.25">
      <c r="A22">
        <f t="shared" ca="1" si="0"/>
        <v>15</v>
      </c>
      <c r="B22">
        <f t="shared" si="2"/>
        <v>21</v>
      </c>
      <c r="C22" t="str">
        <f t="shared" si="1"/>
        <v>Runner #21</v>
      </c>
    </row>
    <row r="23" spans="1:3" x14ac:dyDescent="0.25">
      <c r="A23">
        <f t="shared" ca="1" si="0"/>
        <v>8</v>
      </c>
      <c r="B23">
        <f t="shared" si="2"/>
        <v>22</v>
      </c>
      <c r="C23" t="str">
        <f t="shared" si="1"/>
        <v>Runner #22</v>
      </c>
    </row>
    <row r="24" spans="1:3" x14ac:dyDescent="0.25">
      <c r="A24">
        <f t="shared" ca="1" si="0"/>
        <v>18</v>
      </c>
      <c r="B24">
        <f t="shared" si="2"/>
        <v>23</v>
      </c>
      <c r="C24" t="str">
        <f t="shared" si="1"/>
        <v>Runner #23</v>
      </c>
    </row>
    <row r="25" spans="1:3" x14ac:dyDescent="0.25">
      <c r="A25">
        <f t="shared" ca="1" si="0"/>
        <v>9</v>
      </c>
      <c r="B25">
        <f t="shared" si="2"/>
        <v>24</v>
      </c>
      <c r="C25" t="str">
        <f t="shared" si="1"/>
        <v>Runner #24</v>
      </c>
    </row>
    <row r="26" spans="1:3" x14ac:dyDescent="0.25">
      <c r="A26">
        <f t="shared" ca="1" si="0"/>
        <v>5</v>
      </c>
      <c r="B26">
        <f t="shared" si="2"/>
        <v>25</v>
      </c>
      <c r="C26" t="str">
        <f t="shared" si="1"/>
        <v>Runner #25</v>
      </c>
    </row>
    <row r="27" spans="1:3" x14ac:dyDescent="0.25">
      <c r="A27">
        <f t="shared" ca="1" si="0"/>
        <v>2</v>
      </c>
      <c r="B27">
        <f t="shared" si="2"/>
        <v>26</v>
      </c>
      <c r="C27" t="str">
        <f t="shared" si="1"/>
        <v>Runner #26</v>
      </c>
    </row>
    <row r="28" spans="1:3" x14ac:dyDescent="0.25">
      <c r="A28">
        <f t="shared" ca="1" si="0"/>
        <v>10</v>
      </c>
      <c r="B28">
        <f t="shared" si="2"/>
        <v>27</v>
      </c>
      <c r="C28" t="str">
        <f t="shared" si="1"/>
        <v>Runner #27</v>
      </c>
    </row>
    <row r="29" spans="1:3" x14ac:dyDescent="0.25">
      <c r="A29">
        <f t="shared" ca="1" si="0"/>
        <v>5</v>
      </c>
      <c r="B29">
        <f t="shared" si="2"/>
        <v>28</v>
      </c>
      <c r="C29" t="str">
        <f t="shared" si="1"/>
        <v>Runner #28</v>
      </c>
    </row>
    <row r="30" spans="1:3" x14ac:dyDescent="0.25">
      <c r="A30">
        <f t="shared" ca="1" si="0"/>
        <v>8</v>
      </c>
      <c r="B30">
        <f t="shared" si="2"/>
        <v>29</v>
      </c>
      <c r="C30" t="str">
        <f t="shared" si="1"/>
        <v>Runner #29</v>
      </c>
    </row>
    <row r="31" spans="1:3" x14ac:dyDescent="0.25">
      <c r="A31">
        <f t="shared" ca="1" si="0"/>
        <v>17</v>
      </c>
      <c r="B31">
        <f t="shared" si="2"/>
        <v>30</v>
      </c>
      <c r="C31" t="str">
        <f t="shared" si="1"/>
        <v>Runner #30</v>
      </c>
    </row>
    <row r="32" spans="1:3" x14ac:dyDescent="0.25">
      <c r="A32">
        <f t="shared" ca="1" si="0"/>
        <v>13</v>
      </c>
      <c r="B32">
        <f t="shared" si="2"/>
        <v>31</v>
      </c>
      <c r="C32" t="str">
        <f t="shared" si="1"/>
        <v>Runner #31</v>
      </c>
    </row>
    <row r="33" spans="1:3" x14ac:dyDescent="0.25">
      <c r="A33">
        <f t="shared" ca="1" si="0"/>
        <v>4</v>
      </c>
      <c r="B33">
        <f t="shared" si="2"/>
        <v>32</v>
      </c>
      <c r="C33" t="str">
        <f t="shared" si="1"/>
        <v>Runner #32</v>
      </c>
    </row>
    <row r="34" spans="1:3" x14ac:dyDescent="0.25">
      <c r="A34">
        <f t="shared" ref="A34:A51" ca="1" si="3">RANDBETWEEN(1,20)</f>
        <v>9</v>
      </c>
      <c r="B34">
        <f t="shared" si="2"/>
        <v>33</v>
      </c>
      <c r="C34" t="str">
        <f t="shared" ref="C34:C51" si="4">CONCATENATE("Runner #",B34)</f>
        <v>Runner #33</v>
      </c>
    </row>
    <row r="35" spans="1:3" x14ac:dyDescent="0.25">
      <c r="A35">
        <f t="shared" ca="1" si="3"/>
        <v>4</v>
      </c>
      <c r="B35">
        <f t="shared" ref="B35:B51" si="5">B34+1</f>
        <v>34</v>
      </c>
      <c r="C35" t="str">
        <f t="shared" si="4"/>
        <v>Runner #34</v>
      </c>
    </row>
    <row r="36" spans="1:3" x14ac:dyDescent="0.25">
      <c r="A36">
        <f t="shared" ca="1" si="3"/>
        <v>13</v>
      </c>
      <c r="B36">
        <f t="shared" si="5"/>
        <v>35</v>
      </c>
      <c r="C36" t="str">
        <f t="shared" si="4"/>
        <v>Runner #35</v>
      </c>
    </row>
    <row r="37" spans="1:3" x14ac:dyDescent="0.25">
      <c r="A37">
        <f t="shared" ca="1" si="3"/>
        <v>8</v>
      </c>
      <c r="B37">
        <f t="shared" si="5"/>
        <v>36</v>
      </c>
      <c r="C37" t="str">
        <f t="shared" si="4"/>
        <v>Runner #36</v>
      </c>
    </row>
    <row r="38" spans="1:3" x14ac:dyDescent="0.25">
      <c r="A38">
        <f t="shared" ca="1" si="3"/>
        <v>5</v>
      </c>
      <c r="B38">
        <f t="shared" si="5"/>
        <v>37</v>
      </c>
      <c r="C38" t="str">
        <f t="shared" si="4"/>
        <v>Runner #37</v>
      </c>
    </row>
    <row r="39" spans="1:3" x14ac:dyDescent="0.25">
      <c r="A39">
        <f t="shared" ca="1" si="3"/>
        <v>18</v>
      </c>
      <c r="B39">
        <f t="shared" si="5"/>
        <v>38</v>
      </c>
      <c r="C39" t="str">
        <f t="shared" si="4"/>
        <v>Runner #38</v>
      </c>
    </row>
    <row r="40" spans="1:3" x14ac:dyDescent="0.25">
      <c r="A40">
        <f t="shared" ca="1" si="3"/>
        <v>16</v>
      </c>
      <c r="B40">
        <f t="shared" si="5"/>
        <v>39</v>
      </c>
      <c r="C40" t="str">
        <f t="shared" si="4"/>
        <v>Runner #39</v>
      </c>
    </row>
    <row r="41" spans="1:3" x14ac:dyDescent="0.25">
      <c r="A41">
        <f t="shared" ca="1" si="3"/>
        <v>8</v>
      </c>
      <c r="B41">
        <f t="shared" si="5"/>
        <v>40</v>
      </c>
      <c r="C41" t="str">
        <f t="shared" si="4"/>
        <v>Runner #40</v>
      </c>
    </row>
    <row r="42" spans="1:3" x14ac:dyDescent="0.25">
      <c r="A42">
        <f t="shared" ca="1" si="3"/>
        <v>5</v>
      </c>
      <c r="B42">
        <f t="shared" si="5"/>
        <v>41</v>
      </c>
      <c r="C42" t="str">
        <f t="shared" si="4"/>
        <v>Runner #41</v>
      </c>
    </row>
    <row r="43" spans="1:3" x14ac:dyDescent="0.25">
      <c r="A43">
        <f t="shared" ca="1" si="3"/>
        <v>3</v>
      </c>
      <c r="B43">
        <f t="shared" si="5"/>
        <v>42</v>
      </c>
      <c r="C43" t="str">
        <f t="shared" si="4"/>
        <v>Runner #42</v>
      </c>
    </row>
    <row r="44" spans="1:3" x14ac:dyDescent="0.25">
      <c r="A44">
        <f t="shared" ca="1" si="3"/>
        <v>13</v>
      </c>
      <c r="B44">
        <f t="shared" si="5"/>
        <v>43</v>
      </c>
      <c r="C44" t="str">
        <f t="shared" si="4"/>
        <v>Runner #43</v>
      </c>
    </row>
    <row r="45" spans="1:3" x14ac:dyDescent="0.25">
      <c r="A45">
        <f t="shared" ca="1" si="3"/>
        <v>4</v>
      </c>
      <c r="B45">
        <f t="shared" si="5"/>
        <v>44</v>
      </c>
      <c r="C45" t="str">
        <f t="shared" si="4"/>
        <v>Runner #44</v>
      </c>
    </row>
    <row r="46" spans="1:3" x14ac:dyDescent="0.25">
      <c r="A46">
        <f t="shared" ca="1" si="3"/>
        <v>3</v>
      </c>
      <c r="B46">
        <f t="shared" si="5"/>
        <v>45</v>
      </c>
      <c r="C46" t="str">
        <f t="shared" si="4"/>
        <v>Runner #45</v>
      </c>
    </row>
    <row r="47" spans="1:3" x14ac:dyDescent="0.25">
      <c r="A47">
        <f t="shared" ca="1" si="3"/>
        <v>14</v>
      </c>
      <c r="B47">
        <f t="shared" si="5"/>
        <v>46</v>
      </c>
      <c r="C47" t="str">
        <f t="shared" si="4"/>
        <v>Runner #46</v>
      </c>
    </row>
    <row r="48" spans="1:3" x14ac:dyDescent="0.25">
      <c r="A48">
        <f t="shared" ca="1" si="3"/>
        <v>17</v>
      </c>
      <c r="B48">
        <f t="shared" si="5"/>
        <v>47</v>
      </c>
      <c r="C48" t="str">
        <f t="shared" si="4"/>
        <v>Runner #47</v>
      </c>
    </row>
    <row r="49" spans="1:3" x14ac:dyDescent="0.25">
      <c r="A49">
        <f t="shared" ca="1" si="3"/>
        <v>8</v>
      </c>
      <c r="B49">
        <f t="shared" si="5"/>
        <v>48</v>
      </c>
      <c r="C49" t="str">
        <f t="shared" si="4"/>
        <v>Runner #48</v>
      </c>
    </row>
    <row r="50" spans="1:3" x14ac:dyDescent="0.25">
      <c r="A50">
        <f t="shared" ca="1" si="3"/>
        <v>10</v>
      </c>
      <c r="B50">
        <f t="shared" si="5"/>
        <v>49</v>
      </c>
      <c r="C50" t="str">
        <f t="shared" si="4"/>
        <v>Runner #49</v>
      </c>
    </row>
    <row r="51" spans="1:3" x14ac:dyDescent="0.25">
      <c r="A51">
        <f t="shared" ca="1" si="3"/>
        <v>7</v>
      </c>
      <c r="B51">
        <f t="shared" si="5"/>
        <v>50</v>
      </c>
      <c r="C51" t="str">
        <f t="shared" si="4"/>
        <v>Runner #50</v>
      </c>
    </row>
  </sheetData>
  <customSheetViews>
    <customSheetView guid="{C2DA02BB-25DC-4163-8B34-A8EF343A9637}" fitToPage="1">
      <selection activeCell="A22" sqref="A22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BE33C004-8B23-41A7-8162-509591D3ADC7}" fitToPage="1" topLeftCell="A22">
      <selection activeCell="C26" sqref="C26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523864BE-0BE1-4C24-A752-8B8BB36DDF37}" fitToPage="1" topLeftCell="A22">
      <selection activeCell="C26" sqref="C26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zoomScaleNormal="100" workbookViewId="0">
      <selection activeCell="C4" sqref="C4:C19"/>
    </sheetView>
  </sheetViews>
  <sheetFormatPr defaultRowHeight="15" x14ac:dyDescent="0.25"/>
  <cols>
    <col min="1" max="1" width="11.42578125"/>
    <col min="2" max="2" width="11.7109375"/>
    <col min="3" max="3" width="14.140625"/>
    <col min="4" max="15" width="8.5703125"/>
    <col min="16" max="16" width="11.7109375" bestFit="1" customWidth="1"/>
    <col min="17" max="1025" width="8.5703125"/>
  </cols>
  <sheetData>
    <row r="1" spans="1:17" s="1" customFormat="1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</row>
    <row r="2" spans="1:17" x14ac:dyDescent="0.25">
      <c r="A2">
        <f>'1'!A1</f>
        <v>123458</v>
      </c>
      <c r="B2">
        <f>'1'!A3</f>
        <v>3</v>
      </c>
      <c r="C2" t="str">
        <f>'1'!B3</f>
        <v>Third</v>
      </c>
      <c r="D2" s="2">
        <f>'1'!D3</f>
        <v>1.64</v>
      </c>
      <c r="E2" s="2">
        <f>'1'!E3</f>
        <v>1.6500000000000006</v>
      </c>
      <c r="F2" s="2">
        <f>'1'!F3</f>
        <v>2.2799999999999998</v>
      </c>
      <c r="G2" s="2">
        <f>'1'!G3</f>
        <v>2.2999999999999998</v>
      </c>
      <c r="H2" s="2">
        <f>'1'!H3</f>
        <v>1.6900000000000006</v>
      </c>
      <c r="I2" s="2">
        <f>'1'!I3</f>
        <v>1.7</v>
      </c>
      <c r="J2">
        <f>'1'!D4</f>
        <v>1.82</v>
      </c>
      <c r="K2">
        <f>'1'!E4</f>
        <v>6509</v>
      </c>
      <c r="L2">
        <f>'1'!F4</f>
        <v>2064</v>
      </c>
      <c r="M2">
        <f>'1'!G4</f>
        <v>480</v>
      </c>
      <c r="N2">
        <f>'1'!H4</f>
        <v>13585</v>
      </c>
      <c r="O2">
        <f>'1'!I4</f>
        <v>6205</v>
      </c>
    </row>
    <row r="3" spans="1:17" ht="15.75" thickBot="1" x14ac:dyDescent="0.3">
      <c r="A3">
        <f>'1'!A1</f>
        <v>123458</v>
      </c>
      <c r="B3">
        <f>'1'!A5</f>
        <v>4</v>
      </c>
      <c r="C3" t="str">
        <f>'1'!B5</f>
        <v>Fourth</v>
      </c>
      <c r="D3" s="2">
        <f>'1'!D5</f>
        <v>2.46</v>
      </c>
      <c r="E3" s="2">
        <f>'1'!E5</f>
        <v>2.4800000000000013</v>
      </c>
      <c r="F3" s="2">
        <f>'1'!F5</f>
        <v>1.77</v>
      </c>
      <c r="G3" s="2">
        <f>'1'!G5</f>
        <v>1.78</v>
      </c>
      <c r="H3" s="2">
        <f>'1'!H5</f>
        <v>2.5400000000000014</v>
      </c>
      <c r="I3" s="2">
        <f>'1'!I5</f>
        <v>2.5600000000000014</v>
      </c>
      <c r="J3">
        <f>'1'!D6</f>
        <v>6432</v>
      </c>
      <c r="K3">
        <f>'1'!E6</f>
        <v>5701</v>
      </c>
      <c r="L3">
        <f>'1'!F6</f>
        <v>5545</v>
      </c>
      <c r="M3">
        <f>'1'!G6</f>
        <v>2578</v>
      </c>
      <c r="N3">
        <f>'1'!H6</f>
        <v>3333</v>
      </c>
      <c r="O3">
        <f>'1'!I6</f>
        <v>1820</v>
      </c>
    </row>
    <row r="4" spans="1:17" ht="15.75" thickBot="1" x14ac:dyDescent="0.3">
      <c r="A4">
        <f>A2+1</f>
        <v>123459</v>
      </c>
      <c r="B4">
        <f>B3+1</f>
        <v>5</v>
      </c>
      <c r="C4" t="str">
        <f>CONCATENATE("Runner #10",B4)</f>
        <v>Runner #105</v>
      </c>
      <c r="D4" s="112">
        <v>1.64</v>
      </c>
      <c r="E4" s="113">
        <v>1.6500000000000006</v>
      </c>
      <c r="F4" s="114">
        <v>1.6600000000000006</v>
      </c>
      <c r="G4" s="115">
        <v>1.6700000000000006</v>
      </c>
      <c r="H4" s="116">
        <v>1.6800000000000006</v>
      </c>
      <c r="I4" s="117">
        <v>1.6900000000000006</v>
      </c>
      <c r="J4" s="94">
        <v>1.82</v>
      </c>
      <c r="K4" s="95">
        <v>6509</v>
      </c>
      <c r="L4" s="96">
        <v>2064</v>
      </c>
      <c r="M4" s="97">
        <v>480</v>
      </c>
      <c r="N4" s="98">
        <v>13585</v>
      </c>
      <c r="O4" s="99">
        <v>6205</v>
      </c>
      <c r="P4" t="s">
        <v>49</v>
      </c>
    </row>
    <row r="5" spans="1:17" ht="15.75" thickBot="1" x14ac:dyDescent="0.3">
      <c r="A5">
        <f>A3+1</f>
        <v>123459</v>
      </c>
      <c r="B5">
        <f t="shared" ref="B5:B19" si="0">B4+1</f>
        <v>6</v>
      </c>
      <c r="C5" t="str">
        <f t="shared" ref="C5:C19" si="1">CONCATENATE("Runner #10",B5)</f>
        <v>Runner #106</v>
      </c>
      <c r="D5" s="100">
        <v>2.46</v>
      </c>
      <c r="E5" s="101">
        <v>2.4800000000000013</v>
      </c>
      <c r="F5" s="102">
        <v>2.5000000000000013</v>
      </c>
      <c r="G5" s="103">
        <v>2.5200000000000014</v>
      </c>
      <c r="H5" s="104">
        <v>2.5400000000000014</v>
      </c>
      <c r="I5" s="105">
        <v>2.5600000000000014</v>
      </c>
      <c r="J5" s="106">
        <v>6432</v>
      </c>
      <c r="K5" s="107">
        <v>5701</v>
      </c>
      <c r="L5" s="110">
        <v>5545</v>
      </c>
      <c r="M5" s="111">
        <v>2578</v>
      </c>
      <c r="N5" s="108">
        <v>3333</v>
      </c>
      <c r="O5" s="109">
        <v>1820</v>
      </c>
    </row>
    <row r="6" spans="1:17" ht="15.75" thickBot="1" x14ac:dyDescent="0.3">
      <c r="A6">
        <f t="shared" ref="A6:A19" si="2">A4+1</f>
        <v>123460</v>
      </c>
      <c r="B6">
        <f t="shared" si="0"/>
        <v>7</v>
      </c>
      <c r="C6" t="str">
        <f t="shared" si="1"/>
        <v>Runner #107</v>
      </c>
      <c r="D6" s="118">
        <v>1.63</v>
      </c>
      <c r="E6" s="119">
        <v>1.6400000000000006</v>
      </c>
      <c r="F6" s="120">
        <v>1.6500000000000006</v>
      </c>
      <c r="G6" s="121">
        <v>1.6600000000000006</v>
      </c>
      <c r="H6" s="122">
        <v>1.6700000000000006</v>
      </c>
      <c r="I6" s="123">
        <v>1.6800000000000006</v>
      </c>
      <c r="J6" s="124">
        <v>1.82</v>
      </c>
      <c r="K6" s="125">
        <v>6509</v>
      </c>
      <c r="L6" s="126">
        <v>20</v>
      </c>
      <c r="M6" s="127">
        <v>480</v>
      </c>
      <c r="N6" s="128">
        <v>13585</v>
      </c>
      <c r="O6" s="129">
        <v>6205</v>
      </c>
      <c r="P6" t="s">
        <v>63</v>
      </c>
    </row>
    <row r="7" spans="1:17" ht="15.75" thickBot="1" x14ac:dyDescent="0.3">
      <c r="A7">
        <f t="shared" si="2"/>
        <v>123460</v>
      </c>
      <c r="B7">
        <f t="shared" si="0"/>
        <v>8</v>
      </c>
      <c r="C7" t="str">
        <f t="shared" si="1"/>
        <v>Runner #108</v>
      </c>
      <c r="D7" s="130">
        <v>2.46</v>
      </c>
      <c r="E7" s="131">
        <v>2.4800000000000013</v>
      </c>
      <c r="F7" s="132">
        <v>2.5000000000000013</v>
      </c>
      <c r="G7" s="133">
        <v>2.5200000000000014</v>
      </c>
      <c r="H7" s="134">
        <v>2.5400000000000014</v>
      </c>
      <c r="I7" s="135">
        <v>2.5600000000000014</v>
      </c>
      <c r="J7" s="136">
        <v>6432</v>
      </c>
      <c r="K7" s="137">
        <v>5701</v>
      </c>
      <c r="L7" s="142">
        <v>5545</v>
      </c>
      <c r="M7" s="143">
        <v>2578</v>
      </c>
      <c r="N7" s="140">
        <v>3333</v>
      </c>
      <c r="O7" s="141">
        <v>1820</v>
      </c>
    </row>
    <row r="8" spans="1:17" ht="15.75" thickBot="1" x14ac:dyDescent="0.3">
      <c r="A8">
        <f t="shared" si="2"/>
        <v>123461</v>
      </c>
      <c r="B8">
        <f t="shared" si="0"/>
        <v>9</v>
      </c>
      <c r="C8" t="str">
        <f t="shared" si="1"/>
        <v>Runner #109</v>
      </c>
      <c r="D8" s="144">
        <v>1.64</v>
      </c>
      <c r="E8" s="145">
        <v>1.6500000000000006</v>
      </c>
      <c r="F8" s="146">
        <v>1.6600000000000006</v>
      </c>
      <c r="G8" s="148">
        <v>1.6800000000000006</v>
      </c>
      <c r="H8" s="149">
        <v>1.6900000000000006</v>
      </c>
      <c r="I8" s="149">
        <v>1.7</v>
      </c>
      <c r="J8" s="136">
        <v>1.82</v>
      </c>
      <c r="K8" s="137">
        <v>6509</v>
      </c>
      <c r="L8" s="138">
        <v>2064</v>
      </c>
      <c r="M8" s="139">
        <v>480</v>
      </c>
      <c r="N8" s="140">
        <v>13585</v>
      </c>
      <c r="O8" s="141">
        <v>6205</v>
      </c>
      <c r="P8" t="s">
        <v>69</v>
      </c>
      <c r="Q8" t="s">
        <v>71</v>
      </c>
    </row>
    <row r="9" spans="1:17" ht="15.75" thickBot="1" x14ac:dyDescent="0.3">
      <c r="A9">
        <f t="shared" si="2"/>
        <v>123461</v>
      </c>
      <c r="B9">
        <f t="shared" si="0"/>
        <v>10</v>
      </c>
      <c r="C9" t="str">
        <f t="shared" si="1"/>
        <v>Runner #1010</v>
      </c>
      <c r="D9" s="150">
        <v>2.46</v>
      </c>
      <c r="E9" s="151">
        <v>2.4800000000000013</v>
      </c>
      <c r="F9" s="152">
        <v>2.5000000000000013</v>
      </c>
      <c r="G9" s="153">
        <v>2.5200000000000014</v>
      </c>
      <c r="H9" s="154">
        <v>2.5400000000000014</v>
      </c>
      <c r="I9" s="155">
        <v>2.5600000000000014</v>
      </c>
      <c r="J9" s="136">
        <v>6432</v>
      </c>
      <c r="K9" s="137">
        <v>5701</v>
      </c>
      <c r="L9" s="142">
        <v>5545</v>
      </c>
      <c r="M9" s="143">
        <v>2578</v>
      </c>
      <c r="N9" s="140">
        <v>3333</v>
      </c>
      <c r="O9" s="141">
        <v>1820</v>
      </c>
    </row>
    <row r="10" spans="1:17" ht="15.75" thickBot="1" x14ac:dyDescent="0.3">
      <c r="A10">
        <f t="shared" si="2"/>
        <v>123462</v>
      </c>
      <c r="B10">
        <f t="shared" si="0"/>
        <v>11</v>
      </c>
      <c r="C10" t="str">
        <f t="shared" si="1"/>
        <v>Runner #1011</v>
      </c>
      <c r="D10" s="144">
        <v>1.64</v>
      </c>
      <c r="E10" s="145">
        <v>1.6500000000000006</v>
      </c>
      <c r="F10" s="146">
        <v>1.6600000000000006</v>
      </c>
      <c r="G10" s="148">
        <v>1.6800000000000006</v>
      </c>
      <c r="H10" s="149">
        <v>1.6900000000000006</v>
      </c>
      <c r="I10" s="149">
        <v>1.7</v>
      </c>
      <c r="J10" s="136">
        <v>1.82</v>
      </c>
      <c r="K10" s="137">
        <v>6509</v>
      </c>
      <c r="L10" s="138">
        <v>2064</v>
      </c>
      <c r="M10" s="139">
        <v>2578</v>
      </c>
      <c r="N10" s="140">
        <v>13585</v>
      </c>
      <c r="O10" s="141">
        <v>6205</v>
      </c>
      <c r="P10" t="s">
        <v>69</v>
      </c>
      <c r="Q10" t="s">
        <v>71</v>
      </c>
    </row>
    <row r="11" spans="1:17" ht="15.75" thickBot="1" x14ac:dyDescent="0.3">
      <c r="A11">
        <f t="shared" si="2"/>
        <v>123462</v>
      </c>
      <c r="B11">
        <f t="shared" si="0"/>
        <v>12</v>
      </c>
      <c r="C11" t="str">
        <f t="shared" si="1"/>
        <v>Runner #1012</v>
      </c>
      <c r="D11" s="150">
        <v>2.46</v>
      </c>
      <c r="E11" s="151">
        <v>2.4800000000000013</v>
      </c>
      <c r="F11" s="152">
        <v>2.5000000000000013</v>
      </c>
      <c r="G11" s="154">
        <v>2.5400000000000014</v>
      </c>
      <c r="H11" s="155">
        <v>2.5600000000000014</v>
      </c>
      <c r="I11" s="155">
        <v>2.58</v>
      </c>
      <c r="J11" s="136">
        <v>6432</v>
      </c>
      <c r="K11" s="137">
        <v>5701</v>
      </c>
      <c r="L11" s="142">
        <v>5545</v>
      </c>
      <c r="M11" s="143">
        <v>480</v>
      </c>
      <c r="N11" s="140">
        <v>3333</v>
      </c>
      <c r="O11" s="141">
        <v>1820</v>
      </c>
    </row>
    <row r="12" spans="1:17" ht="15.75" thickBot="1" x14ac:dyDescent="0.3">
      <c r="A12">
        <f t="shared" si="2"/>
        <v>123463</v>
      </c>
      <c r="B12">
        <f t="shared" si="0"/>
        <v>13</v>
      </c>
      <c r="C12" t="str">
        <f t="shared" si="1"/>
        <v>Runner #1013</v>
      </c>
      <c r="D12" s="144">
        <v>1.62</v>
      </c>
      <c r="E12" s="144">
        <v>1.63</v>
      </c>
      <c r="F12" s="145">
        <v>1.6400000000000006</v>
      </c>
      <c r="G12" s="147">
        <v>1.6600000000000006</v>
      </c>
      <c r="H12" s="148">
        <v>1.6700000000000006</v>
      </c>
      <c r="I12" s="149">
        <v>1.6800000000000006</v>
      </c>
      <c r="J12" s="136">
        <v>1.82</v>
      </c>
      <c r="K12" s="137">
        <v>6509</v>
      </c>
      <c r="L12" s="138">
        <v>2064</v>
      </c>
      <c r="M12" s="139">
        <v>480</v>
      </c>
      <c r="N12" s="140">
        <v>13585</v>
      </c>
      <c r="O12" s="141">
        <v>6205</v>
      </c>
      <c r="P12" t="s">
        <v>70</v>
      </c>
      <c r="Q12" t="s">
        <v>71</v>
      </c>
    </row>
    <row r="13" spans="1:17" ht="15.75" thickBot="1" x14ac:dyDescent="0.3">
      <c r="A13">
        <f t="shared" si="2"/>
        <v>123463</v>
      </c>
      <c r="B13">
        <f t="shared" si="0"/>
        <v>14</v>
      </c>
      <c r="C13" t="str">
        <f t="shared" si="1"/>
        <v>Runner #1014</v>
      </c>
      <c r="D13" s="150">
        <v>2.46</v>
      </c>
      <c r="E13" s="151">
        <v>2.4800000000000013</v>
      </c>
      <c r="F13" s="152">
        <v>2.5000000000000013</v>
      </c>
      <c r="G13" s="153">
        <v>2.5200000000000014</v>
      </c>
      <c r="H13" s="154">
        <v>2.5400000000000014</v>
      </c>
      <c r="I13" s="155">
        <v>2.5600000000000014</v>
      </c>
      <c r="J13" s="136">
        <v>6432</v>
      </c>
      <c r="K13" s="137">
        <v>5701</v>
      </c>
      <c r="L13" s="142">
        <v>5545</v>
      </c>
      <c r="M13" s="143">
        <v>2578</v>
      </c>
      <c r="N13" s="140">
        <v>3333</v>
      </c>
      <c r="O13" s="141">
        <v>1820</v>
      </c>
    </row>
    <row r="14" spans="1:17" ht="15.75" thickBot="1" x14ac:dyDescent="0.3">
      <c r="A14">
        <f t="shared" si="2"/>
        <v>123464</v>
      </c>
      <c r="B14">
        <f t="shared" si="0"/>
        <v>15</v>
      </c>
      <c r="C14" t="str">
        <f t="shared" si="1"/>
        <v>Runner #1015</v>
      </c>
      <c r="D14" s="144">
        <v>1.63</v>
      </c>
      <c r="E14" s="145">
        <v>1.6400000000000006</v>
      </c>
      <c r="F14" s="146">
        <v>1.6500000000000006</v>
      </c>
      <c r="G14" s="147">
        <v>1.6600000000000006</v>
      </c>
      <c r="H14" s="148">
        <v>1.6700000000000006</v>
      </c>
      <c r="I14" s="149">
        <v>1.6800000000000006</v>
      </c>
      <c r="J14" s="136">
        <v>1.82</v>
      </c>
      <c r="K14" s="137">
        <v>6509</v>
      </c>
      <c r="L14" s="138">
        <v>2064</v>
      </c>
      <c r="M14" s="139">
        <v>480</v>
      </c>
      <c r="N14" s="140">
        <v>13585</v>
      </c>
      <c r="O14" s="141">
        <v>6205</v>
      </c>
      <c r="P14" t="s">
        <v>70</v>
      </c>
      <c r="Q14" t="s">
        <v>71</v>
      </c>
    </row>
    <row r="15" spans="1:17" ht="15.75" thickBot="1" x14ac:dyDescent="0.3">
      <c r="A15">
        <f t="shared" si="2"/>
        <v>123464</v>
      </c>
      <c r="B15">
        <f t="shared" si="0"/>
        <v>16</v>
      </c>
      <c r="C15" t="str">
        <f t="shared" si="1"/>
        <v>Runner #1016</v>
      </c>
      <c r="D15" s="150">
        <v>2.44</v>
      </c>
      <c r="E15" s="150">
        <v>2.46</v>
      </c>
      <c r="F15" s="151">
        <v>2.4800000000000013</v>
      </c>
      <c r="G15" s="153">
        <v>2.5200000000000014</v>
      </c>
      <c r="H15" s="154">
        <v>2.5400000000000014</v>
      </c>
      <c r="I15" s="155">
        <v>2.5600000000000014</v>
      </c>
      <c r="J15" s="136">
        <v>6432</v>
      </c>
      <c r="K15" s="137">
        <v>5701</v>
      </c>
      <c r="L15" s="142">
        <v>5545</v>
      </c>
      <c r="M15" s="143">
        <v>2578</v>
      </c>
      <c r="N15" s="140">
        <v>3333</v>
      </c>
      <c r="O15" s="141">
        <v>1820</v>
      </c>
    </row>
    <row r="16" spans="1:17" ht="15.75" thickBot="1" x14ac:dyDescent="0.3">
      <c r="A16">
        <f t="shared" si="2"/>
        <v>123465</v>
      </c>
      <c r="B16">
        <f t="shared" si="0"/>
        <v>17</v>
      </c>
      <c r="C16" t="str">
        <f t="shared" si="1"/>
        <v>Runner #1017</v>
      </c>
      <c r="D16" s="144">
        <v>1.64</v>
      </c>
      <c r="E16" s="145">
        <v>1.6500000000000006</v>
      </c>
      <c r="F16" s="146">
        <v>1.6600000000000006</v>
      </c>
      <c r="G16" s="147">
        <v>1.6700000000000006</v>
      </c>
      <c r="H16" s="148">
        <v>1.6800000000000006</v>
      </c>
      <c r="I16" s="149">
        <v>1.6900000000000006</v>
      </c>
      <c r="J16" s="136">
        <v>1.82</v>
      </c>
      <c r="K16" s="137">
        <v>6509</v>
      </c>
      <c r="L16" s="138">
        <v>2064</v>
      </c>
      <c r="M16" s="139">
        <v>480</v>
      </c>
      <c r="N16" s="140">
        <v>13585</v>
      </c>
      <c r="O16" s="141">
        <v>6205</v>
      </c>
      <c r="P16" t="s">
        <v>60</v>
      </c>
    </row>
    <row r="17" spans="1:16" ht="15.75" thickBot="1" x14ac:dyDescent="0.3">
      <c r="A17">
        <f t="shared" si="2"/>
        <v>123465</v>
      </c>
      <c r="B17">
        <f t="shared" si="0"/>
        <v>18</v>
      </c>
      <c r="C17" t="str">
        <f t="shared" si="1"/>
        <v>Runner #1018</v>
      </c>
      <c r="D17" s="150">
        <v>2.46</v>
      </c>
      <c r="E17" s="151">
        <v>2.4800000000000013</v>
      </c>
      <c r="F17" s="152">
        <v>2.5000000000000013</v>
      </c>
      <c r="G17" s="153">
        <v>2.5200000000000014</v>
      </c>
      <c r="H17" s="154">
        <v>2.5400000000000014</v>
      </c>
      <c r="I17" s="155">
        <v>2.5600000000000014</v>
      </c>
      <c r="J17" s="136">
        <v>6432</v>
      </c>
      <c r="K17" s="137">
        <v>5701</v>
      </c>
      <c r="L17" s="142">
        <v>5545</v>
      </c>
      <c r="M17" s="143">
        <v>25</v>
      </c>
      <c r="N17" s="140">
        <v>3333</v>
      </c>
      <c r="O17" s="141">
        <v>1820</v>
      </c>
    </row>
    <row r="18" spans="1:16" ht="15.75" thickBot="1" x14ac:dyDescent="0.3">
      <c r="A18">
        <f t="shared" si="2"/>
        <v>123466</v>
      </c>
      <c r="B18">
        <f t="shared" si="0"/>
        <v>19</v>
      </c>
      <c r="C18" t="str">
        <f t="shared" si="1"/>
        <v>Runner #1019</v>
      </c>
      <c r="D18" s="144">
        <v>1.63</v>
      </c>
      <c r="E18" s="145">
        <v>1.6400000000000006</v>
      </c>
      <c r="F18" s="146">
        <v>1.6500000000000006</v>
      </c>
      <c r="G18" s="147">
        <v>1.6600000000000006</v>
      </c>
      <c r="H18" s="148">
        <v>1.6700000000000006</v>
      </c>
      <c r="I18" s="149">
        <v>1.6800000000000006</v>
      </c>
      <c r="J18" s="136">
        <v>1.82</v>
      </c>
      <c r="K18" s="137">
        <v>6509</v>
      </c>
      <c r="L18" s="138">
        <v>2064</v>
      </c>
      <c r="M18" s="139">
        <v>480</v>
      </c>
      <c r="N18" s="140">
        <v>13585</v>
      </c>
      <c r="O18" s="141">
        <v>6205</v>
      </c>
      <c r="P18" t="s">
        <v>66</v>
      </c>
    </row>
    <row r="19" spans="1:16" ht="15.75" thickBot="1" x14ac:dyDescent="0.3">
      <c r="A19">
        <f t="shared" si="2"/>
        <v>123466</v>
      </c>
      <c r="B19">
        <f t="shared" si="0"/>
        <v>20</v>
      </c>
      <c r="C19" t="str">
        <f t="shared" si="1"/>
        <v>Runner #1020</v>
      </c>
      <c r="D19" s="150">
        <v>2.46</v>
      </c>
      <c r="E19" s="151">
        <v>2.4800000000000013</v>
      </c>
      <c r="F19" s="152">
        <v>2.5000000000000013</v>
      </c>
      <c r="G19" s="153">
        <v>2.5200000000000014</v>
      </c>
      <c r="H19" s="154">
        <v>2.5400000000000014</v>
      </c>
      <c r="I19" s="155">
        <v>2.5600000000000014</v>
      </c>
      <c r="J19" s="136">
        <v>6432</v>
      </c>
      <c r="K19" s="137">
        <v>5701</v>
      </c>
      <c r="L19" s="142">
        <v>55</v>
      </c>
      <c r="M19" s="143">
        <v>2578</v>
      </c>
      <c r="N19" s="140">
        <v>3333</v>
      </c>
      <c r="O19" s="141">
        <v>1820</v>
      </c>
    </row>
  </sheetData>
  <customSheetViews>
    <customSheetView guid="{C2DA02BB-25DC-4163-8B34-A8EF343A9637}" fitToPage="1"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BE33C004-8B23-41A7-8162-509591D3ADC7}" fitToPage="1">
      <selection activeCell="C4" sqref="C4:C19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523864BE-0BE1-4C24-A752-8B8BB36DDF37}" fitToPage="1">
      <selection activeCell="C4" sqref="C4:C19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7"/>
  <sheetViews>
    <sheetView topLeftCell="A43" zoomScaleNormal="100" workbookViewId="0">
      <selection activeCell="T62" sqref="T62"/>
    </sheetView>
  </sheetViews>
  <sheetFormatPr defaultRowHeight="15" x14ac:dyDescent="0.25"/>
  <cols>
    <col min="1" max="2" width="9" style="3"/>
    <col min="3" max="3" width="1.140625" style="3"/>
    <col min="4" max="10" width="9" style="3"/>
    <col min="11" max="11" width="1" style="3"/>
    <col min="12" max="13" width="9" style="3"/>
    <col min="14" max="15" width="9.140625" style="3" hidden="1" customWidth="1"/>
    <col min="16" max="16" width="9" style="3"/>
    <col min="17" max="18" width="9.140625" style="3" hidden="1" customWidth="1"/>
    <col min="19" max="1025" width="9" style="3"/>
  </cols>
  <sheetData>
    <row r="1" spans="1:1024" x14ac:dyDescent="0.25">
      <c r="A1" s="3">
        <v>123458</v>
      </c>
      <c r="B1" s="3" t="s">
        <v>46</v>
      </c>
      <c r="C1"/>
      <c r="D1"/>
      <c r="E1"/>
      <c r="F1" s="3" t="s">
        <v>47</v>
      </c>
      <c r="G1" s="3" t="s">
        <v>48</v>
      </c>
      <c r="H1"/>
      <c r="I1"/>
      <c r="J1"/>
      <c r="K1"/>
      <c r="L1" s="4">
        <v>6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thickBot="1" x14ac:dyDescent="0.3">
      <c r="A2"/>
      <c r="B2"/>
      <c r="C2"/>
      <c r="D2" s="3">
        <v>3</v>
      </c>
      <c r="E2" s="3">
        <v>2</v>
      </c>
      <c r="F2" s="3">
        <v>1</v>
      </c>
      <c r="G2" s="3">
        <v>1</v>
      </c>
      <c r="H2" s="3">
        <v>2</v>
      </c>
      <c r="I2" s="3">
        <v>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">
        <v>3</v>
      </c>
      <c r="B3" s="3" t="s">
        <v>44</v>
      </c>
      <c r="C3"/>
      <c r="D3" s="5">
        <v>1.64</v>
      </c>
      <c r="E3" s="6">
        <v>1.6500000000000006</v>
      </c>
      <c r="F3" s="7">
        <v>2.2799999999999998</v>
      </c>
      <c r="G3" s="8">
        <v>2.2999999999999998</v>
      </c>
      <c r="H3" s="8">
        <v>1.6900000000000006</v>
      </c>
      <c r="I3" s="9">
        <v>1.7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/>
      <c r="B4"/>
      <c r="C4"/>
      <c r="D4" s="10">
        <v>1.82</v>
      </c>
      <c r="E4" s="11">
        <v>6509</v>
      </c>
      <c r="F4" s="12">
        <v>2064</v>
      </c>
      <c r="G4" s="13">
        <v>480</v>
      </c>
      <c r="H4" s="13">
        <v>13585</v>
      </c>
      <c r="I4" s="14">
        <v>6205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3">
        <v>4</v>
      </c>
      <c r="B5" s="3" t="s">
        <v>45</v>
      </c>
      <c r="C5"/>
      <c r="D5" s="15">
        <v>2.46</v>
      </c>
      <c r="E5" s="16">
        <v>2.4800000000000013</v>
      </c>
      <c r="F5" s="17">
        <v>1.77</v>
      </c>
      <c r="G5" s="18">
        <v>1.78</v>
      </c>
      <c r="H5" s="19">
        <v>2.5400000000000014</v>
      </c>
      <c r="I5" s="20">
        <v>2.5600000000000014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thickBot="1" x14ac:dyDescent="0.3">
      <c r="A6"/>
      <c r="B6"/>
      <c r="C6"/>
      <c r="D6" s="10">
        <v>6432</v>
      </c>
      <c r="E6" s="11">
        <v>5701</v>
      </c>
      <c r="F6" s="12">
        <v>5545</v>
      </c>
      <c r="G6" s="21">
        <v>2578</v>
      </c>
      <c r="H6" s="13">
        <v>3333</v>
      </c>
      <c r="I6" s="14">
        <v>1820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2" customFormat="1" ht="15.75" thickBot="1" x14ac:dyDescent="0.3">
      <c r="D7" s="23"/>
      <c r="E7" s="23"/>
      <c r="F7" s="24"/>
      <c r="G7" s="23"/>
      <c r="H7" s="23"/>
      <c r="I7" s="23"/>
      <c r="J7" s="25"/>
      <c r="L7" s="25"/>
    </row>
    <row r="8" spans="1:1024" ht="3.75" customHeight="1" thickBot="1" x14ac:dyDescent="0.3">
      <c r="A8"/>
      <c r="B8"/>
      <c r="C8" s="26"/>
      <c r="D8" s="27"/>
      <c r="E8" s="27"/>
      <c r="F8" s="27"/>
      <c r="G8" s="27"/>
      <c r="H8" s="27"/>
      <c r="I8" s="27"/>
      <c r="J8" s="28"/>
      <c r="K8" s="29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30" t="s">
        <v>49</v>
      </c>
      <c r="B9" s="3" t="s">
        <v>50</v>
      </c>
      <c r="C9" s="31"/>
      <c r="D9" s="5">
        <f t="shared" ref="D9:H9" si="0">D$3</f>
        <v>1.64</v>
      </c>
      <c r="E9" s="6">
        <f t="shared" si="0"/>
        <v>1.6500000000000006</v>
      </c>
      <c r="F9" s="7">
        <f t="shared" si="0"/>
        <v>2.2799999999999998</v>
      </c>
      <c r="G9" s="32">
        <v>1.67</v>
      </c>
      <c r="H9" s="8">
        <f t="shared" si="0"/>
        <v>1.6900000000000006</v>
      </c>
      <c r="I9" s="9">
        <f>I$3</f>
        <v>1.7</v>
      </c>
      <c r="J9" s="33"/>
      <c r="K9" s="34"/>
      <c r="L9" s="35">
        <f>1/G9+1/F11</f>
        <v>1.1637741466220102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.75" thickBot="1" x14ac:dyDescent="0.3">
      <c r="A10"/>
      <c r="B10"/>
      <c r="C10" s="31"/>
      <c r="D10" s="36">
        <f t="shared" ref="D10:I10" si="1">D$4</f>
        <v>1.82</v>
      </c>
      <c r="E10" s="37">
        <f t="shared" si="1"/>
        <v>6509</v>
      </c>
      <c r="F10" s="38">
        <f t="shared" si="1"/>
        <v>2064</v>
      </c>
      <c r="G10" s="39">
        <f t="shared" si="1"/>
        <v>480</v>
      </c>
      <c r="H10" s="40">
        <f t="shared" si="1"/>
        <v>13585</v>
      </c>
      <c r="I10" s="41">
        <f t="shared" si="1"/>
        <v>6205</v>
      </c>
      <c r="J10" s="33"/>
      <c r="K10" s="34"/>
      <c r="L10" s="42">
        <f>G10/F12</f>
        <v>8.6564472497745723E-2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/>
      <c r="B11" s="3" t="s">
        <v>51</v>
      </c>
      <c r="C11" s="31"/>
      <c r="D11" s="15">
        <f t="shared" ref="D11:I11" si="2">D$5</f>
        <v>2.46</v>
      </c>
      <c r="E11" s="16">
        <f t="shared" si="2"/>
        <v>2.4800000000000013</v>
      </c>
      <c r="F11" s="43">
        <f t="shared" si="2"/>
        <v>1.77</v>
      </c>
      <c r="G11" s="18">
        <f t="shared" si="2"/>
        <v>1.78</v>
      </c>
      <c r="H11" s="19">
        <f t="shared" si="2"/>
        <v>2.5400000000000014</v>
      </c>
      <c r="I11" s="20">
        <f t="shared" si="2"/>
        <v>2.5600000000000014</v>
      </c>
      <c r="J11" s="33"/>
      <c r="K11" s="34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thickBot="1" x14ac:dyDescent="0.3">
      <c r="A12"/>
      <c r="B12"/>
      <c r="C12" s="31"/>
      <c r="D12" s="36">
        <f t="shared" ref="D12:I12" si="3">D$6</f>
        <v>6432</v>
      </c>
      <c r="E12" s="37">
        <f t="shared" si="3"/>
        <v>5701</v>
      </c>
      <c r="F12" s="44">
        <f t="shared" si="3"/>
        <v>5545</v>
      </c>
      <c r="G12" s="45">
        <f t="shared" si="3"/>
        <v>2578</v>
      </c>
      <c r="H12" s="40">
        <f t="shared" si="3"/>
        <v>3333</v>
      </c>
      <c r="I12" s="41">
        <f t="shared" si="3"/>
        <v>1820</v>
      </c>
      <c r="J12" s="33"/>
      <c r="K12" s="34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/>
      <c r="B13"/>
      <c r="C13" s="31"/>
      <c r="D13" s="46"/>
      <c r="E13" s="46"/>
      <c r="F13" s="46"/>
      <c r="G13" s="46"/>
      <c r="H13" s="46"/>
      <c r="I13" s="46"/>
      <c r="J13" s="33"/>
      <c r="K13" s="34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/>
      <c r="B14"/>
      <c r="C14" s="31"/>
      <c r="D14" s="47" t="s">
        <v>52</v>
      </c>
      <c r="E14" s="48" t="s">
        <v>53</v>
      </c>
      <c r="F14" s="48" t="s">
        <v>54</v>
      </c>
      <c r="G14" s="47" t="s">
        <v>55</v>
      </c>
      <c r="H14" s="48" t="s">
        <v>56</v>
      </c>
      <c r="I14" s="48" t="s">
        <v>57</v>
      </c>
      <c r="J14" s="49" t="s">
        <v>58</v>
      </c>
      <c r="K14" s="3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/>
      <c r="B15" s="3" t="s">
        <v>50</v>
      </c>
      <c r="C15" s="31"/>
      <c r="D15" s="50">
        <f>IF(E15&lt;E16,L$1,L$1/E15*E16)</f>
        <v>6</v>
      </c>
      <c r="E15" s="51">
        <f>G9</f>
        <v>1.67</v>
      </c>
      <c r="F15" s="52" t="s">
        <v>59</v>
      </c>
      <c r="G15" s="50">
        <f>D15</f>
        <v>6</v>
      </c>
      <c r="H15" s="48">
        <f>D15*E15</f>
        <v>10.02</v>
      </c>
      <c r="I15" s="51">
        <f>H15-G15</f>
        <v>4.0199999999999996</v>
      </c>
      <c r="J15" s="49">
        <f>I15-G16</f>
        <v>-1.6410169491525419</v>
      </c>
      <c r="K15" s="53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/>
      <c r="B16" s="3" t="s">
        <v>51</v>
      </c>
      <c r="C16" s="31"/>
      <c r="D16" s="50">
        <f>IF(E15&gt;E16,L$1,L$1/E16*E15)</f>
        <v>5.6610169491525415</v>
      </c>
      <c r="E16" s="51">
        <f>F11</f>
        <v>1.77</v>
      </c>
      <c r="F16" s="52" t="s">
        <v>59</v>
      </c>
      <c r="G16" s="50">
        <f>D16</f>
        <v>5.6610169491525415</v>
      </c>
      <c r="H16" s="48">
        <f>D16*E16</f>
        <v>10.019999999999998</v>
      </c>
      <c r="I16" s="51">
        <f>H16-G16</f>
        <v>4.3589830508474563</v>
      </c>
      <c r="J16" s="49">
        <f>I16-G15</f>
        <v>-1.6410169491525437</v>
      </c>
      <c r="K16" s="53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22" customFormat="1" ht="5.25" customHeight="1" thickBot="1" x14ac:dyDescent="0.3">
      <c r="C17" s="54"/>
      <c r="D17" s="55"/>
      <c r="E17" s="55"/>
      <c r="F17" s="56"/>
      <c r="G17" s="55"/>
      <c r="H17" s="57"/>
      <c r="I17" s="55"/>
      <c r="J17" s="58"/>
      <c r="K17" s="59"/>
      <c r="L17" s="25"/>
    </row>
    <row r="18" spans="1:1024" ht="9.75" customHeight="1" thickBot="1" x14ac:dyDescent="0.3">
      <c r="A18" s="22"/>
      <c r="B18" s="22"/>
      <c r="C18"/>
      <c r="D18" s="60"/>
      <c r="E18" s="60"/>
      <c r="F18" s="61"/>
      <c r="G18" s="60"/>
      <c r="H18" s="23"/>
      <c r="I18" s="60"/>
      <c r="J18" s="62"/>
      <c r="K18" s="60"/>
      <c r="L18" s="25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5.25" customHeight="1" thickBot="1" x14ac:dyDescent="0.3">
      <c r="A19" s="42"/>
      <c r="B19" s="60"/>
      <c r="C19" s="63"/>
      <c r="D19" s="64"/>
      <c r="E19" s="65"/>
      <c r="F19" s="66"/>
      <c r="G19" s="64"/>
      <c r="H19" s="66"/>
      <c r="I19" s="66"/>
      <c r="J19" s="28"/>
      <c r="K19" s="2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30" t="s">
        <v>60</v>
      </c>
      <c r="B20" s="3" t="s">
        <v>61</v>
      </c>
      <c r="C20" s="31"/>
      <c r="D20" s="5">
        <f t="shared" ref="D20:I20" si="4">D$3</f>
        <v>1.64</v>
      </c>
      <c r="E20" s="6">
        <f t="shared" si="4"/>
        <v>1.6500000000000006</v>
      </c>
      <c r="F20" s="67">
        <f t="shared" si="4"/>
        <v>2.2799999999999998</v>
      </c>
      <c r="G20" s="68">
        <f t="shared" si="4"/>
        <v>2.2999999999999998</v>
      </c>
      <c r="H20" s="8">
        <f t="shared" si="4"/>
        <v>1.6900000000000006</v>
      </c>
      <c r="I20" s="9">
        <f t="shared" si="4"/>
        <v>1.7</v>
      </c>
      <c r="J20" s="33"/>
      <c r="K20" s="34"/>
      <c r="L20" s="35">
        <f>1/G22+1/F20</f>
        <v>1.000394244037059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5.75" thickBot="1" x14ac:dyDescent="0.3">
      <c r="A21"/>
      <c r="B21"/>
      <c r="C21" s="31"/>
      <c r="D21" s="36">
        <f t="shared" ref="D21:I21" si="5">D$4</f>
        <v>1.82</v>
      </c>
      <c r="E21" s="37">
        <f t="shared" si="5"/>
        <v>6509</v>
      </c>
      <c r="F21" s="44">
        <f t="shared" si="5"/>
        <v>2064</v>
      </c>
      <c r="G21" s="45">
        <f t="shared" si="5"/>
        <v>480</v>
      </c>
      <c r="H21" s="40">
        <f t="shared" si="5"/>
        <v>13585</v>
      </c>
      <c r="I21" s="41">
        <f t="shared" si="5"/>
        <v>6205</v>
      </c>
      <c r="J21" s="33"/>
      <c r="K21" s="34"/>
      <c r="L21" s="42">
        <f>G23/F21</f>
        <v>1.249031007751938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/>
      <c r="B22" s="3" t="s">
        <v>62</v>
      </c>
      <c r="C22" s="31"/>
      <c r="D22" s="15">
        <f t="shared" ref="D22:I22" si="6">D$5</f>
        <v>2.46</v>
      </c>
      <c r="E22" s="16">
        <f t="shared" si="6"/>
        <v>2.4800000000000013</v>
      </c>
      <c r="F22" s="7">
        <f t="shared" si="6"/>
        <v>1.77</v>
      </c>
      <c r="G22" s="32">
        <f t="shared" si="6"/>
        <v>1.78</v>
      </c>
      <c r="H22" s="19">
        <f t="shared" si="6"/>
        <v>2.5400000000000014</v>
      </c>
      <c r="I22" s="20">
        <f t="shared" si="6"/>
        <v>2.5600000000000014</v>
      </c>
      <c r="J22" s="33"/>
      <c r="K22" s="34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5.75" thickBot="1" x14ac:dyDescent="0.3">
      <c r="A23"/>
      <c r="B23"/>
      <c r="C23" s="31"/>
      <c r="D23" s="36">
        <f t="shared" ref="D23:I23" si="7">D$6</f>
        <v>6432</v>
      </c>
      <c r="E23" s="37">
        <f t="shared" si="7"/>
        <v>5701</v>
      </c>
      <c r="F23" s="38">
        <f t="shared" si="7"/>
        <v>5545</v>
      </c>
      <c r="G23" s="39">
        <f t="shared" si="7"/>
        <v>2578</v>
      </c>
      <c r="H23" s="40">
        <f t="shared" si="7"/>
        <v>3333</v>
      </c>
      <c r="I23" s="41">
        <f t="shared" si="7"/>
        <v>1820</v>
      </c>
      <c r="J23" s="33"/>
      <c r="K23" s="34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/>
      <c r="B24"/>
      <c r="C24" s="31"/>
      <c r="D24" s="46"/>
      <c r="E24" s="46"/>
      <c r="F24" s="46"/>
      <c r="G24" s="46"/>
      <c r="H24" s="46"/>
      <c r="I24" s="46"/>
      <c r="J24" s="33"/>
      <c r="K24" s="3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/>
      <c r="B25"/>
      <c r="C25" s="31"/>
      <c r="D25" s="47" t="s">
        <v>52</v>
      </c>
      <c r="E25" s="48" t="s">
        <v>53</v>
      </c>
      <c r="F25" s="48" t="s">
        <v>54</v>
      </c>
      <c r="G25" s="47" t="s">
        <v>55</v>
      </c>
      <c r="H25" s="48" t="s">
        <v>56</v>
      </c>
      <c r="I25" s="48" t="s">
        <v>57</v>
      </c>
      <c r="J25" s="49" t="s">
        <v>58</v>
      </c>
      <c r="K25" s="34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/>
      <c r="B26" s="3" t="s">
        <v>61</v>
      </c>
      <c r="C26" s="31"/>
      <c r="D26" s="50">
        <f>IF(E26&lt;E27,L$1,L$1/E26*E27)</f>
        <v>4.6842105263157903</v>
      </c>
      <c r="E26" s="51">
        <f>F20</f>
        <v>2.2799999999999998</v>
      </c>
      <c r="F26" s="52" t="s">
        <v>59</v>
      </c>
      <c r="G26" s="50">
        <f>D26</f>
        <v>4.6842105263157903</v>
      </c>
      <c r="H26" s="48">
        <f>D26*E26</f>
        <v>10.680000000000001</v>
      </c>
      <c r="I26" s="51">
        <f>H26-G26</f>
        <v>5.9957894736842112</v>
      </c>
      <c r="J26" s="49">
        <f>I26-G27</f>
        <v>-4.2105263157887762E-3</v>
      </c>
      <c r="K26" s="53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/>
      <c r="B27" s="3" t="s">
        <v>62</v>
      </c>
      <c r="C27" s="31"/>
      <c r="D27" s="50">
        <f>IF(E26&gt;E27,L$1,L$1/E27*E26)</f>
        <v>6</v>
      </c>
      <c r="E27" s="51">
        <f>G22</f>
        <v>1.78</v>
      </c>
      <c r="F27" s="52" t="s">
        <v>59</v>
      </c>
      <c r="G27" s="50">
        <f>D27</f>
        <v>6</v>
      </c>
      <c r="H27" s="48">
        <f>D27*E27</f>
        <v>10.68</v>
      </c>
      <c r="I27" s="51">
        <f>H27-G27</f>
        <v>4.68</v>
      </c>
      <c r="J27" s="49">
        <f>I27-G26</f>
        <v>-4.2105263157905526E-3</v>
      </c>
      <c r="K27" s="5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2" customFormat="1" ht="6.75" customHeight="1" thickBot="1" x14ac:dyDescent="0.3">
      <c r="C28" s="54"/>
      <c r="D28" s="55"/>
      <c r="E28" s="55"/>
      <c r="F28" s="56"/>
      <c r="G28" s="55"/>
      <c r="H28" s="57"/>
      <c r="I28" s="55"/>
      <c r="J28" s="58"/>
      <c r="K28" s="59"/>
      <c r="L28" s="25"/>
    </row>
    <row r="29" spans="1:1024" ht="6.75" customHeight="1" thickBot="1" x14ac:dyDescent="0.3">
      <c r="A29" s="22"/>
      <c r="B29" s="22"/>
      <c r="C29" s="23"/>
      <c r="D29" s="60"/>
      <c r="E29" s="60"/>
      <c r="F29" s="61"/>
      <c r="G29" s="60"/>
      <c r="H29" s="23"/>
      <c r="I29" s="60"/>
      <c r="J29" s="62"/>
      <c r="K29" s="60"/>
      <c r="L29" s="25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6" customHeight="1" thickBot="1" x14ac:dyDescent="0.3">
      <c r="A30"/>
      <c r="B30"/>
      <c r="C30" s="26"/>
      <c r="D30" s="27"/>
      <c r="E30" s="27"/>
      <c r="F30" s="27"/>
      <c r="G30" s="27"/>
      <c r="H30" s="27"/>
      <c r="I30" s="27"/>
      <c r="J30" s="28"/>
      <c r="K30" s="29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69" t="s">
        <v>63</v>
      </c>
      <c r="B31" s="3" t="s">
        <v>64</v>
      </c>
      <c r="C31" s="31"/>
      <c r="D31" s="5">
        <f t="shared" ref="D31:I31" si="8">D$3</f>
        <v>1.64</v>
      </c>
      <c r="E31" s="6">
        <f t="shared" si="8"/>
        <v>1.6500000000000006</v>
      </c>
      <c r="F31" s="70">
        <f t="shared" si="8"/>
        <v>2.2799999999999998</v>
      </c>
      <c r="G31" s="71">
        <f t="shared" si="8"/>
        <v>2.2999999999999998</v>
      </c>
      <c r="H31" s="71">
        <f t="shared" si="8"/>
        <v>1.6900000000000006</v>
      </c>
      <c r="I31" s="9">
        <f t="shared" si="8"/>
        <v>1.7</v>
      </c>
      <c r="J31" s="33"/>
      <c r="K31" s="34"/>
      <c r="L31" s="35">
        <f>1/F37+1/F38</f>
        <v>0.99960575596294099</v>
      </c>
      <c r="M31" s="23"/>
      <c r="N31" s="23"/>
      <c r="O31" s="23"/>
      <c r="P31" s="23"/>
      <c r="Q31" s="23"/>
      <c r="R31" s="23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5.75" thickBot="1" x14ac:dyDescent="0.3">
      <c r="A32"/>
      <c r="B32"/>
      <c r="C32" s="31"/>
      <c r="D32" s="72">
        <f t="shared" ref="D32:I32" si="9">D$4</f>
        <v>1.82</v>
      </c>
      <c r="E32" s="73">
        <f t="shared" si="9"/>
        <v>6509</v>
      </c>
      <c r="F32" s="74">
        <f t="shared" si="9"/>
        <v>2064</v>
      </c>
      <c r="G32" s="75">
        <f t="shared" si="9"/>
        <v>480</v>
      </c>
      <c r="H32" s="75">
        <f t="shared" si="9"/>
        <v>13585</v>
      </c>
      <c r="I32" s="76">
        <f t="shared" si="9"/>
        <v>6205</v>
      </c>
      <c r="J32" s="33"/>
      <c r="K32" s="34"/>
      <c r="L32" s="42">
        <f>F32/G34</f>
        <v>0.80062063615205581</v>
      </c>
      <c r="M32" s="60"/>
      <c r="N32" s="60"/>
      <c r="O32" s="60"/>
      <c r="P32" s="60"/>
      <c r="Q32" s="60"/>
      <c r="R32" s="60"/>
      <c r="S32" s="60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/>
      <c r="B33" s="3" t="s">
        <v>65</v>
      </c>
      <c r="C33" s="31"/>
      <c r="D33" s="15">
        <f t="shared" ref="D33:I33" si="10">D$5</f>
        <v>2.46</v>
      </c>
      <c r="E33" s="16">
        <f t="shared" si="10"/>
        <v>2.4800000000000013</v>
      </c>
      <c r="F33" s="16">
        <f t="shared" si="10"/>
        <v>1.77</v>
      </c>
      <c r="G33" s="77">
        <f t="shared" si="10"/>
        <v>1.78</v>
      </c>
      <c r="H33" s="78">
        <f t="shared" si="10"/>
        <v>2.5400000000000014</v>
      </c>
      <c r="I33" s="20">
        <f t="shared" si="10"/>
        <v>2.5600000000000014</v>
      </c>
      <c r="J33" s="33"/>
      <c r="K33" s="34"/>
      <c r="L33"/>
      <c r="M33" s="79"/>
      <c r="N33" s="79"/>
      <c r="O33" s="79"/>
      <c r="P33" s="79"/>
      <c r="Q33" s="60"/>
      <c r="R33" s="60"/>
      <c r="S33" s="60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.75" thickBot="1" x14ac:dyDescent="0.3">
      <c r="A34"/>
      <c r="B34"/>
      <c r="C34" s="31"/>
      <c r="D34" s="72">
        <f t="shared" ref="D34:I34" si="11">D$6</f>
        <v>6432</v>
      </c>
      <c r="E34" s="73">
        <f t="shared" si="11"/>
        <v>5701</v>
      </c>
      <c r="F34" s="73">
        <f t="shared" si="11"/>
        <v>5545</v>
      </c>
      <c r="G34" s="80">
        <v>2578</v>
      </c>
      <c r="H34" s="75">
        <f t="shared" si="11"/>
        <v>3333</v>
      </c>
      <c r="I34" s="76">
        <f t="shared" si="11"/>
        <v>1820</v>
      </c>
      <c r="J34" s="33"/>
      <c r="K34" s="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/>
      <c r="B35"/>
      <c r="C35" s="31"/>
      <c r="D35" s="46"/>
      <c r="E35" s="46"/>
      <c r="F35" s="46"/>
      <c r="G35" s="46"/>
      <c r="H35" s="46"/>
      <c r="I35" s="46"/>
      <c r="J35" s="33"/>
      <c r="K35" s="34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/>
      <c r="B36"/>
      <c r="C36" s="31"/>
      <c r="D36" s="47" t="s">
        <v>52</v>
      </c>
      <c r="E36" s="48" t="s">
        <v>53</v>
      </c>
      <c r="F36" s="48" t="s">
        <v>54</v>
      </c>
      <c r="G36" s="48" t="s">
        <v>55</v>
      </c>
      <c r="H36" s="48" t="s">
        <v>56</v>
      </c>
      <c r="I36" s="47" t="s">
        <v>57</v>
      </c>
      <c r="J36" s="49" t="s">
        <v>58</v>
      </c>
      <c r="K36" s="34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/>
      <c r="B37" s="81" t="s">
        <v>64</v>
      </c>
      <c r="C37" s="31"/>
      <c r="D37" s="50">
        <f>G37*(F37-1)</f>
        <v>4.6875000000000018</v>
      </c>
      <c r="E37" s="51">
        <f>F31</f>
        <v>2.2799999999999998</v>
      </c>
      <c r="F37" s="51">
        <f>E37/(E37-1)</f>
        <v>1.7812500000000002</v>
      </c>
      <c r="G37" s="51">
        <f>IF(F37&lt;F38,L$1,L$1/F37*F38)</f>
        <v>6</v>
      </c>
      <c r="H37" s="51">
        <f>G37*F37</f>
        <v>10.687500000000002</v>
      </c>
      <c r="I37" s="50">
        <f>H37-G37</f>
        <v>4.6875000000000018</v>
      </c>
      <c r="J37" s="49">
        <f>I37-G38</f>
        <v>4.2134831460680644E-3</v>
      </c>
      <c r="K37" s="53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/>
      <c r="B38" s="3" t="s">
        <v>65</v>
      </c>
      <c r="C38" s="31"/>
      <c r="D38" s="50">
        <f>G38*(F38-1)</f>
        <v>6.0042134831460681</v>
      </c>
      <c r="E38" s="51">
        <f>G33</f>
        <v>1.78</v>
      </c>
      <c r="F38" s="51">
        <f>E38/(E38-1)</f>
        <v>2.2820512820512819</v>
      </c>
      <c r="G38" s="51">
        <f>IF(F38&lt;F37,L$1,L$1/F38*F37)</f>
        <v>4.6832865168539337</v>
      </c>
      <c r="H38" s="51">
        <f>G38*F38</f>
        <v>10.687500000000002</v>
      </c>
      <c r="I38" s="50">
        <f>H38-G38</f>
        <v>6.0042134831460681</v>
      </c>
      <c r="J38" s="49">
        <f>I38-G37</f>
        <v>4.2134831460680644E-3</v>
      </c>
      <c r="K38" s="53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22" customFormat="1" ht="6" customHeight="1" thickBot="1" x14ac:dyDescent="0.3">
      <c r="B39" s="60"/>
      <c r="C39" s="82"/>
      <c r="D39" s="55"/>
      <c r="E39" s="55"/>
      <c r="F39" s="55"/>
      <c r="G39" s="55"/>
      <c r="H39" s="55"/>
      <c r="I39" s="55"/>
      <c r="J39" s="58"/>
      <c r="K39" s="83"/>
      <c r="L39" s="25"/>
    </row>
    <row r="40" spans="1:1024" ht="6.75" customHeight="1" thickBot="1" x14ac:dyDescent="0.3">
      <c r="A40" s="22"/>
      <c r="B40" s="60"/>
      <c r="C40" s="60"/>
      <c r="D40" s="60"/>
      <c r="E40" s="60"/>
      <c r="F40" s="60"/>
      <c r="G40" s="60"/>
      <c r="H40" s="60"/>
      <c r="I40" s="60"/>
      <c r="J40" s="25"/>
      <c r="K40"/>
      <c r="L40" s="2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6" customHeight="1" thickBot="1" x14ac:dyDescent="0.3">
      <c r="A41"/>
      <c r="B41"/>
      <c r="C41" s="26"/>
      <c r="D41" s="27"/>
      <c r="E41" s="27"/>
      <c r="F41" s="27"/>
      <c r="G41" s="27"/>
      <c r="H41" s="27"/>
      <c r="I41" s="27"/>
      <c r="J41" s="28"/>
      <c r="K41" s="29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69" t="s">
        <v>66</v>
      </c>
      <c r="B42" s="3" t="s">
        <v>67</v>
      </c>
      <c r="C42" s="31"/>
      <c r="D42" s="5">
        <f t="shared" ref="D42:I42" si="12">D$3</f>
        <v>1.64</v>
      </c>
      <c r="E42" s="6">
        <f t="shared" si="12"/>
        <v>1.6500000000000006</v>
      </c>
      <c r="F42" s="7">
        <f t="shared" si="12"/>
        <v>2.2799999999999998</v>
      </c>
      <c r="G42" s="84">
        <f t="shared" si="12"/>
        <v>2.2999999999999998</v>
      </c>
      <c r="H42" s="71">
        <f t="shared" si="12"/>
        <v>1.6900000000000006</v>
      </c>
      <c r="I42" s="9">
        <f t="shared" si="12"/>
        <v>1.7</v>
      </c>
      <c r="J42" s="33"/>
      <c r="K42" s="34"/>
      <c r="L42" s="35">
        <f>1/F48+1/F49</f>
        <v>1.0002456398919184</v>
      </c>
      <c r="M42" s="23"/>
      <c r="N42" s="23"/>
      <c r="O42" s="23"/>
      <c r="P42" s="23"/>
      <c r="Q42" s="23"/>
      <c r="R42" s="23"/>
      <c r="S42" s="23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.75" thickBot="1" x14ac:dyDescent="0.3">
      <c r="A43"/>
      <c r="B43"/>
      <c r="C43" s="31"/>
      <c r="D43" s="72">
        <f t="shared" ref="D43:I43" si="13">D$4</f>
        <v>1.82</v>
      </c>
      <c r="E43" s="73">
        <f t="shared" si="13"/>
        <v>6509</v>
      </c>
      <c r="F43" s="85">
        <f t="shared" si="13"/>
        <v>2064</v>
      </c>
      <c r="G43" s="80">
        <f t="shared" si="13"/>
        <v>480</v>
      </c>
      <c r="H43" s="75">
        <f t="shared" si="13"/>
        <v>13585</v>
      </c>
      <c r="I43" s="76">
        <f t="shared" si="13"/>
        <v>6205</v>
      </c>
      <c r="J43" s="33"/>
      <c r="K43" s="34"/>
      <c r="L43" s="42">
        <f>F45/G43</f>
        <v>11.552083333333334</v>
      </c>
      <c r="M43" s="60"/>
      <c r="N43" s="60"/>
      <c r="O43" s="60"/>
      <c r="P43" s="60"/>
      <c r="Q43" s="60"/>
      <c r="R43" s="60"/>
      <c r="S43" s="60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/>
      <c r="B44" s="3" t="s">
        <v>68</v>
      </c>
      <c r="C44" s="31"/>
      <c r="D44" s="15">
        <f t="shared" ref="D44:I44" si="14">D$5</f>
        <v>2.46</v>
      </c>
      <c r="E44" s="16">
        <f t="shared" si="14"/>
        <v>2.4800000000000013</v>
      </c>
      <c r="F44" s="86">
        <f t="shared" si="14"/>
        <v>1.77</v>
      </c>
      <c r="G44" s="18">
        <f t="shared" si="14"/>
        <v>1.78</v>
      </c>
      <c r="H44" s="78">
        <f t="shared" si="14"/>
        <v>2.5400000000000014</v>
      </c>
      <c r="I44" s="20">
        <f t="shared" si="14"/>
        <v>2.5600000000000014</v>
      </c>
      <c r="J44" s="33"/>
      <c r="K44" s="34"/>
      <c r="L44"/>
      <c r="M44" s="79"/>
      <c r="N44" s="79"/>
      <c r="O44" s="79"/>
      <c r="P44" s="79"/>
      <c r="Q44" s="60"/>
      <c r="R44" s="60"/>
      <c r="S44" s="60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5.75" thickBot="1" x14ac:dyDescent="0.3">
      <c r="A45"/>
      <c r="B45"/>
      <c r="C45" s="31"/>
      <c r="D45" s="72">
        <f t="shared" ref="D45:I45" si="15">D$6</f>
        <v>6432</v>
      </c>
      <c r="E45" s="73">
        <f t="shared" si="15"/>
        <v>5701</v>
      </c>
      <c r="F45" s="87">
        <f t="shared" si="15"/>
        <v>5545</v>
      </c>
      <c r="G45" s="88">
        <f t="shared" si="15"/>
        <v>2578</v>
      </c>
      <c r="H45" s="75">
        <f t="shared" si="15"/>
        <v>3333</v>
      </c>
      <c r="I45" s="76">
        <f t="shared" si="15"/>
        <v>1820</v>
      </c>
      <c r="J45" s="33"/>
      <c r="K45" s="34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/>
      <c r="B46"/>
      <c r="C46" s="31"/>
      <c r="D46" s="46"/>
      <c r="E46" s="46"/>
      <c r="F46" s="46"/>
      <c r="G46" s="46"/>
      <c r="H46" s="46"/>
      <c r="I46" s="46"/>
      <c r="J46" s="33"/>
      <c r="K46" s="34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/>
      <c r="B47"/>
      <c r="C47" s="31"/>
      <c r="D47" s="47" t="s">
        <v>52</v>
      </c>
      <c r="E47" s="48" t="s">
        <v>53</v>
      </c>
      <c r="F47" s="48" t="s">
        <v>54</v>
      </c>
      <c r="G47" s="48" t="s">
        <v>55</v>
      </c>
      <c r="H47" s="48" t="s">
        <v>56</v>
      </c>
      <c r="I47" s="47" t="s">
        <v>57</v>
      </c>
      <c r="J47" s="49" t="s">
        <v>58</v>
      </c>
      <c r="K47" s="34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/>
      <c r="B48" s="3" t="s">
        <v>67</v>
      </c>
      <c r="C48" s="31"/>
      <c r="D48" s="50">
        <f>G48*(F48-1)</f>
        <v>4.6153846153846168</v>
      </c>
      <c r="E48" s="51">
        <f>G42</f>
        <v>2.2999999999999998</v>
      </c>
      <c r="F48" s="51">
        <f>E48/(E48-1)</f>
        <v>1.7692307692307694</v>
      </c>
      <c r="G48" s="51">
        <f>IF(F48&lt;F49,L$1,L$1/F48*F49)</f>
        <v>6</v>
      </c>
      <c r="H48" s="51">
        <f>G48*F48</f>
        <v>10.615384615384617</v>
      </c>
      <c r="I48" s="50">
        <f>H48-G48</f>
        <v>4.6153846153846168</v>
      </c>
      <c r="J48" s="49">
        <f>I48-G49</f>
        <v>-2.6075619295955477E-3</v>
      </c>
      <c r="K48" s="53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/>
      <c r="B49" s="3" t="s">
        <v>68</v>
      </c>
      <c r="C49" s="31"/>
      <c r="D49" s="50">
        <f>G49*(F49-1)</f>
        <v>5.9973924380704053</v>
      </c>
      <c r="E49" s="51">
        <f>F44</f>
        <v>1.77</v>
      </c>
      <c r="F49" s="51">
        <f>E49/(E49-1)</f>
        <v>2.2987012987012987</v>
      </c>
      <c r="G49" s="51">
        <f>IF(F49&lt;F48,L$1,L$1/F49*F48)</f>
        <v>4.6179921773142123</v>
      </c>
      <c r="H49" s="51">
        <f>G49*F49</f>
        <v>10.615384615384619</v>
      </c>
      <c r="I49" s="50">
        <f>H49-G49</f>
        <v>5.9973924380704062</v>
      </c>
      <c r="J49" s="49">
        <f>I49-G48</f>
        <v>-2.6075619295937713E-3</v>
      </c>
      <c r="K49" s="53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22" customFormat="1" ht="6" customHeight="1" thickBot="1" x14ac:dyDescent="0.3">
      <c r="B50" s="60"/>
      <c r="C50" s="82"/>
      <c r="D50" s="55"/>
      <c r="E50" s="55"/>
      <c r="F50" s="55"/>
      <c r="G50" s="55"/>
      <c r="H50" s="55"/>
      <c r="I50" s="55"/>
      <c r="J50" s="58"/>
      <c r="K50" s="83"/>
      <c r="L50" s="25"/>
    </row>
    <row r="51" spans="1:1024" s="22" customFormat="1" ht="6" customHeight="1" thickBot="1" x14ac:dyDescent="0.3">
      <c r="B51" s="60"/>
      <c r="C51" s="60"/>
      <c r="D51" s="60"/>
      <c r="E51" s="60"/>
      <c r="F51" s="60"/>
      <c r="G51" s="60"/>
      <c r="H51" s="60"/>
      <c r="I51" s="60"/>
      <c r="J51" s="62"/>
      <c r="K51" s="46"/>
      <c r="L51" s="35"/>
    </row>
    <row r="52" spans="1:1024" ht="5.25" customHeight="1" thickBot="1" x14ac:dyDescent="0.3">
      <c r="A52" s="22"/>
      <c r="B52" s="60"/>
      <c r="C52" s="26"/>
      <c r="D52" s="64"/>
      <c r="E52" s="64"/>
      <c r="F52" s="64"/>
      <c r="G52" s="64"/>
      <c r="H52" s="64"/>
      <c r="I52" s="64"/>
      <c r="J52" s="28"/>
      <c r="K52" s="29"/>
      <c r="L52" s="25"/>
      <c r="M52"/>
      <c r="N52"/>
      <c r="O52"/>
      <c r="P52"/>
      <c r="Q52"/>
      <c r="R52"/>
      <c r="S52"/>
      <c r="U52"/>
      <c r="V52"/>
    </row>
    <row r="53" spans="1:1024" x14ac:dyDescent="0.25">
      <c r="A53" s="156" t="s">
        <v>72</v>
      </c>
      <c r="B53" s="157">
        <v>1</v>
      </c>
      <c r="C53" s="31"/>
      <c r="D53" s="5">
        <f t="shared" ref="D53:I53" si="16">D$3</f>
        <v>1.64</v>
      </c>
      <c r="E53" s="6">
        <f t="shared" si="16"/>
        <v>1.6500000000000006</v>
      </c>
      <c r="F53" s="7">
        <f t="shared" si="16"/>
        <v>2.2799999999999998</v>
      </c>
      <c r="G53" s="84">
        <f t="shared" si="16"/>
        <v>2.2999999999999998</v>
      </c>
      <c r="H53" s="71">
        <f t="shared" si="16"/>
        <v>1.6900000000000006</v>
      </c>
      <c r="I53" s="9">
        <f t="shared" si="16"/>
        <v>1.7</v>
      </c>
      <c r="J53" s="62"/>
      <c r="K53" s="34"/>
      <c r="L53" s="35" t="e">
        <f>1/F59+1/F60</f>
        <v>#DIV/0!</v>
      </c>
      <c r="M53"/>
      <c r="N53"/>
      <c r="O53"/>
      <c r="P53"/>
      <c r="Q53"/>
      <c r="R53"/>
      <c r="S53"/>
      <c r="U53"/>
      <c r="V53"/>
    </row>
    <row r="54" spans="1:1024" ht="15.75" thickBot="1" x14ac:dyDescent="0.3">
      <c r="A54" s="22"/>
      <c r="B54" s="158"/>
      <c r="C54" s="31"/>
      <c r="D54" s="72">
        <f t="shared" ref="D54:I54" si="17">D$4</f>
        <v>1.82</v>
      </c>
      <c r="E54" s="73">
        <f t="shared" si="17"/>
        <v>6509</v>
      </c>
      <c r="F54" s="85">
        <f t="shared" si="17"/>
        <v>2064</v>
      </c>
      <c r="G54" s="80">
        <f t="shared" si="17"/>
        <v>480</v>
      </c>
      <c r="H54" s="75">
        <f t="shared" si="17"/>
        <v>13585</v>
      </c>
      <c r="I54" s="76">
        <f t="shared" si="17"/>
        <v>6205</v>
      </c>
      <c r="J54" s="62"/>
      <c r="K54" s="34"/>
      <c r="L54" s="42">
        <f>F56/G54</f>
        <v>11.552083333333334</v>
      </c>
      <c r="M54"/>
      <c r="N54"/>
      <c r="O54"/>
      <c r="P54"/>
      <c r="Q54"/>
      <c r="R54"/>
      <c r="S54"/>
      <c r="U54"/>
      <c r="V54"/>
    </row>
    <row r="55" spans="1:1024" x14ac:dyDescent="0.25">
      <c r="A55" s="22"/>
      <c r="B55" s="157">
        <v>2</v>
      </c>
      <c r="C55" s="31"/>
      <c r="D55" s="15">
        <f t="shared" ref="D55:I55" si="18">D$5</f>
        <v>2.46</v>
      </c>
      <c r="E55" s="16">
        <f t="shared" si="18"/>
        <v>2.4800000000000013</v>
      </c>
      <c r="F55" s="86">
        <f t="shared" si="18"/>
        <v>1.77</v>
      </c>
      <c r="G55" s="18">
        <f t="shared" si="18"/>
        <v>1.78</v>
      </c>
      <c r="H55" s="78">
        <f t="shared" si="18"/>
        <v>2.5400000000000014</v>
      </c>
      <c r="I55" s="20">
        <f t="shared" si="18"/>
        <v>2.5600000000000014</v>
      </c>
      <c r="J55" s="62"/>
      <c r="K55" s="34"/>
      <c r="L55"/>
      <c r="M55"/>
      <c r="N55"/>
      <c r="O55"/>
      <c r="P55"/>
      <c r="Q55"/>
      <c r="R55"/>
      <c r="S55"/>
      <c r="U55"/>
      <c r="V55"/>
    </row>
    <row r="56" spans="1:1024" ht="15.75" thickBot="1" x14ac:dyDescent="0.3">
      <c r="A56" s="22"/>
      <c r="B56"/>
      <c r="C56" s="31"/>
      <c r="D56" s="72">
        <f t="shared" ref="D56:I56" si="19">D$6</f>
        <v>6432</v>
      </c>
      <c r="E56" s="73">
        <f t="shared" si="19"/>
        <v>5701</v>
      </c>
      <c r="F56" s="87">
        <f t="shared" si="19"/>
        <v>5545</v>
      </c>
      <c r="G56" s="88">
        <f t="shared" si="19"/>
        <v>2578</v>
      </c>
      <c r="H56" s="75">
        <f t="shared" si="19"/>
        <v>3333</v>
      </c>
      <c r="I56" s="76">
        <f t="shared" si="19"/>
        <v>1820</v>
      </c>
      <c r="J56" s="62"/>
      <c r="K56" s="34"/>
      <c r="L56"/>
      <c r="M56"/>
      <c r="N56"/>
      <c r="O56"/>
      <c r="P56"/>
      <c r="Q56"/>
      <c r="R56"/>
      <c r="S56"/>
      <c r="U56"/>
      <c r="V56"/>
    </row>
    <row r="57" spans="1:1024" x14ac:dyDescent="0.25">
      <c r="A57" s="22"/>
      <c r="B57"/>
      <c r="C57" s="31"/>
      <c r="D57" s="46"/>
      <c r="E57" s="46"/>
      <c r="F57" s="46"/>
      <c r="G57" s="46"/>
      <c r="H57" s="46"/>
      <c r="I57" s="46"/>
      <c r="J57" s="62"/>
      <c r="K57" s="34"/>
      <c r="L57"/>
      <c r="M57"/>
      <c r="N57"/>
      <c r="O57"/>
      <c r="P57"/>
      <c r="Q57"/>
      <c r="R57"/>
      <c r="S57"/>
      <c r="U57"/>
      <c r="V57"/>
    </row>
    <row r="58" spans="1:1024" x14ac:dyDescent="0.25">
      <c r="A58" s="22"/>
      <c r="B58"/>
      <c r="C58" s="31"/>
      <c r="D58" s="47" t="s">
        <v>52</v>
      </c>
      <c r="E58" s="48" t="s">
        <v>53</v>
      </c>
      <c r="F58" s="48" t="s">
        <v>54</v>
      </c>
      <c r="G58" s="48" t="s">
        <v>55</v>
      </c>
      <c r="H58" s="48" t="s">
        <v>56</v>
      </c>
      <c r="I58" s="47" t="s">
        <v>57</v>
      </c>
      <c r="J58" s="49" t="s">
        <v>58</v>
      </c>
      <c r="K58" s="34"/>
      <c r="L58"/>
      <c r="M58"/>
      <c r="N58"/>
      <c r="O58"/>
      <c r="P58"/>
      <c r="Q58"/>
      <c r="R58"/>
      <c r="S58"/>
      <c r="U58"/>
      <c r="V58"/>
    </row>
    <row r="59" spans="1:1024" x14ac:dyDescent="0.25">
      <c r="A59" s="22"/>
      <c r="B59" s="81" t="s">
        <v>50</v>
      </c>
      <c r="C59" s="31"/>
      <c r="D59" s="50">
        <f>G59</f>
        <v>4.646739130434784</v>
      </c>
      <c r="E59" s="51">
        <f>G53</f>
        <v>2.2999999999999998</v>
      </c>
      <c r="F59" s="51"/>
      <c r="G59" s="51">
        <f>G60*F60/E59</f>
        <v>4.646739130434784</v>
      </c>
      <c r="H59" s="51">
        <f>G59*E59</f>
        <v>10.687500000000002</v>
      </c>
      <c r="I59" s="50">
        <f>H59-G59</f>
        <v>6.0407608695652177</v>
      </c>
      <c r="J59" s="49">
        <f>I59-G60</f>
        <v>4.0760869565217739E-2</v>
      </c>
      <c r="K59" s="53"/>
      <c r="L59"/>
      <c r="M59"/>
      <c r="N59"/>
      <c r="O59"/>
      <c r="P59"/>
      <c r="Q59"/>
      <c r="R59"/>
      <c r="S59"/>
      <c r="U59"/>
      <c r="V59"/>
    </row>
    <row r="60" spans="1:1024" x14ac:dyDescent="0.25">
      <c r="A60" s="22"/>
      <c r="B60" s="81" t="s">
        <v>64</v>
      </c>
      <c r="C60" s="31"/>
      <c r="D60" s="50">
        <f>G60*(F60-1)</f>
        <v>4.6875000000000018</v>
      </c>
      <c r="E60" s="51">
        <f>F53</f>
        <v>2.2799999999999998</v>
      </c>
      <c r="F60" s="51">
        <f>E60/(E60-1)</f>
        <v>1.7812500000000002</v>
      </c>
      <c r="G60" s="51">
        <f>L$1</f>
        <v>6</v>
      </c>
      <c r="H60" s="51">
        <f>G60*F60</f>
        <v>10.687500000000002</v>
      </c>
      <c r="I60" s="50">
        <f>H60-G60</f>
        <v>4.6875000000000018</v>
      </c>
      <c r="J60" s="49">
        <f>I60-G59</f>
        <v>4.0760869565217739E-2</v>
      </c>
      <c r="K60" s="53"/>
      <c r="L60" s="159">
        <f>J59-J60</f>
        <v>0</v>
      </c>
      <c r="M60">
        <f>G60*F60/E59</f>
        <v>4.646739130434784</v>
      </c>
      <c r="N60"/>
      <c r="O60"/>
      <c r="P60" s="2"/>
      <c r="Q60"/>
      <c r="R60"/>
      <c r="S60"/>
      <c r="U60"/>
      <c r="V60"/>
    </row>
    <row r="61" spans="1:1024" ht="14.25" customHeight="1" thickBot="1" x14ac:dyDescent="0.3">
      <c r="A61" s="22"/>
      <c r="B61" s="60"/>
      <c r="C61" s="82"/>
      <c r="D61" s="55"/>
      <c r="E61" s="55"/>
      <c r="F61" s="55"/>
      <c r="G61" s="55"/>
      <c r="H61" s="55"/>
      <c r="I61" s="55"/>
      <c r="J61" s="58"/>
      <c r="K61" s="83"/>
      <c r="L61" s="35"/>
      <c r="M61">
        <f>G60*E59/F60</f>
        <v>7.7473684210526299</v>
      </c>
      <c r="N61"/>
      <c r="O61"/>
      <c r="P61"/>
      <c r="Q61"/>
      <c r="R61"/>
      <c r="S61"/>
      <c r="U61"/>
      <c r="V61"/>
    </row>
    <row r="62" spans="1:1024" x14ac:dyDescent="0.25">
      <c r="A62" s="22"/>
      <c r="B62" s="60"/>
      <c r="C62" s="60"/>
      <c r="D62" s="60"/>
      <c r="E62" s="60"/>
      <c r="F62" s="60"/>
      <c r="G62" s="60"/>
      <c r="H62" s="60"/>
      <c r="I62" s="60"/>
      <c r="J62" s="25"/>
      <c r="L62" s="25"/>
      <c r="M62"/>
      <c r="N62"/>
      <c r="O62"/>
      <c r="P62"/>
      <c r="Q62"/>
      <c r="R62"/>
      <c r="S62"/>
      <c r="U62"/>
      <c r="V62"/>
    </row>
    <row r="63" spans="1:1024" x14ac:dyDescent="0.25">
      <c r="A63" s="22"/>
      <c r="B63" s="60"/>
      <c r="C63" s="60"/>
      <c r="D63" s="60"/>
      <c r="E63" s="60"/>
      <c r="F63" s="60"/>
      <c r="G63" s="60"/>
      <c r="H63" s="60"/>
      <c r="I63" s="60"/>
      <c r="J63" s="25"/>
      <c r="L63" s="25"/>
      <c r="M63"/>
      <c r="N63"/>
      <c r="O63"/>
      <c r="P63"/>
      <c r="Q63"/>
      <c r="R63"/>
      <c r="S63"/>
      <c r="U63"/>
      <c r="V63"/>
    </row>
    <row r="64" spans="1:1024" x14ac:dyDescent="0.25">
      <c r="A64"/>
      <c r="B64" s="42">
        <v>6</v>
      </c>
      <c r="C64" s="42"/>
      <c r="D64"/>
      <c r="E64" s="3">
        <v>2.54</v>
      </c>
      <c r="F64"/>
      <c r="G64" s="42">
        <f>F64-B64</f>
        <v>-6</v>
      </c>
      <c r="H64" s="42">
        <f>G64-B65</f>
        <v>-15.071428571428571</v>
      </c>
      <c r="I64"/>
      <c r="J64"/>
      <c r="L64"/>
      <c r="M64"/>
      <c r="N64"/>
      <c r="O64"/>
      <c r="P64"/>
      <c r="Q64"/>
      <c r="R64"/>
      <c r="S64"/>
      <c r="U64"/>
      <c r="V64"/>
    </row>
    <row r="65" spans="1:22" x14ac:dyDescent="0.25">
      <c r="A65"/>
      <c r="B65" s="42">
        <f>B64*E64/E65</f>
        <v>9.0714285714285712</v>
      </c>
      <c r="C65" s="42"/>
      <c r="D65"/>
      <c r="E65" s="3">
        <v>1.68</v>
      </c>
      <c r="F65"/>
      <c r="G65" s="42">
        <f>F65-B65</f>
        <v>-9.0714285714285712</v>
      </c>
      <c r="H65" s="42">
        <f>G65-B64</f>
        <v>-15.071428571428571</v>
      </c>
      <c r="I65"/>
      <c r="J65"/>
      <c r="L65"/>
      <c r="M65"/>
      <c r="N65"/>
      <c r="O65"/>
      <c r="P65"/>
      <c r="Q65"/>
      <c r="R65"/>
      <c r="S65"/>
      <c r="U65"/>
      <c r="V65"/>
    </row>
    <row r="66" spans="1:22" x14ac:dyDescent="0.25">
      <c r="A66"/>
      <c r="B66"/>
      <c r="C66"/>
      <c r="D66"/>
      <c r="E66"/>
      <c r="F66"/>
      <c r="G66"/>
      <c r="H66"/>
      <c r="I66"/>
      <c r="J66"/>
      <c r="L66"/>
      <c r="M66"/>
      <c r="N66"/>
      <c r="O66"/>
      <c r="P66"/>
      <c r="Q66"/>
      <c r="R66"/>
      <c r="S66"/>
      <c r="U66"/>
      <c r="V66"/>
    </row>
    <row r="67" spans="1:22" x14ac:dyDescent="0.25">
      <c r="A67"/>
      <c r="B67"/>
      <c r="C67"/>
      <c r="D67"/>
      <c r="E67"/>
      <c r="F67"/>
      <c r="G67"/>
      <c r="H67"/>
      <c r="I67"/>
      <c r="J67"/>
      <c r="L67"/>
      <c r="M67"/>
      <c r="N67"/>
      <c r="O67"/>
      <c r="P67"/>
      <c r="Q67"/>
      <c r="R67"/>
      <c r="S67"/>
      <c r="U67"/>
      <c r="V67"/>
    </row>
    <row r="68" spans="1:22" x14ac:dyDescent="0.25">
      <c r="A68" s="3">
        <v>123457</v>
      </c>
      <c r="B68" s="3" t="s">
        <v>46</v>
      </c>
      <c r="C68"/>
      <c r="D68"/>
      <c r="E68"/>
      <c r="F68" s="3" t="s">
        <v>47</v>
      </c>
      <c r="G68" s="3" t="s">
        <v>48</v>
      </c>
      <c r="H68"/>
      <c r="I68"/>
      <c r="J68"/>
      <c r="L68"/>
      <c r="M68"/>
      <c r="N68"/>
      <c r="O68"/>
      <c r="P68"/>
      <c r="Q68"/>
      <c r="R68"/>
      <c r="S68"/>
      <c r="U68"/>
      <c r="V68"/>
    </row>
    <row r="69" spans="1:22" ht="15.75" thickBot="1" x14ac:dyDescent="0.3">
      <c r="A69"/>
      <c r="B69"/>
      <c r="C69"/>
      <c r="D69" s="3">
        <v>3</v>
      </c>
      <c r="E69" s="3">
        <v>2</v>
      </c>
      <c r="F69" s="3">
        <v>1</v>
      </c>
      <c r="G69" s="3">
        <v>1</v>
      </c>
      <c r="H69" s="3">
        <v>2</v>
      </c>
      <c r="I69" s="3">
        <v>3</v>
      </c>
      <c r="J69"/>
      <c r="L69"/>
      <c r="M69"/>
      <c r="N69"/>
      <c r="O69"/>
      <c r="P69"/>
      <c r="Q69"/>
      <c r="R69"/>
      <c r="S69"/>
      <c r="U69"/>
      <c r="V69"/>
    </row>
    <row r="70" spans="1:22" x14ac:dyDescent="0.25">
      <c r="A70" s="3">
        <v>3</v>
      </c>
      <c r="B70" s="3" t="s">
        <v>44</v>
      </c>
      <c r="C70"/>
      <c r="D70" s="5">
        <v>1.64</v>
      </c>
      <c r="E70" s="6">
        <v>1.65</v>
      </c>
      <c r="F70" s="7">
        <v>1.66</v>
      </c>
      <c r="G70" s="68">
        <v>1.67</v>
      </c>
      <c r="H70" s="71">
        <v>1.68</v>
      </c>
      <c r="I70" s="9">
        <v>1.69</v>
      </c>
      <c r="J70"/>
      <c r="L70"/>
      <c r="M70" s="47" t="s">
        <v>52</v>
      </c>
      <c r="N70" s="48" t="s">
        <v>53</v>
      </c>
      <c r="O70" s="48" t="s">
        <v>54</v>
      </c>
      <c r="P70" s="48" t="s">
        <v>55</v>
      </c>
      <c r="Q70" s="48" t="s">
        <v>56</v>
      </c>
      <c r="R70" s="47" t="s">
        <v>57</v>
      </c>
      <c r="S70" s="48" t="s">
        <v>58</v>
      </c>
      <c r="U70" s="3">
        <f>1/G70+1/F72</f>
        <v>1.0020282016611939</v>
      </c>
      <c r="V70" s="3">
        <f>G70/(G70-1)</f>
        <v>2.4925373134328361</v>
      </c>
    </row>
    <row r="71" spans="1:22" ht="15.75" thickBot="1" x14ac:dyDescent="0.3">
      <c r="A71"/>
      <c r="B71"/>
      <c r="C71"/>
      <c r="D71" s="72">
        <v>789</v>
      </c>
      <c r="E71" s="73">
        <v>6509</v>
      </c>
      <c r="F71" s="85">
        <v>2064</v>
      </c>
      <c r="G71" s="89">
        <v>480</v>
      </c>
      <c r="H71" s="75">
        <v>13585</v>
      </c>
      <c r="I71" s="76">
        <v>6205</v>
      </c>
      <c r="J71"/>
      <c r="L71" s="35" t="s">
        <v>44</v>
      </c>
      <c r="M71" s="50">
        <v>20</v>
      </c>
      <c r="N71" s="51">
        <v>1.68</v>
      </c>
      <c r="O71" s="51">
        <f>N71/(N71-1)</f>
        <v>2.4705882352941178</v>
      </c>
      <c r="P71" s="51">
        <f>M71/(O71-1)</f>
        <v>13.6</v>
      </c>
      <c r="Q71" s="51">
        <f>P71*O71</f>
        <v>33.6</v>
      </c>
      <c r="R71" s="50">
        <f>Q71-P71</f>
        <v>20</v>
      </c>
      <c r="S71" s="51">
        <f>R71-P72</f>
        <v>-5.1612903225809248E-2</v>
      </c>
      <c r="U71" s="3">
        <f>F73/G71</f>
        <v>11.552083333333334</v>
      </c>
      <c r="V71" s="3">
        <f>F72/(F72-1)</f>
        <v>1.6756756756756757</v>
      </c>
    </row>
    <row r="72" spans="1:22" x14ac:dyDescent="0.25">
      <c r="A72" s="3">
        <v>4</v>
      </c>
      <c r="B72" s="3" t="s">
        <v>45</v>
      </c>
      <c r="C72"/>
      <c r="D72" s="15">
        <v>2.44</v>
      </c>
      <c r="E72" s="16">
        <v>2.46</v>
      </c>
      <c r="F72" s="20">
        <v>2.48</v>
      </c>
      <c r="G72" s="18">
        <v>2.5</v>
      </c>
      <c r="H72" s="78">
        <v>2.52</v>
      </c>
      <c r="I72" s="20">
        <v>2.54</v>
      </c>
      <c r="J72"/>
      <c r="L72" s="35" t="s">
        <v>45</v>
      </c>
      <c r="M72" s="90">
        <f>M71*(O71*(O72-1))/(O72*(O71-1))</f>
        <v>13.548387096774194</v>
      </c>
      <c r="N72" s="91">
        <v>2.48</v>
      </c>
      <c r="O72" s="91">
        <f>N72/(N72-1)</f>
        <v>1.6756756756756757</v>
      </c>
      <c r="P72" s="91">
        <f>M72/(O72-1)</f>
        <v>20.051612903225809</v>
      </c>
      <c r="Q72" s="51">
        <f>P72*O72</f>
        <v>33.6</v>
      </c>
      <c r="R72" s="50">
        <f>Q72-P72</f>
        <v>13.548387096774192</v>
      </c>
      <c r="S72" s="51">
        <f>R72-P71</f>
        <v>-5.1612903225807472E-2</v>
      </c>
      <c r="V72" s="3">
        <f>1/V70+1/V71</f>
        <v>0.99797179833880623</v>
      </c>
    </row>
    <row r="73" spans="1:22" ht="15.75" thickBot="1" x14ac:dyDescent="0.3">
      <c r="B73"/>
      <c r="C73"/>
      <c r="D73" s="72">
        <v>6432</v>
      </c>
      <c r="E73" s="73">
        <v>5701</v>
      </c>
      <c r="F73" s="92">
        <v>5545</v>
      </c>
      <c r="G73" s="88">
        <v>2578</v>
      </c>
      <c r="H73" s="75">
        <v>3333</v>
      </c>
      <c r="I73" s="76">
        <v>1820</v>
      </c>
      <c r="J73"/>
      <c r="M73"/>
    </row>
    <row r="74" spans="1:22" x14ac:dyDescent="0.25">
      <c r="B74"/>
      <c r="C74"/>
      <c r="D74"/>
      <c r="E74"/>
      <c r="F74"/>
      <c r="G74"/>
      <c r="H74"/>
      <c r="I74"/>
      <c r="J74"/>
      <c r="M74"/>
    </row>
    <row r="75" spans="1:22" x14ac:dyDescent="0.25">
      <c r="B75" s="3">
        <v>1</v>
      </c>
      <c r="C75"/>
      <c r="D75" s="3">
        <v>2</v>
      </c>
      <c r="E75" s="3">
        <v>3</v>
      </c>
      <c r="F75" s="3">
        <v>4</v>
      </c>
      <c r="G75"/>
      <c r="H75"/>
      <c r="I75" s="3">
        <v>5</v>
      </c>
      <c r="J75"/>
      <c r="M75"/>
    </row>
    <row r="76" spans="1:22" x14ac:dyDescent="0.25">
      <c r="B76" s="47" t="s">
        <v>52</v>
      </c>
      <c r="C76" s="47"/>
      <c r="D76" s="48" t="s">
        <v>53</v>
      </c>
      <c r="E76" s="48" t="s">
        <v>54</v>
      </c>
      <c r="F76" s="48" t="s">
        <v>55</v>
      </c>
      <c r="G76" s="48" t="s">
        <v>56</v>
      </c>
      <c r="H76" s="47" t="s">
        <v>57</v>
      </c>
      <c r="I76" s="48" t="s">
        <v>58</v>
      </c>
      <c r="J76"/>
      <c r="M76"/>
    </row>
    <row r="77" spans="1:22" x14ac:dyDescent="0.25">
      <c r="B77" s="50">
        <v>20</v>
      </c>
      <c r="C77" s="50"/>
      <c r="D77" s="51">
        <v>1.67</v>
      </c>
      <c r="E77" s="51">
        <f>D77/(D77-1)</f>
        <v>2.4925373134328361</v>
      </c>
      <c r="F77" s="51">
        <f>B77/(E77-1)</f>
        <v>13.399999999999997</v>
      </c>
      <c r="G77" s="51">
        <f>F77*E77</f>
        <v>33.4</v>
      </c>
      <c r="H77" s="50">
        <f>G77-F77</f>
        <v>20</v>
      </c>
      <c r="I77" s="51">
        <f>H77-F78</f>
        <v>6.7741935483873306E-2</v>
      </c>
      <c r="J77" s="35">
        <f>F77*E77-F77-F78</f>
        <v>6.7741935483873306E-2</v>
      </c>
      <c r="M77" s="3">
        <f>F77/F78</f>
        <v>0.67227706748664828</v>
      </c>
    </row>
    <row r="78" spans="1:22" x14ac:dyDescent="0.25">
      <c r="B78" s="50">
        <f>B79</f>
        <v>13.46774193548387</v>
      </c>
      <c r="C78" s="50"/>
      <c r="D78" s="51">
        <v>2.48</v>
      </c>
      <c r="E78" s="51">
        <f>D78/(D78-1)</f>
        <v>1.6756756756756757</v>
      </c>
      <c r="F78" s="51">
        <f>B78/(E78-1)</f>
        <v>19.932258064516127</v>
      </c>
      <c r="G78" s="51">
        <f>F78*E78</f>
        <v>33.4</v>
      </c>
      <c r="H78" s="50">
        <f>G78-F78</f>
        <v>13.467741935483872</v>
      </c>
      <c r="I78" s="51">
        <f>H78-F77</f>
        <v>6.7741935483875082E-2</v>
      </c>
      <c r="J78" s="35">
        <f>F78*E78-F78-F77</f>
        <v>6.7741935483875082E-2</v>
      </c>
      <c r="M78" s="3">
        <f>E78/E77</f>
        <v>0.67227706748664828</v>
      </c>
    </row>
    <row r="79" spans="1:22" x14ac:dyDescent="0.25">
      <c r="B79" s="3">
        <f>B77*((E77*(E78-1))/(E78*(E77-1)))</f>
        <v>13.46774193548387</v>
      </c>
      <c r="C79"/>
      <c r="D79"/>
      <c r="E79"/>
      <c r="F79" s="93"/>
      <c r="G79"/>
      <c r="H79"/>
      <c r="I79"/>
      <c r="J79" s="35" t="b">
        <f>J77=J78</f>
        <v>0</v>
      </c>
    </row>
    <row r="80" spans="1:22" x14ac:dyDescent="0.25">
      <c r="B80" s="3">
        <f>B77*D77/D78</f>
        <v>13.46774193548387</v>
      </c>
      <c r="C80"/>
      <c r="D80"/>
      <c r="E80"/>
      <c r="F80"/>
      <c r="G80"/>
      <c r="H80"/>
      <c r="I80"/>
    </row>
    <row r="81" spans="2:9" x14ac:dyDescent="0.25">
      <c r="B81" s="3">
        <f>B77/B78</f>
        <v>1.4850299401197606</v>
      </c>
      <c r="C81"/>
      <c r="D81" s="3">
        <f>D77/D78</f>
        <v>0.67338709677419351</v>
      </c>
      <c r="E81" s="3">
        <f>E77/E78</f>
        <v>1.4874819451131442</v>
      </c>
      <c r="F81" s="3">
        <f>F77/F78</f>
        <v>0.67227706748664828</v>
      </c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 s="47" t="s">
        <v>52</v>
      </c>
      <c r="C84" s="47"/>
      <c r="D84" s="48" t="s">
        <v>53</v>
      </c>
      <c r="E84" s="48" t="s">
        <v>54</v>
      </c>
      <c r="F84" s="48" t="s">
        <v>55</v>
      </c>
      <c r="G84" s="48" t="s">
        <v>56</v>
      </c>
      <c r="H84" s="47" t="s">
        <v>57</v>
      </c>
      <c r="I84" s="48" t="s">
        <v>58</v>
      </c>
    </row>
    <row r="85" spans="2:9" x14ac:dyDescent="0.25">
      <c r="B85" s="50">
        <f>F85*(E85-1)</f>
        <v>20.067972163780553</v>
      </c>
      <c r="C85" s="50"/>
      <c r="D85" s="51">
        <v>1.67</v>
      </c>
      <c r="E85" s="51">
        <f>D85/(D85-1)</f>
        <v>2.4925373134328361</v>
      </c>
      <c r="F85" s="51">
        <f>F86/E85*E86</f>
        <v>13.445541349732967</v>
      </c>
      <c r="G85" s="51">
        <f>F85*E85</f>
        <v>33.513513513513516</v>
      </c>
      <c r="H85" s="50">
        <f>G85-F85</f>
        <v>20.067972163780549</v>
      </c>
      <c r="I85" s="51">
        <f>H85-F86</f>
        <v>6.7972163780549266E-2</v>
      </c>
    </row>
    <row r="86" spans="2:9" x14ac:dyDescent="0.25">
      <c r="B86" s="50">
        <f>F86*(E86-1)</f>
        <v>13.513513513513512</v>
      </c>
      <c r="C86" s="50"/>
      <c r="D86" s="51">
        <v>2.48</v>
      </c>
      <c r="E86" s="51">
        <f>D86/(D86-1)</f>
        <v>1.6756756756756757</v>
      </c>
      <c r="F86" s="51">
        <v>20</v>
      </c>
      <c r="G86" s="51">
        <f>F86*E86</f>
        <v>33.513513513513516</v>
      </c>
      <c r="H86" s="50">
        <f>G86-F86</f>
        <v>13.513513513513516</v>
      </c>
      <c r="I86" s="51">
        <f>H86-F85</f>
        <v>6.7972163780549266E-2</v>
      </c>
    </row>
    <row r="87" spans="2:9" ht="14.25" customHeight="1" x14ac:dyDescent="0.25"/>
  </sheetData>
  <customSheetViews>
    <customSheetView guid="{C2DA02BB-25DC-4163-8B34-A8EF343A9637}" hiddenColumns="1">
      <selection activeCell="S15" sqref="S15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BE33C004-8B23-41A7-8162-509591D3ADC7}" hiddenColumns="1" topLeftCell="A43">
      <selection activeCell="T62" sqref="T62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523864BE-0BE1-4C24-A752-8B8BB36DDF37}" hiddenColumns="1" topLeftCell="A43">
      <selection activeCell="T62" sqref="T62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"/>
  <sheetViews>
    <sheetView topLeftCell="A43" zoomScaleNormal="100" workbookViewId="0">
      <selection activeCell="T62" sqref="T62"/>
    </sheetView>
  </sheetViews>
  <sheetFormatPr defaultRowHeight="15" x14ac:dyDescent="0.25"/>
  <cols>
    <col min="1" max="13" width="9.140625" style="22"/>
    <col min="14" max="15" width="9.140625" style="22" hidden="1" customWidth="1"/>
    <col min="16" max="16" width="9.140625" style="22"/>
    <col min="17" max="18" width="9.140625" style="22" hidden="1" customWidth="1"/>
    <col min="19" max="1025" width="9.140625" style="22"/>
  </cols>
  <sheetData>
    <row r="1" spans="1:1024" x14ac:dyDescent="0.25">
      <c r="A1" s="22">
        <v>123458</v>
      </c>
      <c r="B1" s="22" t="s">
        <v>46</v>
      </c>
      <c r="C1"/>
      <c r="D1"/>
      <c r="E1"/>
      <c r="F1" s="22" t="s">
        <v>47</v>
      </c>
      <c r="G1" s="22" t="s">
        <v>48</v>
      </c>
      <c r="H1"/>
      <c r="I1"/>
      <c r="J1"/>
      <c r="K1"/>
      <c r="L1" s="4">
        <v>6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thickBot="1" x14ac:dyDescent="0.3">
      <c r="A2"/>
      <c r="B2"/>
      <c r="C2"/>
      <c r="D2" s="22">
        <v>3</v>
      </c>
      <c r="E2" s="22">
        <v>2</v>
      </c>
      <c r="F2" s="22">
        <v>1</v>
      </c>
      <c r="G2" s="22">
        <v>1</v>
      </c>
      <c r="H2" s="22">
        <v>2</v>
      </c>
      <c r="I2" s="22">
        <v>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22">
        <v>3</v>
      </c>
      <c r="B3" s="22" t="s">
        <v>44</v>
      </c>
      <c r="C3"/>
      <c r="D3" s="5">
        <v>1.64</v>
      </c>
      <c r="E3" s="6">
        <v>1.6500000000000006</v>
      </c>
      <c r="F3" s="7">
        <v>2.2799999999999998</v>
      </c>
      <c r="G3" s="8">
        <v>2.2999999999999998</v>
      </c>
      <c r="H3" s="8">
        <v>1.6900000000000006</v>
      </c>
      <c r="I3" s="9">
        <v>1.7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/>
      <c r="B4"/>
      <c r="C4"/>
      <c r="D4" s="10">
        <v>1.82</v>
      </c>
      <c r="E4" s="11">
        <v>6509</v>
      </c>
      <c r="F4" s="12">
        <v>2064</v>
      </c>
      <c r="G4" s="13">
        <v>480</v>
      </c>
      <c r="H4" s="13">
        <v>13585</v>
      </c>
      <c r="I4" s="14">
        <v>6205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22">
        <v>4</v>
      </c>
      <c r="B5" s="22" t="s">
        <v>45</v>
      </c>
      <c r="C5"/>
      <c r="D5" s="15">
        <v>2.46</v>
      </c>
      <c r="E5" s="16">
        <v>2.4800000000000013</v>
      </c>
      <c r="F5" s="17">
        <v>1.77</v>
      </c>
      <c r="G5" s="18">
        <v>1.78</v>
      </c>
      <c r="H5" s="19">
        <v>2.5400000000000014</v>
      </c>
      <c r="I5" s="20">
        <v>2.5600000000000014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thickBot="1" x14ac:dyDescent="0.3">
      <c r="A6"/>
      <c r="B6"/>
      <c r="C6"/>
      <c r="D6" s="10">
        <v>6432</v>
      </c>
      <c r="E6" s="11">
        <v>5701</v>
      </c>
      <c r="F6" s="12">
        <v>5545</v>
      </c>
      <c r="G6" s="21">
        <v>2578</v>
      </c>
      <c r="H6" s="13">
        <v>3333</v>
      </c>
      <c r="I6" s="14">
        <v>1820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2" customFormat="1" ht="15.75" thickBot="1" x14ac:dyDescent="0.3">
      <c r="D7" s="46"/>
      <c r="E7" s="46"/>
      <c r="F7" s="24"/>
      <c r="G7" s="46"/>
      <c r="H7" s="46"/>
      <c r="I7" s="46"/>
      <c r="J7" s="35"/>
      <c r="L7" s="35"/>
    </row>
    <row r="8" spans="1:1024" ht="3.75" customHeight="1" thickBot="1" x14ac:dyDescent="0.3">
      <c r="A8"/>
      <c r="B8"/>
      <c r="C8" s="26"/>
      <c r="D8" s="64"/>
      <c r="E8" s="64"/>
      <c r="F8" s="64"/>
      <c r="G8" s="64"/>
      <c r="H8" s="64"/>
      <c r="I8" s="64"/>
      <c r="J8" s="28"/>
      <c r="K8" s="29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30" t="s">
        <v>49</v>
      </c>
      <c r="B9" s="22" t="s">
        <v>50</v>
      </c>
      <c r="C9" s="31"/>
      <c r="D9" s="5">
        <f t="shared" ref="D9:H9" si="0">D$3</f>
        <v>1.64</v>
      </c>
      <c r="E9" s="6">
        <f t="shared" si="0"/>
        <v>1.6500000000000006</v>
      </c>
      <c r="F9" s="7">
        <f t="shared" si="0"/>
        <v>2.2799999999999998</v>
      </c>
      <c r="G9" s="32">
        <v>1.67</v>
      </c>
      <c r="H9" s="8">
        <f t="shared" si="0"/>
        <v>1.6900000000000006</v>
      </c>
      <c r="I9" s="9">
        <f>I$3</f>
        <v>1.7</v>
      </c>
      <c r="J9" s="62"/>
      <c r="K9" s="34"/>
      <c r="L9" s="35">
        <f>1/G9+1/F11</f>
        <v>1.1637741466220102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.75" thickBot="1" x14ac:dyDescent="0.3">
      <c r="A10"/>
      <c r="B10"/>
      <c r="C10" s="31"/>
      <c r="D10" s="36">
        <f t="shared" ref="D10:I10" si="1">D$4</f>
        <v>1.82</v>
      </c>
      <c r="E10" s="37">
        <f t="shared" si="1"/>
        <v>6509</v>
      </c>
      <c r="F10" s="38">
        <f t="shared" si="1"/>
        <v>2064</v>
      </c>
      <c r="G10" s="39">
        <f t="shared" si="1"/>
        <v>480</v>
      </c>
      <c r="H10" s="40">
        <f t="shared" si="1"/>
        <v>13585</v>
      </c>
      <c r="I10" s="41">
        <f t="shared" si="1"/>
        <v>6205</v>
      </c>
      <c r="J10" s="62"/>
      <c r="K10" s="34"/>
      <c r="L10" s="42">
        <f>G10/F12</f>
        <v>8.6564472497745723E-2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/>
      <c r="B11" s="22" t="s">
        <v>51</v>
      </c>
      <c r="C11" s="31"/>
      <c r="D11" s="15">
        <f t="shared" ref="D11:I11" si="2">D$5</f>
        <v>2.46</v>
      </c>
      <c r="E11" s="16">
        <f t="shared" si="2"/>
        <v>2.4800000000000013</v>
      </c>
      <c r="F11" s="43">
        <f t="shared" si="2"/>
        <v>1.77</v>
      </c>
      <c r="G11" s="18">
        <f t="shared" si="2"/>
        <v>1.78</v>
      </c>
      <c r="H11" s="19">
        <f t="shared" si="2"/>
        <v>2.5400000000000014</v>
      </c>
      <c r="I11" s="20">
        <f t="shared" si="2"/>
        <v>2.5600000000000014</v>
      </c>
      <c r="J11" s="62"/>
      <c r="K11" s="34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thickBot="1" x14ac:dyDescent="0.3">
      <c r="A12"/>
      <c r="B12"/>
      <c r="C12" s="31"/>
      <c r="D12" s="36">
        <f t="shared" ref="D12:I12" si="3">D$6</f>
        <v>6432</v>
      </c>
      <c r="E12" s="37">
        <f t="shared" si="3"/>
        <v>5701</v>
      </c>
      <c r="F12" s="44">
        <f t="shared" si="3"/>
        <v>5545</v>
      </c>
      <c r="G12" s="45">
        <f t="shared" si="3"/>
        <v>2578</v>
      </c>
      <c r="H12" s="40">
        <f t="shared" si="3"/>
        <v>3333</v>
      </c>
      <c r="I12" s="41">
        <f t="shared" si="3"/>
        <v>1820</v>
      </c>
      <c r="J12" s="62"/>
      <c r="K12" s="34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/>
      <c r="B13"/>
      <c r="C13" s="31"/>
      <c r="D13" s="46"/>
      <c r="E13" s="46"/>
      <c r="F13" s="46"/>
      <c r="G13" s="46"/>
      <c r="H13" s="46"/>
      <c r="I13" s="46"/>
      <c r="J13" s="62"/>
      <c r="K13" s="34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/>
      <c r="B14"/>
      <c r="C14" s="31"/>
      <c r="D14" s="47" t="s">
        <v>52</v>
      </c>
      <c r="E14" s="48" t="s">
        <v>53</v>
      </c>
      <c r="F14" s="48" t="s">
        <v>54</v>
      </c>
      <c r="G14" s="47" t="s">
        <v>55</v>
      </c>
      <c r="H14" s="48" t="s">
        <v>56</v>
      </c>
      <c r="I14" s="48" t="s">
        <v>57</v>
      </c>
      <c r="J14" s="49" t="s">
        <v>58</v>
      </c>
      <c r="K14" s="3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/>
      <c r="B15" s="22" t="s">
        <v>50</v>
      </c>
      <c r="C15" s="31"/>
      <c r="D15" s="50">
        <f>IF(E15&lt;E16,L$1,L$1/E15*E16)</f>
        <v>6</v>
      </c>
      <c r="E15" s="51">
        <f>G9</f>
        <v>1.67</v>
      </c>
      <c r="F15" s="52" t="s">
        <v>59</v>
      </c>
      <c r="G15" s="50">
        <f>D15</f>
        <v>6</v>
      </c>
      <c r="H15" s="48">
        <f>D15*E15</f>
        <v>10.02</v>
      </c>
      <c r="I15" s="51">
        <f>H15-G15</f>
        <v>4.0199999999999996</v>
      </c>
      <c r="J15" s="49">
        <f>I15-G16</f>
        <v>-1.6410169491525419</v>
      </c>
      <c r="K15" s="53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/>
      <c r="B16" s="22" t="s">
        <v>51</v>
      </c>
      <c r="C16" s="31"/>
      <c r="D16" s="50">
        <f>IF(E15&gt;E16,L$1,L$1/E16*E15)</f>
        <v>5.6610169491525415</v>
      </c>
      <c r="E16" s="51">
        <f>F11</f>
        <v>1.77</v>
      </c>
      <c r="F16" s="52" t="s">
        <v>59</v>
      </c>
      <c r="G16" s="50">
        <f>D16</f>
        <v>5.6610169491525415</v>
      </c>
      <c r="H16" s="48">
        <f>D16*E16</f>
        <v>10.019999999999998</v>
      </c>
      <c r="I16" s="51">
        <f>H16-G16</f>
        <v>4.3589830508474563</v>
      </c>
      <c r="J16" s="49">
        <f>I16-G15</f>
        <v>-1.6410169491525437</v>
      </c>
      <c r="K16" s="53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22" customFormat="1" ht="5.25" customHeight="1" thickBot="1" x14ac:dyDescent="0.3">
      <c r="C17" s="54"/>
      <c r="D17" s="55"/>
      <c r="E17" s="55"/>
      <c r="F17" s="56"/>
      <c r="G17" s="55"/>
      <c r="H17" s="57"/>
      <c r="I17" s="55"/>
      <c r="J17" s="58"/>
      <c r="K17" s="59"/>
      <c r="L17" s="35"/>
    </row>
    <row r="18" spans="1:1024" ht="9.75" customHeight="1" thickBot="1" x14ac:dyDescent="0.3">
      <c r="C18"/>
      <c r="D18" s="60"/>
      <c r="E18" s="60"/>
      <c r="F18" s="61"/>
      <c r="G18" s="60"/>
      <c r="H18" s="46"/>
      <c r="I18" s="60"/>
      <c r="J18" s="62"/>
      <c r="K18" s="60"/>
      <c r="L18" s="35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5.25" customHeight="1" thickBot="1" x14ac:dyDescent="0.3">
      <c r="A19" s="42"/>
      <c r="B19" s="60"/>
      <c r="C19" s="63"/>
      <c r="D19" s="64"/>
      <c r="E19" s="65"/>
      <c r="F19" s="66"/>
      <c r="G19" s="64"/>
      <c r="H19" s="66"/>
      <c r="I19" s="66"/>
      <c r="J19" s="28"/>
      <c r="K19" s="2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30" t="s">
        <v>60</v>
      </c>
      <c r="B20" s="22" t="s">
        <v>61</v>
      </c>
      <c r="C20" s="31"/>
      <c r="D20" s="5">
        <f t="shared" ref="D20:I20" si="4">D$3</f>
        <v>1.64</v>
      </c>
      <c r="E20" s="6">
        <f t="shared" si="4"/>
        <v>1.6500000000000006</v>
      </c>
      <c r="F20" s="67">
        <f t="shared" si="4"/>
        <v>2.2799999999999998</v>
      </c>
      <c r="G20" s="68">
        <f t="shared" si="4"/>
        <v>2.2999999999999998</v>
      </c>
      <c r="H20" s="8">
        <f t="shared" si="4"/>
        <v>1.6900000000000006</v>
      </c>
      <c r="I20" s="9">
        <f t="shared" si="4"/>
        <v>1.7</v>
      </c>
      <c r="J20" s="62"/>
      <c r="K20" s="34"/>
      <c r="L20" s="35">
        <f>1/G22+1/F20</f>
        <v>1.000394244037059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5.75" thickBot="1" x14ac:dyDescent="0.3">
      <c r="A21"/>
      <c r="B21"/>
      <c r="C21" s="31"/>
      <c r="D21" s="36">
        <f t="shared" ref="D21:I21" si="5">D$4</f>
        <v>1.82</v>
      </c>
      <c r="E21" s="37">
        <f t="shared" si="5"/>
        <v>6509</v>
      </c>
      <c r="F21" s="44">
        <f t="shared" si="5"/>
        <v>2064</v>
      </c>
      <c r="G21" s="45">
        <f t="shared" si="5"/>
        <v>480</v>
      </c>
      <c r="H21" s="40">
        <f t="shared" si="5"/>
        <v>13585</v>
      </c>
      <c r="I21" s="41">
        <f t="shared" si="5"/>
        <v>6205</v>
      </c>
      <c r="J21" s="62"/>
      <c r="K21" s="34"/>
      <c r="L21" s="42">
        <f>G23/F21</f>
        <v>1.249031007751938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/>
      <c r="B22" s="22" t="s">
        <v>62</v>
      </c>
      <c r="C22" s="31"/>
      <c r="D22" s="15">
        <f t="shared" ref="D22:I22" si="6">D$5</f>
        <v>2.46</v>
      </c>
      <c r="E22" s="16">
        <f t="shared" si="6"/>
        <v>2.4800000000000013</v>
      </c>
      <c r="F22" s="7">
        <f t="shared" si="6"/>
        <v>1.77</v>
      </c>
      <c r="G22" s="32">
        <f t="shared" si="6"/>
        <v>1.78</v>
      </c>
      <c r="H22" s="19">
        <f t="shared" si="6"/>
        <v>2.5400000000000014</v>
      </c>
      <c r="I22" s="20">
        <f t="shared" si="6"/>
        <v>2.5600000000000014</v>
      </c>
      <c r="J22" s="62"/>
      <c r="K22" s="34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5.75" thickBot="1" x14ac:dyDescent="0.3">
      <c r="A23"/>
      <c r="B23"/>
      <c r="C23" s="31"/>
      <c r="D23" s="36">
        <f t="shared" ref="D23:I23" si="7">D$6</f>
        <v>6432</v>
      </c>
      <c r="E23" s="37">
        <f t="shared" si="7"/>
        <v>5701</v>
      </c>
      <c r="F23" s="38">
        <f t="shared" si="7"/>
        <v>5545</v>
      </c>
      <c r="G23" s="39">
        <f t="shared" si="7"/>
        <v>2578</v>
      </c>
      <c r="H23" s="40">
        <f t="shared" si="7"/>
        <v>3333</v>
      </c>
      <c r="I23" s="41">
        <f t="shared" si="7"/>
        <v>1820</v>
      </c>
      <c r="J23" s="62"/>
      <c r="K23" s="34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/>
      <c r="B24"/>
      <c r="C24" s="31"/>
      <c r="D24" s="46"/>
      <c r="E24" s="46"/>
      <c r="F24" s="46"/>
      <c r="G24" s="46"/>
      <c r="H24" s="46"/>
      <c r="I24" s="46"/>
      <c r="J24" s="62"/>
      <c r="K24" s="3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/>
      <c r="B25"/>
      <c r="C25" s="31"/>
      <c r="D25" s="47" t="s">
        <v>52</v>
      </c>
      <c r="E25" s="48" t="s">
        <v>53</v>
      </c>
      <c r="F25" s="48" t="s">
        <v>54</v>
      </c>
      <c r="G25" s="47" t="s">
        <v>55</v>
      </c>
      <c r="H25" s="48" t="s">
        <v>56</v>
      </c>
      <c r="I25" s="48" t="s">
        <v>57</v>
      </c>
      <c r="J25" s="49" t="s">
        <v>58</v>
      </c>
      <c r="K25" s="34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/>
      <c r="B26" s="22" t="s">
        <v>61</v>
      </c>
      <c r="C26" s="31"/>
      <c r="D26" s="50">
        <f>IF(E26&lt;E27,L$1,L$1/E26*E27)</f>
        <v>4.6842105263157903</v>
      </c>
      <c r="E26" s="51">
        <f>F20</f>
        <v>2.2799999999999998</v>
      </c>
      <c r="F26" s="52" t="s">
        <v>59</v>
      </c>
      <c r="G26" s="50">
        <f>D26</f>
        <v>4.6842105263157903</v>
      </c>
      <c r="H26" s="48">
        <f>D26*E26</f>
        <v>10.680000000000001</v>
      </c>
      <c r="I26" s="51">
        <f>H26-G26</f>
        <v>5.9957894736842112</v>
      </c>
      <c r="J26" s="49">
        <f>I26-G27</f>
        <v>-4.2105263157887762E-3</v>
      </c>
      <c r="K26" s="53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/>
      <c r="B27" s="22" t="s">
        <v>62</v>
      </c>
      <c r="C27" s="31"/>
      <c r="D27" s="50">
        <f>IF(E26&gt;E27,L$1,L$1/E27*E26)</f>
        <v>6</v>
      </c>
      <c r="E27" s="51">
        <f>G22</f>
        <v>1.78</v>
      </c>
      <c r="F27" s="52" t="s">
        <v>59</v>
      </c>
      <c r="G27" s="50">
        <f>D27</f>
        <v>6</v>
      </c>
      <c r="H27" s="48">
        <f>D27*E27</f>
        <v>10.68</v>
      </c>
      <c r="I27" s="51">
        <f>H27-G27</f>
        <v>4.68</v>
      </c>
      <c r="J27" s="49">
        <f>I27-G26</f>
        <v>-4.2105263157905526E-3</v>
      </c>
      <c r="K27" s="5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2" customFormat="1" ht="6.75" customHeight="1" thickBot="1" x14ac:dyDescent="0.3">
      <c r="C28" s="54"/>
      <c r="D28" s="55"/>
      <c r="E28" s="55"/>
      <c r="F28" s="56"/>
      <c r="G28" s="55"/>
      <c r="H28" s="57"/>
      <c r="I28" s="55"/>
      <c r="J28" s="58"/>
      <c r="K28" s="59"/>
      <c r="L28" s="35"/>
    </row>
    <row r="29" spans="1:1024" ht="6.75" customHeight="1" thickBot="1" x14ac:dyDescent="0.3">
      <c r="C29" s="46"/>
      <c r="D29" s="60"/>
      <c r="E29" s="60"/>
      <c r="F29" s="61"/>
      <c r="G29" s="60"/>
      <c r="H29" s="46"/>
      <c r="I29" s="60"/>
      <c r="J29" s="62"/>
      <c r="K29" s="60"/>
      <c r="L29" s="35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6" customHeight="1" thickBot="1" x14ac:dyDescent="0.3">
      <c r="A30"/>
      <c r="B30"/>
      <c r="C30" s="26"/>
      <c r="D30" s="64"/>
      <c r="E30" s="64"/>
      <c r="F30" s="64"/>
      <c r="G30" s="64"/>
      <c r="H30" s="64"/>
      <c r="I30" s="64"/>
      <c r="J30" s="28"/>
      <c r="K30" s="29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69" t="s">
        <v>63</v>
      </c>
      <c r="B31" s="22" t="s">
        <v>64</v>
      </c>
      <c r="C31" s="31"/>
      <c r="D31" s="5">
        <f t="shared" ref="D31:I31" si="8">D$3</f>
        <v>1.64</v>
      </c>
      <c r="E31" s="6">
        <f t="shared" si="8"/>
        <v>1.6500000000000006</v>
      </c>
      <c r="F31" s="70">
        <f t="shared" si="8"/>
        <v>2.2799999999999998</v>
      </c>
      <c r="G31" s="71">
        <f t="shared" si="8"/>
        <v>2.2999999999999998</v>
      </c>
      <c r="H31" s="71">
        <f t="shared" si="8"/>
        <v>1.6900000000000006</v>
      </c>
      <c r="I31" s="9">
        <f t="shared" si="8"/>
        <v>1.7</v>
      </c>
      <c r="J31" s="62"/>
      <c r="K31" s="34"/>
      <c r="L31" s="35">
        <f>1/F37+1/F38</f>
        <v>0.99960575596294099</v>
      </c>
      <c r="M31" s="46"/>
      <c r="N31" s="46"/>
      <c r="O31" s="46"/>
      <c r="P31" s="46"/>
      <c r="Q31" s="46"/>
      <c r="R31" s="46"/>
      <c r="S31" s="46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5.75" thickBot="1" x14ac:dyDescent="0.3">
      <c r="A32"/>
      <c r="B32"/>
      <c r="C32" s="31"/>
      <c r="D32" s="72">
        <f t="shared" ref="D32:I32" si="9">D$4</f>
        <v>1.82</v>
      </c>
      <c r="E32" s="73">
        <f t="shared" si="9"/>
        <v>6509</v>
      </c>
      <c r="F32" s="74">
        <f t="shared" si="9"/>
        <v>2064</v>
      </c>
      <c r="G32" s="75">
        <f t="shared" si="9"/>
        <v>480</v>
      </c>
      <c r="H32" s="75">
        <f t="shared" si="9"/>
        <v>13585</v>
      </c>
      <c r="I32" s="76">
        <f t="shared" si="9"/>
        <v>6205</v>
      </c>
      <c r="J32" s="62"/>
      <c r="K32" s="34"/>
      <c r="L32" s="42">
        <f>F32/G34</f>
        <v>0.80062063615205581</v>
      </c>
      <c r="M32" s="60"/>
      <c r="N32" s="60"/>
      <c r="O32" s="60"/>
      <c r="P32" s="60"/>
      <c r="Q32" s="60"/>
      <c r="R32" s="60"/>
      <c r="S32" s="60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/>
      <c r="B33" s="22" t="s">
        <v>65</v>
      </c>
      <c r="C33" s="31"/>
      <c r="D33" s="15">
        <f t="shared" ref="D33:I33" si="10">D$5</f>
        <v>2.46</v>
      </c>
      <c r="E33" s="16">
        <f t="shared" si="10"/>
        <v>2.4800000000000013</v>
      </c>
      <c r="F33" s="16">
        <f t="shared" si="10"/>
        <v>1.77</v>
      </c>
      <c r="G33" s="77">
        <f t="shared" si="10"/>
        <v>1.78</v>
      </c>
      <c r="H33" s="78">
        <f t="shared" si="10"/>
        <v>2.5400000000000014</v>
      </c>
      <c r="I33" s="20">
        <f t="shared" si="10"/>
        <v>2.5600000000000014</v>
      </c>
      <c r="J33" s="62"/>
      <c r="K33" s="34"/>
      <c r="L33"/>
      <c r="M33" s="79"/>
      <c r="N33" s="79"/>
      <c r="O33" s="79"/>
      <c r="P33" s="79"/>
      <c r="Q33" s="60"/>
      <c r="R33" s="60"/>
      <c r="S33" s="60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.75" thickBot="1" x14ac:dyDescent="0.3">
      <c r="A34"/>
      <c r="B34"/>
      <c r="C34" s="31"/>
      <c r="D34" s="72">
        <f t="shared" ref="D34:I34" si="11">D$6</f>
        <v>6432</v>
      </c>
      <c r="E34" s="73">
        <f t="shared" si="11"/>
        <v>5701</v>
      </c>
      <c r="F34" s="73">
        <f t="shared" si="11"/>
        <v>5545</v>
      </c>
      <c r="G34" s="80">
        <v>2578</v>
      </c>
      <c r="H34" s="75">
        <f t="shared" si="11"/>
        <v>3333</v>
      </c>
      <c r="I34" s="76">
        <f t="shared" si="11"/>
        <v>1820</v>
      </c>
      <c r="J34" s="62"/>
      <c r="K34" s="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/>
      <c r="B35"/>
      <c r="C35" s="31"/>
      <c r="D35" s="46"/>
      <c r="E35" s="46"/>
      <c r="F35" s="46"/>
      <c r="G35" s="46"/>
      <c r="H35" s="46"/>
      <c r="I35" s="46"/>
      <c r="J35" s="62"/>
      <c r="K35" s="34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/>
      <c r="B36"/>
      <c r="C36" s="31"/>
      <c r="D36" s="47" t="s">
        <v>52</v>
      </c>
      <c r="E36" s="48" t="s">
        <v>53</v>
      </c>
      <c r="F36" s="48" t="s">
        <v>54</v>
      </c>
      <c r="G36" s="48" t="s">
        <v>55</v>
      </c>
      <c r="H36" s="48" t="s">
        <v>56</v>
      </c>
      <c r="I36" s="47" t="s">
        <v>57</v>
      </c>
      <c r="J36" s="49" t="s">
        <v>58</v>
      </c>
      <c r="K36" s="34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/>
      <c r="B37" s="81" t="s">
        <v>64</v>
      </c>
      <c r="C37" s="31"/>
      <c r="D37" s="50">
        <f>G37*(F37-1)</f>
        <v>4.6875000000000018</v>
      </c>
      <c r="E37" s="51">
        <f>F31</f>
        <v>2.2799999999999998</v>
      </c>
      <c r="F37" s="51">
        <f>E37/(E37-1)</f>
        <v>1.7812500000000002</v>
      </c>
      <c r="G37" s="51">
        <f>IF(F37&lt;F38,L$1,L$1/F37*F38)</f>
        <v>6</v>
      </c>
      <c r="H37" s="51">
        <f>G37*F37</f>
        <v>10.687500000000002</v>
      </c>
      <c r="I37" s="50">
        <f>H37-G37</f>
        <v>4.6875000000000018</v>
      </c>
      <c r="J37" s="49">
        <f>I37-G38</f>
        <v>4.2134831460680644E-3</v>
      </c>
      <c r="K37" s="53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/>
      <c r="B38" s="22" t="s">
        <v>65</v>
      </c>
      <c r="C38" s="31"/>
      <c r="D38" s="50">
        <f>G38*(F38-1)</f>
        <v>6.0042134831460681</v>
      </c>
      <c r="E38" s="51">
        <f>G33</f>
        <v>1.78</v>
      </c>
      <c r="F38" s="51">
        <f>E38/(E38-1)</f>
        <v>2.2820512820512819</v>
      </c>
      <c r="G38" s="51">
        <f>IF(F38&lt;F37,L$1,L$1/F38*F37)</f>
        <v>4.6832865168539337</v>
      </c>
      <c r="H38" s="51">
        <f>G38*F38</f>
        <v>10.687500000000002</v>
      </c>
      <c r="I38" s="50">
        <f>H38-G38</f>
        <v>6.0042134831460681</v>
      </c>
      <c r="J38" s="49">
        <f>I38-G37</f>
        <v>4.2134831460680644E-3</v>
      </c>
      <c r="K38" s="53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22" customFormat="1" ht="6" customHeight="1" thickBot="1" x14ac:dyDescent="0.3">
      <c r="B39" s="60"/>
      <c r="C39" s="82"/>
      <c r="D39" s="55"/>
      <c r="E39" s="55"/>
      <c r="F39" s="55"/>
      <c r="G39" s="55"/>
      <c r="H39" s="55"/>
      <c r="I39" s="55"/>
      <c r="J39" s="58"/>
      <c r="K39" s="83"/>
      <c r="L39" s="35"/>
    </row>
    <row r="40" spans="1:1024" ht="6.75" customHeight="1" thickBot="1" x14ac:dyDescent="0.3">
      <c r="B40" s="60"/>
      <c r="C40" s="60"/>
      <c r="D40" s="60"/>
      <c r="E40" s="60"/>
      <c r="F40" s="60"/>
      <c r="G40" s="60"/>
      <c r="H40" s="60"/>
      <c r="I40" s="60"/>
      <c r="J40" s="35"/>
      <c r="K40"/>
      <c r="L40" s="3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6" customHeight="1" thickBot="1" x14ac:dyDescent="0.3">
      <c r="A41"/>
      <c r="B41"/>
      <c r="C41" s="26"/>
      <c r="D41" s="64"/>
      <c r="E41" s="64"/>
      <c r="F41" s="64"/>
      <c r="G41" s="64"/>
      <c r="H41" s="64"/>
      <c r="I41" s="64"/>
      <c r="J41" s="28"/>
      <c r="K41" s="29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69" t="s">
        <v>66</v>
      </c>
      <c r="B42" s="22" t="s">
        <v>67</v>
      </c>
      <c r="C42" s="31"/>
      <c r="D42" s="5">
        <f t="shared" ref="D42:I42" si="12">D$3</f>
        <v>1.64</v>
      </c>
      <c r="E42" s="6">
        <f t="shared" si="12"/>
        <v>1.6500000000000006</v>
      </c>
      <c r="F42" s="7">
        <f t="shared" si="12"/>
        <v>2.2799999999999998</v>
      </c>
      <c r="G42" s="84">
        <f t="shared" si="12"/>
        <v>2.2999999999999998</v>
      </c>
      <c r="H42" s="71">
        <f t="shared" si="12"/>
        <v>1.6900000000000006</v>
      </c>
      <c r="I42" s="9">
        <f t="shared" si="12"/>
        <v>1.7</v>
      </c>
      <c r="J42" s="62"/>
      <c r="K42" s="34"/>
      <c r="L42" s="35">
        <f>1/F48+1/F49</f>
        <v>1.0002456398919184</v>
      </c>
      <c r="M42" s="46"/>
      <c r="N42" s="46"/>
      <c r="O42" s="46"/>
      <c r="P42" s="46"/>
      <c r="Q42" s="46"/>
      <c r="R42" s="46"/>
      <c r="S42" s="46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.75" thickBot="1" x14ac:dyDescent="0.3">
      <c r="A43"/>
      <c r="B43"/>
      <c r="C43" s="31"/>
      <c r="D43" s="72">
        <f t="shared" ref="D43:I43" si="13">D$4</f>
        <v>1.82</v>
      </c>
      <c r="E43" s="73">
        <f t="shared" si="13"/>
        <v>6509</v>
      </c>
      <c r="F43" s="85">
        <f t="shared" si="13"/>
        <v>2064</v>
      </c>
      <c r="G43" s="80">
        <f t="shared" si="13"/>
        <v>480</v>
      </c>
      <c r="H43" s="75">
        <f t="shared" si="13"/>
        <v>13585</v>
      </c>
      <c r="I43" s="76">
        <f t="shared" si="13"/>
        <v>6205</v>
      </c>
      <c r="J43" s="62"/>
      <c r="K43" s="34"/>
      <c r="L43" s="42">
        <f>F45/G43</f>
        <v>11.552083333333334</v>
      </c>
      <c r="M43" s="60"/>
      <c r="N43" s="60"/>
      <c r="O43" s="60"/>
      <c r="P43" s="60"/>
      <c r="Q43" s="60"/>
      <c r="R43" s="60"/>
      <c r="S43" s="60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/>
      <c r="B44" s="22" t="s">
        <v>68</v>
      </c>
      <c r="C44" s="31"/>
      <c r="D44" s="15">
        <f t="shared" ref="D44:I44" si="14">D$5</f>
        <v>2.46</v>
      </c>
      <c r="E44" s="16">
        <f t="shared" si="14"/>
        <v>2.4800000000000013</v>
      </c>
      <c r="F44" s="86">
        <f t="shared" si="14"/>
        <v>1.77</v>
      </c>
      <c r="G44" s="18">
        <f t="shared" si="14"/>
        <v>1.78</v>
      </c>
      <c r="H44" s="78">
        <f t="shared" si="14"/>
        <v>2.5400000000000014</v>
      </c>
      <c r="I44" s="20">
        <f t="shared" si="14"/>
        <v>2.5600000000000014</v>
      </c>
      <c r="J44" s="62"/>
      <c r="K44" s="34"/>
      <c r="L44"/>
      <c r="M44" s="79"/>
      <c r="N44" s="79"/>
      <c r="O44" s="79"/>
      <c r="P44" s="79"/>
      <c r="Q44" s="60"/>
      <c r="R44" s="60"/>
      <c r="S44" s="60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5.75" thickBot="1" x14ac:dyDescent="0.3">
      <c r="A45"/>
      <c r="B45"/>
      <c r="C45" s="31"/>
      <c r="D45" s="72">
        <f t="shared" ref="D45:I45" si="15">D$6</f>
        <v>6432</v>
      </c>
      <c r="E45" s="73">
        <f t="shared" si="15"/>
        <v>5701</v>
      </c>
      <c r="F45" s="87">
        <f t="shared" si="15"/>
        <v>5545</v>
      </c>
      <c r="G45" s="88">
        <f t="shared" si="15"/>
        <v>2578</v>
      </c>
      <c r="H45" s="75">
        <f t="shared" si="15"/>
        <v>3333</v>
      </c>
      <c r="I45" s="76">
        <f t="shared" si="15"/>
        <v>1820</v>
      </c>
      <c r="J45" s="62"/>
      <c r="K45" s="34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/>
      <c r="B46"/>
      <c r="C46" s="31"/>
      <c r="D46" s="46"/>
      <c r="E46" s="46"/>
      <c r="F46" s="46"/>
      <c r="G46" s="46"/>
      <c r="H46" s="46"/>
      <c r="I46" s="46"/>
      <c r="J46" s="62"/>
      <c r="K46" s="34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/>
      <c r="B47"/>
      <c r="C47" s="31"/>
      <c r="D47" s="47" t="s">
        <v>52</v>
      </c>
      <c r="E47" s="48" t="s">
        <v>53</v>
      </c>
      <c r="F47" s="48" t="s">
        <v>54</v>
      </c>
      <c r="G47" s="48" t="s">
        <v>55</v>
      </c>
      <c r="H47" s="48" t="s">
        <v>56</v>
      </c>
      <c r="I47" s="47" t="s">
        <v>57</v>
      </c>
      <c r="J47" s="49" t="s">
        <v>58</v>
      </c>
      <c r="K47" s="34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/>
      <c r="B48" s="22" t="s">
        <v>67</v>
      </c>
      <c r="C48" s="31"/>
      <c r="D48" s="50">
        <f>G48*(F48-1)</f>
        <v>4.6153846153846168</v>
      </c>
      <c r="E48" s="51">
        <f>G42</f>
        <v>2.2999999999999998</v>
      </c>
      <c r="F48" s="51">
        <f>E48/(E48-1)</f>
        <v>1.7692307692307694</v>
      </c>
      <c r="G48" s="51">
        <f>IF(F48&lt;F49,L$1,L$1/F48*F49)</f>
        <v>6</v>
      </c>
      <c r="H48" s="51">
        <f>G48*F48</f>
        <v>10.615384615384617</v>
      </c>
      <c r="I48" s="50">
        <f>H48-G48</f>
        <v>4.6153846153846168</v>
      </c>
      <c r="J48" s="49">
        <f>I48-G49</f>
        <v>-2.6075619295955477E-3</v>
      </c>
      <c r="K48" s="53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/>
      <c r="B49" s="22" t="s">
        <v>68</v>
      </c>
      <c r="C49" s="31"/>
      <c r="D49" s="50">
        <f>G49*(F49-1)</f>
        <v>5.9973924380704053</v>
      </c>
      <c r="E49" s="51">
        <f>F44</f>
        <v>1.77</v>
      </c>
      <c r="F49" s="51">
        <f>E49/(E49-1)</f>
        <v>2.2987012987012987</v>
      </c>
      <c r="G49" s="51">
        <f>IF(F49&lt;F48,L$1,L$1/F49*F48)</f>
        <v>4.6179921773142123</v>
      </c>
      <c r="H49" s="51">
        <f>G49*F49</f>
        <v>10.615384615384619</v>
      </c>
      <c r="I49" s="50">
        <f>H49-G49</f>
        <v>5.9973924380704062</v>
      </c>
      <c r="J49" s="49">
        <f>I49-G48</f>
        <v>-2.6075619295937713E-3</v>
      </c>
      <c r="K49" s="53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22" customFormat="1" ht="6" customHeight="1" thickBot="1" x14ac:dyDescent="0.3">
      <c r="B50" s="60"/>
      <c r="C50" s="82"/>
      <c r="D50" s="55"/>
      <c r="E50" s="55"/>
      <c r="F50" s="55"/>
      <c r="G50" s="55"/>
      <c r="H50" s="55"/>
      <c r="I50" s="55"/>
      <c r="J50" s="58"/>
      <c r="K50" s="83"/>
      <c r="L50" s="35"/>
    </row>
    <row r="51" spans="1:1024" s="22" customFormat="1" ht="6" customHeight="1" thickBot="1" x14ac:dyDescent="0.3">
      <c r="B51" s="60"/>
      <c r="C51" s="60"/>
      <c r="D51" s="60"/>
      <c r="E51" s="60"/>
      <c r="F51" s="60"/>
      <c r="G51" s="60"/>
      <c r="H51" s="60"/>
      <c r="I51" s="60"/>
      <c r="J51" s="62"/>
      <c r="K51" s="46"/>
      <c r="L51" s="35"/>
    </row>
    <row r="52" spans="1:1024" ht="5.25" customHeight="1" thickBot="1" x14ac:dyDescent="0.3">
      <c r="B52" s="60"/>
      <c r="C52" s="26"/>
      <c r="D52" s="64"/>
      <c r="E52" s="64"/>
      <c r="F52" s="64"/>
      <c r="G52" s="64"/>
      <c r="H52" s="64"/>
      <c r="I52" s="64"/>
      <c r="J52" s="28"/>
      <c r="K52" s="29"/>
      <c r="L52" s="35"/>
      <c r="M52"/>
      <c r="N52"/>
      <c r="O52"/>
      <c r="P52"/>
      <c r="Q52"/>
      <c r="R52"/>
      <c r="S52"/>
      <c r="U52"/>
      <c r="V52"/>
    </row>
    <row r="53" spans="1:1024" x14ac:dyDescent="0.25">
      <c r="A53" s="156" t="s">
        <v>75</v>
      </c>
      <c r="B53" s="157">
        <v>1</v>
      </c>
      <c r="C53" s="31"/>
      <c r="D53" s="5">
        <f t="shared" ref="D53:I53" si="16">D$3</f>
        <v>1.64</v>
      </c>
      <c r="E53" s="6">
        <f t="shared" si="16"/>
        <v>1.6500000000000006</v>
      </c>
      <c r="F53" s="7">
        <f t="shared" si="16"/>
        <v>2.2799999999999998</v>
      </c>
      <c r="G53" s="84">
        <f t="shared" si="16"/>
        <v>2.2999999999999998</v>
      </c>
      <c r="H53" s="71">
        <f t="shared" si="16"/>
        <v>1.6900000000000006</v>
      </c>
      <c r="I53" s="9">
        <f t="shared" si="16"/>
        <v>1.7</v>
      </c>
      <c r="J53" s="62"/>
      <c r="K53" s="34"/>
      <c r="L53" s="35" t="e">
        <f>1/F59+1/F60</f>
        <v>#DIV/0!</v>
      </c>
      <c r="M53"/>
      <c r="N53"/>
      <c r="O53"/>
      <c r="P53"/>
      <c r="Q53"/>
      <c r="R53"/>
      <c r="S53"/>
      <c r="U53"/>
      <c r="V53"/>
    </row>
    <row r="54" spans="1:1024" ht="15.75" thickBot="1" x14ac:dyDescent="0.3">
      <c r="B54" s="158"/>
      <c r="C54" s="31"/>
      <c r="D54" s="72">
        <f t="shared" ref="D54:I54" si="17">D$4</f>
        <v>1.82</v>
      </c>
      <c r="E54" s="73">
        <f t="shared" si="17"/>
        <v>6509</v>
      </c>
      <c r="F54" s="85">
        <f t="shared" si="17"/>
        <v>2064</v>
      </c>
      <c r="G54" s="80">
        <f t="shared" si="17"/>
        <v>480</v>
      </c>
      <c r="H54" s="75">
        <f t="shared" si="17"/>
        <v>13585</v>
      </c>
      <c r="I54" s="76">
        <f t="shared" si="17"/>
        <v>6205</v>
      </c>
      <c r="J54" s="62"/>
      <c r="K54" s="34"/>
      <c r="L54" s="42">
        <f>F56/G54</f>
        <v>11.552083333333334</v>
      </c>
      <c r="M54"/>
      <c r="N54"/>
      <c r="O54"/>
      <c r="P54"/>
      <c r="Q54"/>
      <c r="R54"/>
      <c r="S54"/>
      <c r="U54"/>
      <c r="V54"/>
    </row>
    <row r="55" spans="1:1024" x14ac:dyDescent="0.25">
      <c r="B55" s="157">
        <v>2</v>
      </c>
      <c r="C55" s="31"/>
      <c r="D55" s="15">
        <f t="shared" ref="D55:I55" si="18">D$5</f>
        <v>2.46</v>
      </c>
      <c r="E55" s="16">
        <f t="shared" si="18"/>
        <v>2.4800000000000013</v>
      </c>
      <c r="F55" s="86">
        <f t="shared" si="18"/>
        <v>1.77</v>
      </c>
      <c r="G55" s="18">
        <f t="shared" si="18"/>
        <v>1.78</v>
      </c>
      <c r="H55" s="78">
        <f t="shared" si="18"/>
        <v>2.5400000000000014</v>
      </c>
      <c r="I55" s="20">
        <f t="shared" si="18"/>
        <v>2.5600000000000014</v>
      </c>
      <c r="J55" s="62"/>
      <c r="K55" s="34"/>
      <c r="L55"/>
      <c r="M55"/>
      <c r="N55"/>
      <c r="O55"/>
      <c r="P55"/>
      <c r="Q55"/>
      <c r="R55"/>
      <c r="S55"/>
      <c r="U55"/>
      <c r="V55"/>
    </row>
    <row r="56" spans="1:1024" ht="15.75" thickBot="1" x14ac:dyDescent="0.3">
      <c r="B56"/>
      <c r="C56" s="31"/>
      <c r="D56" s="72">
        <f t="shared" ref="D56:I56" si="19">D$6</f>
        <v>6432</v>
      </c>
      <c r="E56" s="73">
        <f t="shared" si="19"/>
        <v>5701</v>
      </c>
      <c r="F56" s="87">
        <f t="shared" si="19"/>
        <v>5545</v>
      </c>
      <c r="G56" s="88">
        <f t="shared" si="19"/>
        <v>2578</v>
      </c>
      <c r="H56" s="75">
        <f t="shared" si="19"/>
        <v>3333</v>
      </c>
      <c r="I56" s="76">
        <f t="shared" si="19"/>
        <v>1820</v>
      </c>
      <c r="J56" s="62"/>
      <c r="K56" s="34"/>
      <c r="L56"/>
      <c r="M56"/>
      <c r="N56"/>
      <c r="O56"/>
      <c r="P56"/>
      <c r="Q56"/>
      <c r="R56"/>
      <c r="S56"/>
      <c r="U56"/>
      <c r="V56"/>
    </row>
    <row r="57" spans="1:1024" x14ac:dyDescent="0.25">
      <c r="B57"/>
      <c r="C57" s="31"/>
      <c r="D57" s="46"/>
      <c r="E57" s="46"/>
      <c r="F57" s="46"/>
      <c r="G57" s="46"/>
      <c r="H57" s="46"/>
      <c r="I57" s="46"/>
      <c r="J57" s="62"/>
      <c r="K57" s="34"/>
      <c r="L57"/>
      <c r="M57"/>
      <c r="N57"/>
      <c r="O57"/>
      <c r="P57"/>
      <c r="Q57"/>
      <c r="R57"/>
      <c r="S57"/>
      <c r="U57"/>
      <c r="V57"/>
    </row>
    <row r="58" spans="1:1024" x14ac:dyDescent="0.25">
      <c r="B58"/>
      <c r="C58" s="31"/>
      <c r="D58" s="47" t="s">
        <v>52</v>
      </c>
      <c r="E58" s="48" t="s">
        <v>53</v>
      </c>
      <c r="F58" s="48" t="s">
        <v>54</v>
      </c>
      <c r="G58" s="48" t="s">
        <v>55</v>
      </c>
      <c r="H58" s="48" t="s">
        <v>56</v>
      </c>
      <c r="I58" s="47" t="s">
        <v>57</v>
      </c>
      <c r="J58" s="49" t="s">
        <v>58</v>
      </c>
      <c r="K58" s="34"/>
      <c r="L58"/>
      <c r="M58"/>
      <c r="N58"/>
      <c r="O58"/>
      <c r="P58"/>
      <c r="Q58"/>
      <c r="R58"/>
      <c r="S58"/>
      <c r="U58"/>
      <c r="V58"/>
    </row>
    <row r="59" spans="1:1024" x14ac:dyDescent="0.25">
      <c r="B59" s="81" t="s">
        <v>61</v>
      </c>
      <c r="C59" s="31"/>
      <c r="D59" s="50">
        <f>G59</f>
        <v>4.0216216216216214</v>
      </c>
      <c r="E59" s="51">
        <v>2.5</v>
      </c>
      <c r="F59" s="51"/>
      <c r="G59" s="51">
        <f>G60*F60/E59</f>
        <v>4.0216216216216214</v>
      </c>
      <c r="H59" s="51">
        <f>G59*E59</f>
        <v>10.054054054054053</v>
      </c>
      <c r="I59" s="50">
        <f>H59-G59</f>
        <v>6.0324324324324312</v>
      </c>
      <c r="J59" s="49">
        <f>I59-G60</f>
        <v>3.2432432432431213E-2</v>
      </c>
      <c r="K59" s="53"/>
      <c r="L59"/>
      <c r="M59"/>
      <c r="N59"/>
      <c r="O59"/>
      <c r="P59"/>
      <c r="Q59"/>
      <c r="R59"/>
      <c r="S59"/>
      <c r="U59"/>
      <c r="V59"/>
    </row>
    <row r="60" spans="1:1024" x14ac:dyDescent="0.25">
      <c r="B60" s="81" t="s">
        <v>67</v>
      </c>
      <c r="C60" s="31"/>
      <c r="D60" s="50">
        <f>G60*(F60-1)</f>
        <v>4.0540540540540544</v>
      </c>
      <c r="E60" s="51">
        <v>2.48</v>
      </c>
      <c r="F60" s="51">
        <f>E60/(E60-1)</f>
        <v>1.6756756756756757</v>
      </c>
      <c r="G60" s="51">
        <f>L$1</f>
        <v>6</v>
      </c>
      <c r="H60" s="51">
        <f>G60*F60</f>
        <v>10.054054054054054</v>
      </c>
      <c r="I60" s="50">
        <f>H60-G60</f>
        <v>4.0540540540540544</v>
      </c>
      <c r="J60" s="49">
        <f>I60-G59</f>
        <v>3.2432432432432989E-2</v>
      </c>
      <c r="K60" s="53"/>
      <c r="L60" s="159">
        <f>J59-J60</f>
        <v>-1.7763568394002505E-15</v>
      </c>
      <c r="M60">
        <f>G60*F60/E59</f>
        <v>4.0216216216216214</v>
      </c>
      <c r="N60"/>
      <c r="O60"/>
      <c r="P60" s="2"/>
      <c r="Q60"/>
      <c r="R60"/>
      <c r="S60"/>
      <c r="U60"/>
      <c r="V60"/>
    </row>
    <row r="61" spans="1:1024" ht="14.25" customHeight="1" thickBot="1" x14ac:dyDescent="0.3">
      <c r="B61" s="60"/>
      <c r="C61" s="82"/>
      <c r="D61" s="55"/>
      <c r="E61" s="55"/>
      <c r="F61" s="55"/>
      <c r="G61" s="55"/>
      <c r="H61" s="55"/>
      <c r="I61" s="55"/>
      <c r="J61" s="58"/>
      <c r="K61" s="83"/>
      <c r="L61" s="35"/>
      <c r="M61">
        <f>G60*E59/F60</f>
        <v>8.9516129032258061</v>
      </c>
      <c r="N61"/>
      <c r="O61"/>
      <c r="P61"/>
      <c r="Q61"/>
      <c r="R61"/>
      <c r="S61"/>
      <c r="U61"/>
      <c r="V61"/>
    </row>
    <row r="62" spans="1:1024" s="22" customFormat="1" x14ac:dyDescent="0.25">
      <c r="B62" s="60"/>
      <c r="C62" s="60"/>
      <c r="D62" s="60"/>
      <c r="E62" s="60"/>
      <c r="F62" s="60"/>
      <c r="G62" s="60"/>
      <c r="H62" s="60"/>
      <c r="I62" s="60"/>
      <c r="J62" s="35"/>
      <c r="L62" s="35"/>
      <c r="M62"/>
      <c r="N62"/>
      <c r="O62"/>
      <c r="P62"/>
      <c r="Q62"/>
      <c r="R62"/>
      <c r="S62"/>
      <c r="U62"/>
      <c r="V62"/>
    </row>
    <row r="63" spans="1:1024" s="22" customFormat="1" x14ac:dyDescent="0.25">
      <c r="B63" s="60"/>
      <c r="C63" s="60"/>
      <c r="D63" s="60"/>
      <c r="E63" s="60"/>
      <c r="F63" s="60"/>
      <c r="G63" s="60"/>
      <c r="H63" s="60"/>
      <c r="I63" s="60"/>
      <c r="J63" s="35"/>
      <c r="L63" s="35"/>
      <c r="M63"/>
      <c r="N63"/>
      <c r="O63"/>
      <c r="P63"/>
      <c r="Q63"/>
      <c r="R63"/>
      <c r="S63"/>
      <c r="U63"/>
      <c r="V63"/>
    </row>
    <row r="64" spans="1:1024" s="22" customFormat="1" x14ac:dyDescent="0.25">
      <c r="B64" s="60"/>
      <c r="C64" s="60"/>
      <c r="D64" s="47" t="s">
        <v>52</v>
      </c>
      <c r="E64" s="48" t="s">
        <v>53</v>
      </c>
      <c r="F64" s="48" t="s">
        <v>54</v>
      </c>
      <c r="G64" s="47" t="s">
        <v>55</v>
      </c>
      <c r="H64" s="48" t="s">
        <v>56</v>
      </c>
      <c r="I64" s="48" t="s">
        <v>57</v>
      </c>
      <c r="J64" s="49" t="s">
        <v>58</v>
      </c>
      <c r="L64" s="35"/>
      <c r="M64"/>
      <c r="N64"/>
      <c r="O64"/>
      <c r="P64"/>
      <c r="Q64"/>
      <c r="R64"/>
      <c r="S64"/>
      <c r="U64"/>
      <c r="V64"/>
    </row>
    <row r="65" spans="1:22" s="22" customFormat="1" x14ac:dyDescent="0.25">
      <c r="B65" s="160" t="s">
        <v>61</v>
      </c>
      <c r="C65" s="60"/>
      <c r="D65" s="50">
        <f>IF(E65&lt;E66,L$1,L$1/E65*E66)</f>
        <v>6</v>
      </c>
      <c r="E65" s="51">
        <v>1.67</v>
      </c>
      <c r="F65" s="52" t="s">
        <v>59</v>
      </c>
      <c r="G65" s="50">
        <f>D65</f>
        <v>6</v>
      </c>
      <c r="H65" s="48">
        <f>D65*E65</f>
        <v>10.02</v>
      </c>
      <c r="I65" s="51">
        <f>H65-G65</f>
        <v>4.0199999999999996</v>
      </c>
      <c r="J65" s="49">
        <f>I65-G66</f>
        <v>1.1999999999999567E-2</v>
      </c>
      <c r="L65" s="35"/>
      <c r="M65"/>
      <c r="N65"/>
      <c r="O65"/>
      <c r="P65"/>
      <c r="Q65"/>
      <c r="R65"/>
      <c r="S65"/>
      <c r="U65"/>
      <c r="V65"/>
    </row>
    <row r="66" spans="1:22" s="22" customFormat="1" x14ac:dyDescent="0.25">
      <c r="B66" s="160" t="s">
        <v>51</v>
      </c>
      <c r="C66" s="60"/>
      <c r="D66" s="50">
        <f>IF(E65&gt;E66,L$1,L$1/E66*E65)</f>
        <v>4.008</v>
      </c>
      <c r="E66" s="51">
        <v>2.5</v>
      </c>
      <c r="F66" s="52" t="s">
        <v>59</v>
      </c>
      <c r="G66" s="50">
        <f>D66</f>
        <v>4.008</v>
      </c>
      <c r="H66" s="48">
        <f>D66*E66</f>
        <v>10.02</v>
      </c>
      <c r="I66" s="51">
        <f>H66-G66</f>
        <v>6.0119999999999996</v>
      </c>
      <c r="J66" s="49">
        <f>I66-G65</f>
        <v>1.1999999999999567E-2</v>
      </c>
      <c r="L66" s="35"/>
      <c r="M66"/>
      <c r="N66"/>
      <c r="O66"/>
      <c r="P66"/>
      <c r="Q66"/>
      <c r="R66"/>
      <c r="S66"/>
      <c r="U66"/>
      <c r="V66"/>
    </row>
    <row r="67" spans="1:22" s="22" customFormat="1" x14ac:dyDescent="0.25">
      <c r="B67" s="60"/>
      <c r="C67" s="60"/>
      <c r="D67" s="60"/>
      <c r="E67" s="60"/>
      <c r="F67" s="60"/>
      <c r="G67" s="60"/>
      <c r="H67" s="60"/>
      <c r="I67" s="60"/>
      <c r="J67" s="35"/>
      <c r="L67" s="35"/>
      <c r="M67"/>
      <c r="N67"/>
      <c r="O67"/>
      <c r="P67"/>
      <c r="Q67"/>
      <c r="R67"/>
      <c r="S67"/>
      <c r="U67"/>
      <c r="V67"/>
    </row>
    <row r="68" spans="1:22" s="22" customFormat="1" x14ac:dyDescent="0.25">
      <c r="B68" s="161"/>
      <c r="C68" s="46"/>
      <c r="D68" s="47" t="s">
        <v>52</v>
      </c>
      <c r="E68" s="48" t="s">
        <v>53</v>
      </c>
      <c r="F68" s="48" t="s">
        <v>54</v>
      </c>
      <c r="G68" s="48" t="s">
        <v>55</v>
      </c>
      <c r="H68" s="48" t="s">
        <v>56</v>
      </c>
      <c r="I68" s="47" t="s">
        <v>57</v>
      </c>
      <c r="J68" s="49" t="s">
        <v>58</v>
      </c>
      <c r="L68" s="35"/>
      <c r="M68"/>
      <c r="N68"/>
      <c r="O68"/>
      <c r="P68"/>
      <c r="Q68"/>
      <c r="R68"/>
      <c r="S68"/>
      <c r="U68"/>
      <c r="V68"/>
    </row>
    <row r="69" spans="1:22" s="22" customFormat="1" x14ac:dyDescent="0.25">
      <c r="B69" s="46" t="s">
        <v>67</v>
      </c>
      <c r="C69" s="46"/>
      <c r="D69" s="50">
        <f>G69*(F69-1)</f>
        <v>4.6153846153846168</v>
      </c>
      <c r="E69" s="51">
        <v>2.2999999999999998</v>
      </c>
      <c r="F69" s="51">
        <f>E69/(E69-1)</f>
        <v>1.7692307692307694</v>
      </c>
      <c r="G69" s="51">
        <f>IF(F69&lt;F70,L$1,L$1/F69*F70)</f>
        <v>6</v>
      </c>
      <c r="H69" s="51">
        <f>G69*F69</f>
        <v>10.615384615384617</v>
      </c>
      <c r="I69" s="50">
        <f>H69-G69</f>
        <v>4.6153846153846168</v>
      </c>
      <c r="J69" s="49">
        <f>I69-G70</f>
        <v>-2.6075619295955477E-3</v>
      </c>
      <c r="L69" s="35"/>
      <c r="M69"/>
      <c r="N69"/>
      <c r="O69"/>
      <c r="P69"/>
      <c r="Q69"/>
      <c r="R69"/>
      <c r="S69"/>
      <c r="U69"/>
      <c r="V69"/>
    </row>
    <row r="70" spans="1:22" s="22" customFormat="1" x14ac:dyDescent="0.25">
      <c r="B70" s="46" t="s">
        <v>68</v>
      </c>
      <c r="C70" s="46"/>
      <c r="D70" s="50">
        <f>G70*(F70-1)</f>
        <v>5.9973924380704053</v>
      </c>
      <c r="E70" s="51">
        <v>1.77</v>
      </c>
      <c r="F70" s="51">
        <f>E70/(E70-1)</f>
        <v>2.2987012987012987</v>
      </c>
      <c r="G70" s="51">
        <f>IF(F70&lt;F69,L$1,L$1/F70*F69)</f>
        <v>4.6179921773142123</v>
      </c>
      <c r="H70" s="51">
        <f>G70*F70</f>
        <v>10.615384615384619</v>
      </c>
      <c r="I70" s="50">
        <f>H70-G70</f>
        <v>5.9973924380704062</v>
      </c>
      <c r="J70" s="49">
        <f>I70-G69</f>
        <v>-2.6075619295937713E-3</v>
      </c>
      <c r="L70" s="35"/>
      <c r="M70"/>
      <c r="N70"/>
      <c r="O70"/>
      <c r="P70"/>
      <c r="Q70"/>
      <c r="R70"/>
      <c r="S70"/>
      <c r="U70"/>
      <c r="V70"/>
    </row>
    <row r="71" spans="1:22" s="22" customFormat="1" x14ac:dyDescent="0.25">
      <c r="B71" s="60"/>
      <c r="C71" s="60"/>
      <c r="D71" s="60"/>
      <c r="E71" s="60"/>
      <c r="F71" s="60"/>
      <c r="G71" s="60"/>
      <c r="H71" s="60"/>
      <c r="I71" s="60"/>
      <c r="J71" s="35"/>
      <c r="L71" s="35"/>
      <c r="M71"/>
      <c r="N71"/>
      <c r="O71"/>
      <c r="P71"/>
      <c r="Q71"/>
      <c r="R71"/>
      <c r="S71"/>
      <c r="U71"/>
      <c r="V71"/>
    </row>
    <row r="72" spans="1:22" s="22" customFormat="1" x14ac:dyDescent="0.25">
      <c r="B72" s="60"/>
      <c r="C72" s="60"/>
      <c r="D72" s="60"/>
      <c r="E72" s="60"/>
      <c r="F72" s="60"/>
      <c r="G72" s="60"/>
      <c r="H72" s="60"/>
      <c r="I72" s="60"/>
      <c r="J72" s="35"/>
      <c r="L72" s="35"/>
      <c r="M72"/>
      <c r="N72"/>
      <c r="O72"/>
      <c r="P72"/>
      <c r="Q72"/>
      <c r="R72"/>
      <c r="S72"/>
      <c r="U72"/>
      <c r="V72"/>
    </row>
    <row r="73" spans="1:22" s="22" customFormat="1" x14ac:dyDescent="0.25">
      <c r="B73" s="60"/>
      <c r="C73" s="60"/>
      <c r="D73" s="60"/>
      <c r="E73" s="60"/>
      <c r="F73" s="60"/>
      <c r="G73" s="60"/>
      <c r="H73" s="60"/>
      <c r="I73" s="60"/>
      <c r="J73" s="35"/>
      <c r="L73" s="35"/>
      <c r="M73"/>
      <c r="N73"/>
      <c r="O73"/>
      <c r="P73"/>
      <c r="Q73"/>
      <c r="R73"/>
      <c r="S73"/>
      <c r="U73"/>
      <c r="V73"/>
    </row>
    <row r="74" spans="1:22" s="22" customFormat="1" x14ac:dyDescent="0.25">
      <c r="B74" s="60"/>
      <c r="C74" s="60"/>
      <c r="D74" s="60"/>
      <c r="E74" s="60"/>
      <c r="F74" s="60"/>
      <c r="G74" s="60"/>
      <c r="H74" s="60"/>
      <c r="I74" s="60"/>
      <c r="J74" s="35"/>
      <c r="L74" s="35"/>
      <c r="M74"/>
      <c r="N74"/>
      <c r="O74"/>
      <c r="P74"/>
      <c r="Q74"/>
      <c r="R74"/>
      <c r="S74"/>
      <c r="U74"/>
      <c r="V74"/>
    </row>
    <row r="75" spans="1:22" s="22" customFormat="1" x14ac:dyDescent="0.25">
      <c r="B75" s="60"/>
      <c r="C75" s="60"/>
      <c r="D75" s="60"/>
      <c r="E75" s="60"/>
      <c r="F75" s="60"/>
      <c r="G75" s="60"/>
      <c r="H75" s="60"/>
      <c r="I75" s="60"/>
      <c r="J75" s="35"/>
      <c r="L75" s="35"/>
      <c r="M75"/>
      <c r="N75"/>
      <c r="O75"/>
      <c r="P75"/>
      <c r="Q75"/>
      <c r="R75"/>
      <c r="S75"/>
      <c r="U75"/>
      <c r="V75"/>
    </row>
    <row r="76" spans="1:22" s="22" customFormat="1" x14ac:dyDescent="0.25">
      <c r="A76"/>
      <c r="B76" s="42">
        <v>6</v>
      </c>
      <c r="C76" s="42"/>
      <c r="D76"/>
      <c r="E76" s="22">
        <v>2.54</v>
      </c>
      <c r="F76"/>
      <c r="G76" s="42">
        <f>F76-B76</f>
        <v>-6</v>
      </c>
      <c r="H76" s="42">
        <f>G76-B77</f>
        <v>-15.071428571428571</v>
      </c>
      <c r="I76"/>
      <c r="J76"/>
      <c r="L76"/>
      <c r="M76"/>
      <c r="N76"/>
      <c r="O76"/>
      <c r="P76"/>
      <c r="Q76"/>
      <c r="R76"/>
      <c r="S76"/>
      <c r="U76"/>
      <c r="V76"/>
    </row>
    <row r="77" spans="1:22" s="22" customFormat="1" x14ac:dyDescent="0.25">
      <c r="A77"/>
      <c r="B77" s="42">
        <f>B76*E76/E77</f>
        <v>9.0714285714285712</v>
      </c>
      <c r="C77" s="42"/>
      <c r="D77"/>
      <c r="E77" s="22">
        <v>1.68</v>
      </c>
      <c r="F77"/>
      <c r="G77" s="42">
        <f>F77-B77</f>
        <v>-9.0714285714285712</v>
      </c>
      <c r="H77" s="42">
        <f>G77-B76</f>
        <v>-15.071428571428571</v>
      </c>
      <c r="I77"/>
      <c r="J77"/>
      <c r="L77"/>
      <c r="M77"/>
      <c r="N77"/>
      <c r="O77"/>
      <c r="P77"/>
      <c r="Q77"/>
      <c r="R77"/>
      <c r="S77"/>
      <c r="U77"/>
      <c r="V77"/>
    </row>
    <row r="78" spans="1:22" s="22" customFormat="1" x14ac:dyDescent="0.25">
      <c r="A78"/>
      <c r="B78"/>
      <c r="C78"/>
      <c r="D78"/>
      <c r="E78"/>
      <c r="F78"/>
      <c r="G78"/>
      <c r="H78"/>
      <c r="I78"/>
      <c r="J78"/>
      <c r="L78"/>
      <c r="M78"/>
      <c r="N78"/>
      <c r="O78"/>
      <c r="P78"/>
      <c r="Q78"/>
      <c r="R78"/>
      <c r="S78"/>
      <c r="U78"/>
      <c r="V78"/>
    </row>
    <row r="79" spans="1:22" s="22" customFormat="1" x14ac:dyDescent="0.25">
      <c r="A79"/>
      <c r="B79"/>
      <c r="C79"/>
      <c r="D79"/>
      <c r="E79"/>
      <c r="F79"/>
      <c r="G79"/>
      <c r="H79"/>
      <c r="I79"/>
      <c r="J79"/>
      <c r="L79"/>
      <c r="M79"/>
      <c r="N79"/>
      <c r="O79"/>
      <c r="P79"/>
      <c r="Q79"/>
      <c r="R79"/>
      <c r="S79"/>
      <c r="U79"/>
      <c r="V79"/>
    </row>
    <row r="80" spans="1:22" s="22" customFormat="1" x14ac:dyDescent="0.25">
      <c r="A80" s="22">
        <v>123457</v>
      </c>
      <c r="B80" s="22" t="s">
        <v>46</v>
      </c>
      <c r="C80"/>
      <c r="D80"/>
      <c r="E80"/>
      <c r="F80" s="22" t="s">
        <v>47</v>
      </c>
      <c r="G80" s="22" t="s">
        <v>48</v>
      </c>
      <c r="H80"/>
      <c r="I80"/>
      <c r="J80"/>
      <c r="L80"/>
      <c r="M80"/>
      <c r="N80"/>
      <c r="O80"/>
      <c r="P80"/>
      <c r="Q80"/>
      <c r="R80"/>
      <c r="S80"/>
      <c r="U80"/>
      <c r="V80"/>
    </row>
    <row r="81" spans="1:22" s="22" customFormat="1" ht="15.75" thickBot="1" x14ac:dyDescent="0.3">
      <c r="A81"/>
      <c r="B81"/>
      <c r="C81"/>
      <c r="D81" s="22">
        <v>3</v>
      </c>
      <c r="E81" s="22">
        <v>2</v>
      </c>
      <c r="F81" s="22">
        <v>1</v>
      </c>
      <c r="G81" s="22">
        <v>1</v>
      </c>
      <c r="H81" s="22">
        <v>2</v>
      </c>
      <c r="I81" s="22">
        <v>3</v>
      </c>
      <c r="J81"/>
      <c r="L81"/>
      <c r="M81"/>
      <c r="N81"/>
      <c r="O81"/>
      <c r="P81"/>
      <c r="Q81"/>
      <c r="R81"/>
      <c r="S81"/>
      <c r="U81"/>
      <c r="V81"/>
    </row>
    <row r="82" spans="1:22" s="22" customFormat="1" x14ac:dyDescent="0.25">
      <c r="A82" s="22">
        <v>3</v>
      </c>
      <c r="B82" s="22" t="s">
        <v>44</v>
      </c>
      <c r="C82"/>
      <c r="D82" s="5">
        <v>1.64</v>
      </c>
      <c r="E82" s="6">
        <v>1.65</v>
      </c>
      <c r="F82" s="7">
        <v>1.66</v>
      </c>
      <c r="G82" s="68">
        <v>1.67</v>
      </c>
      <c r="H82" s="71">
        <v>1.68</v>
      </c>
      <c r="I82" s="9">
        <v>1.69</v>
      </c>
      <c r="J82"/>
      <c r="L82"/>
      <c r="M82" s="47" t="s">
        <v>52</v>
      </c>
      <c r="N82" s="48" t="s">
        <v>53</v>
      </c>
      <c r="O82" s="48" t="s">
        <v>54</v>
      </c>
      <c r="P82" s="48" t="s">
        <v>55</v>
      </c>
      <c r="Q82" s="48" t="s">
        <v>56</v>
      </c>
      <c r="R82" s="47" t="s">
        <v>57</v>
      </c>
      <c r="S82" s="48" t="s">
        <v>58</v>
      </c>
      <c r="U82" s="22">
        <f>1/G82+1/F84</f>
        <v>1.0020282016611939</v>
      </c>
      <c r="V82" s="22">
        <f>G82/(G82-1)</f>
        <v>2.4925373134328361</v>
      </c>
    </row>
    <row r="83" spans="1:22" s="22" customFormat="1" ht="15.75" thickBot="1" x14ac:dyDescent="0.3">
      <c r="A83"/>
      <c r="B83"/>
      <c r="C83"/>
      <c r="D83" s="72">
        <v>789</v>
      </c>
      <c r="E83" s="73">
        <v>6509</v>
      </c>
      <c r="F83" s="85">
        <v>2064</v>
      </c>
      <c r="G83" s="89">
        <v>480</v>
      </c>
      <c r="H83" s="75">
        <v>13585</v>
      </c>
      <c r="I83" s="76">
        <v>6205</v>
      </c>
      <c r="J83"/>
      <c r="L83" s="35" t="s">
        <v>44</v>
      </c>
      <c r="M83" s="50">
        <v>20</v>
      </c>
      <c r="N83" s="51">
        <v>1.68</v>
      </c>
      <c r="O83" s="51">
        <f>N83/(N83-1)</f>
        <v>2.4705882352941178</v>
      </c>
      <c r="P83" s="51">
        <f>M83/(O83-1)</f>
        <v>13.6</v>
      </c>
      <c r="Q83" s="51">
        <f>P83*O83</f>
        <v>33.6</v>
      </c>
      <c r="R83" s="50">
        <f>Q83-P83</f>
        <v>20</v>
      </c>
      <c r="S83" s="51">
        <f>R83-P84</f>
        <v>-5.1612903225809248E-2</v>
      </c>
      <c r="U83" s="22">
        <f>F85/G83</f>
        <v>11.552083333333334</v>
      </c>
      <c r="V83" s="22">
        <f>F84/(F84-1)</f>
        <v>1.6756756756756757</v>
      </c>
    </row>
    <row r="84" spans="1:22" s="22" customFormat="1" x14ac:dyDescent="0.25">
      <c r="A84" s="22">
        <v>4</v>
      </c>
      <c r="B84" s="22" t="s">
        <v>45</v>
      </c>
      <c r="C84"/>
      <c r="D84" s="15">
        <v>2.44</v>
      </c>
      <c r="E84" s="16">
        <v>2.46</v>
      </c>
      <c r="F84" s="20">
        <v>2.48</v>
      </c>
      <c r="G84" s="18">
        <v>2.5</v>
      </c>
      <c r="H84" s="78">
        <v>2.52</v>
      </c>
      <c r="I84" s="20">
        <v>2.54</v>
      </c>
      <c r="J84"/>
      <c r="L84" s="35" t="s">
        <v>45</v>
      </c>
      <c r="M84" s="90">
        <f>M83*(O83*(O84-1))/(O84*(O83-1))</f>
        <v>13.548387096774194</v>
      </c>
      <c r="N84" s="91">
        <v>2.48</v>
      </c>
      <c r="O84" s="91">
        <f>N84/(N84-1)</f>
        <v>1.6756756756756757</v>
      </c>
      <c r="P84" s="91">
        <f>M84/(O84-1)</f>
        <v>20.051612903225809</v>
      </c>
      <c r="Q84" s="51">
        <f>P84*O84</f>
        <v>33.6</v>
      </c>
      <c r="R84" s="50">
        <f>Q84-P84</f>
        <v>13.548387096774192</v>
      </c>
      <c r="S84" s="51">
        <f>R84-P83</f>
        <v>-5.1612903225807472E-2</v>
      </c>
      <c r="V84" s="22">
        <f>1/V82+1/V83</f>
        <v>0.99797179833880623</v>
      </c>
    </row>
    <row r="85" spans="1:22" s="22" customFormat="1" ht="15.75" thickBot="1" x14ac:dyDescent="0.3">
      <c r="B85"/>
      <c r="C85"/>
      <c r="D85" s="72">
        <v>6432</v>
      </c>
      <c r="E85" s="73">
        <v>5701</v>
      </c>
      <c r="F85" s="92">
        <v>5545</v>
      </c>
      <c r="G85" s="88">
        <v>2578</v>
      </c>
      <c r="H85" s="75">
        <v>3333</v>
      </c>
      <c r="I85" s="76">
        <v>1820</v>
      </c>
      <c r="J85"/>
      <c r="M85"/>
    </row>
    <row r="86" spans="1:22" s="22" customFormat="1" x14ac:dyDescent="0.25">
      <c r="B86"/>
      <c r="C86"/>
      <c r="D86"/>
      <c r="E86"/>
      <c r="F86"/>
      <c r="G86"/>
      <c r="H86"/>
      <c r="I86"/>
      <c r="J86"/>
      <c r="M86"/>
    </row>
    <row r="87" spans="1:22" s="22" customFormat="1" x14ac:dyDescent="0.25">
      <c r="B87" s="22">
        <v>1</v>
      </c>
      <c r="C87"/>
      <c r="D87" s="22">
        <v>2</v>
      </c>
      <c r="E87" s="22">
        <v>3</v>
      </c>
      <c r="F87" s="22">
        <v>4</v>
      </c>
      <c r="G87"/>
      <c r="H87"/>
      <c r="I87" s="22">
        <v>5</v>
      </c>
      <c r="J87"/>
      <c r="M87"/>
    </row>
    <row r="88" spans="1:22" s="22" customFormat="1" x14ac:dyDescent="0.25">
      <c r="B88" s="47" t="s">
        <v>52</v>
      </c>
      <c r="C88" s="47"/>
      <c r="D88" s="48" t="s">
        <v>53</v>
      </c>
      <c r="E88" s="48" t="s">
        <v>54</v>
      </c>
      <c r="F88" s="48" t="s">
        <v>55</v>
      </c>
      <c r="G88" s="48" t="s">
        <v>56</v>
      </c>
      <c r="H88" s="47" t="s">
        <v>57</v>
      </c>
      <c r="I88" s="48" t="s">
        <v>58</v>
      </c>
      <c r="J88"/>
      <c r="M88"/>
    </row>
    <row r="89" spans="1:22" s="22" customFormat="1" x14ac:dyDescent="0.25">
      <c r="B89" s="50">
        <v>20</v>
      </c>
      <c r="C89" s="50"/>
      <c r="D89" s="51">
        <v>1.67</v>
      </c>
      <c r="E89" s="51">
        <f>D89/(D89-1)</f>
        <v>2.4925373134328361</v>
      </c>
      <c r="F89" s="51">
        <f>B89/(E89-1)</f>
        <v>13.399999999999997</v>
      </c>
      <c r="G89" s="51">
        <f>F89*E89</f>
        <v>33.4</v>
      </c>
      <c r="H89" s="50">
        <f>G89-F89</f>
        <v>20</v>
      </c>
      <c r="I89" s="51">
        <f>H89-F90</f>
        <v>6.7741935483873306E-2</v>
      </c>
      <c r="J89" s="35">
        <f>F89*E89-F89-F90</f>
        <v>6.7741935483873306E-2</v>
      </c>
      <c r="M89" s="22">
        <f>F89/F90</f>
        <v>0.67227706748664828</v>
      </c>
    </row>
    <row r="90" spans="1:22" s="22" customFormat="1" x14ac:dyDescent="0.25">
      <c r="B90" s="50">
        <f>B91</f>
        <v>13.46774193548387</v>
      </c>
      <c r="C90" s="50"/>
      <c r="D90" s="51">
        <v>2.48</v>
      </c>
      <c r="E90" s="51">
        <f>D90/(D90-1)</f>
        <v>1.6756756756756757</v>
      </c>
      <c r="F90" s="51">
        <f>B90/(E90-1)</f>
        <v>19.932258064516127</v>
      </c>
      <c r="G90" s="51">
        <f>F90*E90</f>
        <v>33.4</v>
      </c>
      <c r="H90" s="50">
        <f>G90-F90</f>
        <v>13.467741935483872</v>
      </c>
      <c r="I90" s="51">
        <f>H90-F89</f>
        <v>6.7741935483875082E-2</v>
      </c>
      <c r="J90" s="35">
        <f>F90*E90-F90-F89</f>
        <v>6.7741935483875082E-2</v>
      </c>
      <c r="M90" s="22">
        <f>E90/E89</f>
        <v>0.67227706748664828</v>
      </c>
    </row>
    <row r="91" spans="1:22" s="22" customFormat="1" x14ac:dyDescent="0.25">
      <c r="B91" s="22">
        <f>B89*((E89*(E90-1))/(E90*(E89-1)))</f>
        <v>13.46774193548387</v>
      </c>
      <c r="C91"/>
      <c r="D91"/>
      <c r="E91"/>
      <c r="F91" s="93"/>
      <c r="G91"/>
      <c r="H91"/>
      <c r="I91"/>
      <c r="J91" s="35" t="b">
        <f>J89=J90</f>
        <v>0</v>
      </c>
    </row>
    <row r="92" spans="1:22" s="22" customFormat="1" x14ac:dyDescent="0.25">
      <c r="B92" s="22">
        <f>B89*D89/D90</f>
        <v>13.46774193548387</v>
      </c>
      <c r="C92"/>
      <c r="D92"/>
      <c r="E92"/>
      <c r="F92"/>
      <c r="G92"/>
      <c r="H92"/>
      <c r="I92"/>
    </row>
    <row r="93" spans="1:22" s="22" customFormat="1" x14ac:dyDescent="0.25">
      <c r="B93" s="22">
        <f>B89/B90</f>
        <v>1.4850299401197606</v>
      </c>
      <c r="C93"/>
      <c r="D93" s="22">
        <f>D89/D90</f>
        <v>0.67338709677419351</v>
      </c>
      <c r="E93" s="22">
        <f>E89/E90</f>
        <v>1.4874819451131442</v>
      </c>
      <c r="F93" s="22">
        <f>F89/F90</f>
        <v>0.67227706748664828</v>
      </c>
      <c r="G93"/>
      <c r="H93"/>
      <c r="I93"/>
    </row>
    <row r="94" spans="1:22" s="22" customFormat="1" x14ac:dyDescent="0.25">
      <c r="B94"/>
      <c r="C94"/>
      <c r="D94"/>
      <c r="E94"/>
      <c r="F94"/>
      <c r="G94"/>
      <c r="H94"/>
      <c r="I94"/>
    </row>
    <row r="95" spans="1:22" s="22" customFormat="1" x14ac:dyDescent="0.25">
      <c r="B95"/>
      <c r="C95"/>
      <c r="D95"/>
      <c r="E95"/>
      <c r="F95"/>
      <c r="G95"/>
      <c r="H95"/>
      <c r="I95"/>
    </row>
    <row r="96" spans="1:22" s="22" customFormat="1" x14ac:dyDescent="0.25">
      <c r="B96" s="47" t="s">
        <v>52</v>
      </c>
      <c r="C96" s="47"/>
      <c r="D96" s="48" t="s">
        <v>53</v>
      </c>
      <c r="E96" s="48" t="s">
        <v>54</v>
      </c>
      <c r="F96" s="48" t="s">
        <v>55</v>
      </c>
      <c r="G96" s="48" t="s">
        <v>56</v>
      </c>
      <c r="H96" s="47" t="s">
        <v>57</v>
      </c>
      <c r="I96" s="48" t="s">
        <v>58</v>
      </c>
    </row>
    <row r="97" spans="2:9" s="22" customFormat="1" x14ac:dyDescent="0.25">
      <c r="B97" s="50">
        <f>F97*(E97-1)</f>
        <v>20.067972163780553</v>
      </c>
      <c r="C97" s="50"/>
      <c r="D97" s="51">
        <v>1.67</v>
      </c>
      <c r="E97" s="51">
        <f>D97/(D97-1)</f>
        <v>2.4925373134328361</v>
      </c>
      <c r="F97" s="51">
        <f>F98/E97*E98</f>
        <v>13.445541349732967</v>
      </c>
      <c r="G97" s="51">
        <f>F97*E97</f>
        <v>33.513513513513516</v>
      </c>
      <c r="H97" s="50">
        <f>G97-F97</f>
        <v>20.067972163780549</v>
      </c>
      <c r="I97" s="51">
        <f>H97-F98</f>
        <v>6.7972163780549266E-2</v>
      </c>
    </row>
    <row r="98" spans="2:9" s="22" customFormat="1" x14ac:dyDescent="0.25">
      <c r="B98" s="50">
        <f>F98*(E98-1)</f>
        <v>13.513513513513512</v>
      </c>
      <c r="C98" s="50"/>
      <c r="D98" s="51">
        <v>2.48</v>
      </c>
      <c r="E98" s="51">
        <f>D98/(D98-1)</f>
        <v>1.6756756756756757</v>
      </c>
      <c r="F98" s="51">
        <v>20</v>
      </c>
      <c r="G98" s="51">
        <f>F98*E98</f>
        <v>33.513513513513516</v>
      </c>
      <c r="H98" s="50">
        <f>G98-F98</f>
        <v>13.513513513513516</v>
      </c>
      <c r="I98" s="51">
        <f>H98-F97</f>
        <v>6.7972163780549266E-2</v>
      </c>
    </row>
    <row r="99" spans="2:9" s="22" customFormat="1" ht="14.25" customHeight="1" x14ac:dyDescent="0.25"/>
  </sheetData>
  <customSheetViews>
    <customSheetView guid="{BE33C004-8B23-41A7-8162-509591D3ADC7}" hiddenColumns="1" topLeftCell="A43">
      <selection activeCell="T62" sqref="T62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523864BE-0BE1-4C24-A752-8B8BB36DDF37}" hiddenColumns="1" topLeftCell="A43">
      <selection activeCell="T62" sqref="T62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Normal="100" workbookViewId="0">
      <selection sqref="A1:A9"/>
    </sheetView>
  </sheetViews>
  <sheetFormatPr defaultRowHeight="15" x14ac:dyDescent="0.25"/>
  <cols>
    <col min="1" max="1024" width="8.5703125"/>
  </cols>
  <sheetData>
    <row r="1" spans="1:1" x14ac:dyDescent="0.25">
      <c r="A1">
        <v>123457</v>
      </c>
    </row>
    <row r="2" spans="1:1" x14ac:dyDescent="0.25">
      <c r="A2">
        <v>123458</v>
      </c>
    </row>
    <row r="3" spans="1:1" x14ac:dyDescent="0.25">
      <c r="A3">
        <v>123459</v>
      </c>
    </row>
    <row r="4" spans="1:1" x14ac:dyDescent="0.25">
      <c r="A4">
        <v>123460</v>
      </c>
    </row>
    <row r="5" spans="1:1" x14ac:dyDescent="0.25">
      <c r="A5">
        <v>123461</v>
      </c>
    </row>
    <row r="6" spans="1:1" x14ac:dyDescent="0.25">
      <c r="A6">
        <v>123462</v>
      </c>
    </row>
    <row r="7" spans="1:1" x14ac:dyDescent="0.25">
      <c r="A7">
        <v>123463</v>
      </c>
    </row>
    <row r="8" spans="1:1" x14ac:dyDescent="0.25">
      <c r="A8">
        <v>123464</v>
      </c>
    </row>
    <row r="9" spans="1:1" x14ac:dyDescent="0.25">
      <c r="A9">
        <v>123465</v>
      </c>
    </row>
  </sheetData>
  <customSheetViews>
    <customSheetView guid="{C2DA02BB-25DC-4163-8B34-A8EF343A9637}">
      <selection sqref="A1:A9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BE33C004-8B23-41A7-8162-509591D3ADC7}">
      <selection sqref="A1:A9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523864BE-0BE1-4C24-A752-8B8BB36DDF37}">
      <selection sqref="A1:A9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MarketCatalogue</vt:lpstr>
      <vt:lpstr>RunnerDescription</vt:lpstr>
      <vt:lpstr>MarketCatalogue_G</vt:lpstr>
      <vt:lpstr>RunnerDescription_G</vt:lpstr>
      <vt:lpstr>RunnerDescription_G2</vt:lpstr>
      <vt:lpstr>1</vt:lpstr>
      <vt:lpstr>1 (2)</vt:lpstr>
      <vt:lpstr>Лист3</vt:lpstr>
      <vt:lpstr>'1'!Z_7815A2DE_BDFE_43BE_90E3_FB79C9CDFF4A_.wvu.Cols</vt:lpstr>
      <vt:lpstr>'1 (2)'!Z_7815A2DE_BDFE_43BE_90E3_FB79C9CDFF4A_.wvu.Cols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lebedev</dc:creator>
  <cp:lastModifiedBy>Лебедев А.В.</cp:lastModifiedBy>
  <cp:revision>1</cp:revision>
  <cp:lastPrinted>2016-03-29T12:24:40Z</cp:lastPrinted>
  <dcterms:created xsi:type="dcterms:W3CDTF">2016-03-29T05:49:38Z</dcterms:created>
  <dcterms:modified xsi:type="dcterms:W3CDTF">2016-09-30T13:31:48Z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