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 firstSheet="6" activeTab="11"/>
  </bookViews>
  <sheets>
    <sheet name="31.03.2017" sheetId="1" r:id="rId1"/>
    <sheet name="30.04.2018" sheetId="2" r:id="rId2"/>
    <sheet name="01.05.2018" sheetId="3" r:id="rId3"/>
    <sheet name="Sheet1" sheetId="4" r:id="rId4"/>
    <sheet name="30.11.2019" sheetId="5" r:id="rId5"/>
    <sheet name="06.07.2020" sheetId="6" r:id="rId6"/>
    <sheet name="30.04.2021" sheetId="7" r:id="rId7"/>
    <sheet name="01.06.2021" sheetId="8" r:id="rId8"/>
    <sheet name="17.07.2021" sheetId="9" r:id="rId9"/>
    <sheet name="10.08.2021" sheetId="10" r:id="rId10"/>
    <sheet name="30.09.21" sheetId="11" r:id="rId11"/>
    <sheet name="31.10.21" sheetId="12" r:id="rId12"/>
  </sheets>
  <calcPr calcId="162913"/>
</workbook>
</file>

<file path=xl/calcChain.xml><?xml version="1.0" encoding="utf-8"?>
<calcChain xmlns="http://schemas.openxmlformats.org/spreadsheetml/2006/main">
  <c r="K45" i="12" l="1"/>
  <c r="E74" i="12"/>
  <c r="D74" i="12"/>
  <c r="C74" i="12"/>
  <c r="B74" i="12"/>
  <c r="K66" i="12"/>
  <c r="I21" i="12" s="1"/>
  <c r="E53" i="12"/>
  <c r="D53" i="12"/>
  <c r="C53" i="12"/>
  <c r="B53" i="12"/>
  <c r="F52" i="12"/>
  <c r="F51" i="12"/>
  <c r="F50" i="12"/>
  <c r="F49" i="12"/>
  <c r="F48" i="12"/>
  <c r="F47" i="12"/>
  <c r="F46" i="12"/>
  <c r="Q45" i="12"/>
  <c r="P45" i="12"/>
  <c r="O45" i="12"/>
  <c r="F45" i="12"/>
  <c r="I44" i="12"/>
  <c r="F44" i="12"/>
  <c r="F43" i="12"/>
  <c r="F42" i="12"/>
  <c r="F41" i="12"/>
  <c r="F40" i="12"/>
  <c r="F39" i="12"/>
  <c r="F38" i="12"/>
  <c r="F37" i="12"/>
  <c r="F36" i="12"/>
  <c r="I35" i="12"/>
  <c r="I48" i="12" s="1"/>
  <c r="D60" i="12" s="1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I22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K6" i="12"/>
  <c r="J6" i="12"/>
  <c r="L6" i="12" s="1"/>
  <c r="D59" i="12" s="1"/>
  <c r="I6" i="12"/>
  <c r="F6" i="12"/>
  <c r="F5" i="12"/>
  <c r="F4" i="12"/>
  <c r="R45" i="12" l="1"/>
  <c r="I18" i="12" s="1"/>
  <c r="I24" i="12" s="1"/>
  <c r="F53" i="12"/>
  <c r="D58" i="12" s="1"/>
  <c r="D62" i="12"/>
  <c r="F44" i="11"/>
  <c r="F45" i="11"/>
  <c r="F46" i="11"/>
  <c r="F47" i="11"/>
  <c r="I51" i="12" l="1"/>
  <c r="I55" i="12" s="1"/>
  <c r="E74" i="11"/>
  <c r="D74" i="11"/>
  <c r="C74" i="11"/>
  <c r="B74" i="11"/>
  <c r="K64" i="11"/>
  <c r="I21" i="11" s="1"/>
  <c r="E53" i="11"/>
  <c r="D53" i="11"/>
  <c r="C53" i="11"/>
  <c r="B53" i="11"/>
  <c r="F52" i="11"/>
  <c r="F51" i="11"/>
  <c r="F50" i="11"/>
  <c r="Q45" i="11"/>
  <c r="P45" i="11"/>
  <c r="O45" i="11"/>
  <c r="F49" i="11"/>
  <c r="I44" i="11"/>
  <c r="F48" i="11"/>
  <c r="K43" i="11"/>
  <c r="F43" i="11"/>
  <c r="F42" i="11"/>
  <c r="F41" i="11"/>
  <c r="F40" i="11"/>
  <c r="F39" i="11"/>
  <c r="F38" i="11"/>
  <c r="F37" i="11"/>
  <c r="F36" i="11"/>
  <c r="I35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I22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K6" i="11"/>
  <c r="J6" i="11"/>
  <c r="I6" i="11"/>
  <c r="F6" i="11"/>
  <c r="F5" i="11"/>
  <c r="F4" i="11"/>
  <c r="I48" i="11" l="1"/>
  <c r="D60" i="11" s="1"/>
  <c r="R45" i="11"/>
  <c r="I18" i="11" s="1"/>
  <c r="I24" i="11" s="1"/>
  <c r="L6" i="11"/>
  <c r="D59" i="11" s="1"/>
  <c r="F53" i="11"/>
  <c r="D58" i="11" s="1"/>
  <c r="K43" i="10"/>
  <c r="I22" i="10" s="1"/>
  <c r="F43" i="10"/>
  <c r="F44" i="10"/>
  <c r="F45" i="10"/>
  <c r="F46" i="10"/>
  <c r="F47" i="10"/>
  <c r="F48" i="10"/>
  <c r="E70" i="10"/>
  <c r="D70" i="10"/>
  <c r="C70" i="10"/>
  <c r="B70" i="10"/>
  <c r="K64" i="10"/>
  <c r="I21" i="10" s="1"/>
  <c r="E49" i="10"/>
  <c r="D49" i="10"/>
  <c r="C49" i="10"/>
  <c r="B49" i="10"/>
  <c r="Q45" i="10"/>
  <c r="P45" i="10"/>
  <c r="O45" i="10"/>
  <c r="F42" i="10"/>
  <c r="F41" i="10"/>
  <c r="F40" i="10"/>
  <c r="F39" i="10"/>
  <c r="F38" i="10"/>
  <c r="F37" i="10"/>
  <c r="F36" i="10"/>
  <c r="F35" i="10"/>
  <c r="F34" i="10"/>
  <c r="F33" i="10"/>
  <c r="I44" i="10"/>
  <c r="F32" i="10"/>
  <c r="F31" i="10"/>
  <c r="F30" i="10"/>
  <c r="F29" i="10"/>
  <c r="F28" i="10"/>
  <c r="F27" i="10"/>
  <c r="F26" i="10"/>
  <c r="F25" i="10"/>
  <c r="F24" i="10"/>
  <c r="I35" i="10"/>
  <c r="I48" i="10" s="1"/>
  <c r="D56" i="10" s="1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K6" i="10"/>
  <c r="J6" i="10"/>
  <c r="I6" i="10"/>
  <c r="F4" i="10"/>
  <c r="D62" i="11" l="1"/>
  <c r="I51" i="11" s="1"/>
  <c r="I55" i="11" s="1"/>
  <c r="L6" i="10"/>
  <c r="D55" i="10" s="1"/>
  <c r="F49" i="10"/>
  <c r="D54" i="10" s="1"/>
  <c r="D58" i="10" s="1"/>
  <c r="R45" i="10"/>
  <c r="I18" i="10" s="1"/>
  <c r="I24" i="10" s="1"/>
  <c r="F54" i="9"/>
  <c r="F54" i="8"/>
  <c r="E82" i="9"/>
  <c r="D82" i="9"/>
  <c r="C82" i="9"/>
  <c r="B82" i="9"/>
  <c r="K64" i="9"/>
  <c r="I21" i="9" s="1"/>
  <c r="E61" i="9"/>
  <c r="D61" i="9"/>
  <c r="C61" i="9"/>
  <c r="B61" i="9"/>
  <c r="Q57" i="9"/>
  <c r="P57" i="9"/>
  <c r="O57" i="9"/>
  <c r="R57" i="9" s="1"/>
  <c r="I18" i="9" s="1"/>
  <c r="F53" i="9"/>
  <c r="F52" i="9"/>
  <c r="F51" i="9"/>
  <c r="F50" i="9"/>
  <c r="F49" i="9"/>
  <c r="F48" i="9"/>
  <c r="F47" i="9"/>
  <c r="F46" i="9"/>
  <c r="F45" i="9"/>
  <c r="I44" i="9"/>
  <c r="F44" i="9"/>
  <c r="K43" i="9"/>
  <c r="I22" i="9" s="1"/>
  <c r="F43" i="9"/>
  <c r="F42" i="9"/>
  <c r="F41" i="9"/>
  <c r="F40" i="9"/>
  <c r="F39" i="9"/>
  <c r="F38" i="9"/>
  <c r="F37" i="9"/>
  <c r="F36" i="9"/>
  <c r="I35" i="9"/>
  <c r="I48" i="9" s="1"/>
  <c r="D68" i="9" s="1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K6" i="9"/>
  <c r="J6" i="9"/>
  <c r="I6" i="9"/>
  <c r="L6" i="9" s="1"/>
  <c r="D67" i="9" s="1"/>
  <c r="F6" i="9"/>
  <c r="F5" i="9"/>
  <c r="F4" i="9"/>
  <c r="I51" i="10" l="1"/>
  <c r="I55" i="10" s="1"/>
  <c r="F61" i="9"/>
  <c r="D66" i="9" s="1"/>
  <c r="D70" i="9"/>
  <c r="I24" i="9"/>
  <c r="E82" i="8"/>
  <c r="D82" i="8"/>
  <c r="C82" i="8"/>
  <c r="B82" i="8"/>
  <c r="K64" i="8"/>
  <c r="E61" i="8"/>
  <c r="D61" i="8"/>
  <c r="C61" i="8"/>
  <c r="B61" i="8"/>
  <c r="F53" i="8"/>
  <c r="F52" i="8"/>
  <c r="F51" i="8"/>
  <c r="F50" i="8"/>
  <c r="F49" i="8"/>
  <c r="Q57" i="8"/>
  <c r="P57" i="8"/>
  <c r="O57" i="8"/>
  <c r="F48" i="8"/>
  <c r="F47" i="8"/>
  <c r="F46" i="8"/>
  <c r="F45" i="8"/>
  <c r="I44" i="8"/>
  <c r="F44" i="8"/>
  <c r="K43" i="8"/>
  <c r="I22" i="8" s="1"/>
  <c r="F43" i="8"/>
  <c r="F42" i="8"/>
  <c r="F41" i="8"/>
  <c r="F40" i="8"/>
  <c r="F39" i="8"/>
  <c r="F38" i="8"/>
  <c r="F37" i="8"/>
  <c r="F36" i="8"/>
  <c r="I35" i="8"/>
  <c r="I48" i="8" s="1"/>
  <c r="D68" i="8" s="1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I21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K6" i="8"/>
  <c r="J6" i="8"/>
  <c r="I6" i="8"/>
  <c r="F6" i="8"/>
  <c r="F5" i="8"/>
  <c r="F4" i="8"/>
  <c r="I51" i="9" l="1"/>
  <c r="I55" i="9" s="1"/>
  <c r="L6" i="8"/>
  <c r="D67" i="8" s="1"/>
  <c r="F61" i="8"/>
  <c r="D66" i="8" s="1"/>
  <c r="D70" i="8" s="1"/>
  <c r="R57" i="8"/>
  <c r="I18" i="8" s="1"/>
  <c r="I24" i="8" s="1"/>
  <c r="K43" i="7"/>
  <c r="I51" i="8" l="1"/>
  <c r="I55" i="8" s="1"/>
  <c r="F53" i="7"/>
  <c r="F47" i="7" l="1"/>
  <c r="F45" i="7"/>
  <c r="F48" i="7"/>
  <c r="F42" i="7"/>
  <c r="F43" i="7"/>
  <c r="F44" i="7"/>
  <c r="F46" i="7"/>
  <c r="F49" i="7"/>
  <c r="F50" i="7"/>
  <c r="F51" i="7"/>
  <c r="F52" i="7"/>
  <c r="F41" i="7"/>
  <c r="F40" i="7"/>
  <c r="F39" i="7"/>
  <c r="F38" i="7"/>
  <c r="F37" i="7"/>
  <c r="E82" i="7"/>
  <c r="D82" i="7"/>
  <c r="C82" i="7"/>
  <c r="B82" i="7"/>
  <c r="K64" i="7"/>
  <c r="I21" i="7" s="1"/>
  <c r="I44" i="7"/>
  <c r="E61" i="7"/>
  <c r="D61" i="7"/>
  <c r="C61" i="7"/>
  <c r="B61" i="7"/>
  <c r="Q48" i="7"/>
  <c r="P48" i="7"/>
  <c r="O48" i="7"/>
  <c r="F36" i="7"/>
  <c r="F35" i="7"/>
  <c r="F34" i="7"/>
  <c r="I35" i="7"/>
  <c r="F33" i="7"/>
  <c r="F32" i="7"/>
  <c r="F31" i="7"/>
  <c r="F30" i="7"/>
  <c r="F29" i="7"/>
  <c r="F28" i="7"/>
  <c r="I22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K6" i="7"/>
  <c r="J6" i="7"/>
  <c r="I6" i="7"/>
  <c r="F6" i="7"/>
  <c r="F5" i="7"/>
  <c r="F4" i="7"/>
  <c r="L6" i="7" l="1"/>
  <c r="D67" i="7" s="1"/>
  <c r="I48" i="7"/>
  <c r="D68" i="7" s="1"/>
  <c r="F61" i="7"/>
  <c r="D66" i="7" s="1"/>
  <c r="R48" i="7"/>
  <c r="I18" i="7" s="1"/>
  <c r="I24" i="7" s="1"/>
  <c r="K27" i="6"/>
  <c r="I21" i="6" s="1"/>
  <c r="F31" i="6"/>
  <c r="Q39" i="6"/>
  <c r="F34" i="6"/>
  <c r="F36" i="6"/>
  <c r="E63" i="6"/>
  <c r="D63" i="6"/>
  <c r="C63" i="6"/>
  <c r="B63" i="6"/>
  <c r="I42" i="6"/>
  <c r="E42" i="6"/>
  <c r="D42" i="6"/>
  <c r="C42" i="6"/>
  <c r="B42" i="6"/>
  <c r="K42" i="6"/>
  <c r="I20" i="6" s="1"/>
  <c r="I33" i="6"/>
  <c r="F35" i="6"/>
  <c r="F33" i="6"/>
  <c r="P39" i="6"/>
  <c r="O39" i="6"/>
  <c r="F32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I12" i="6"/>
  <c r="F14" i="6"/>
  <c r="F13" i="6"/>
  <c r="F12" i="6"/>
  <c r="F11" i="6"/>
  <c r="F10" i="6"/>
  <c r="F9" i="6"/>
  <c r="K6" i="6"/>
  <c r="J6" i="6"/>
  <c r="I6" i="6"/>
  <c r="F8" i="6"/>
  <c r="F7" i="6"/>
  <c r="F6" i="6"/>
  <c r="F5" i="6"/>
  <c r="F4" i="6"/>
  <c r="D70" i="7" l="1"/>
  <c r="I51" i="7"/>
  <c r="I55" i="7" s="1"/>
  <c r="R39" i="6"/>
  <c r="I17" i="6" s="1"/>
  <c r="I22" i="6" s="1"/>
  <c r="I46" i="6"/>
  <c r="D49" i="6" s="1"/>
  <c r="L6" i="6"/>
  <c r="D48" i="6" s="1"/>
  <c r="F42" i="6"/>
  <c r="D47" i="6" s="1"/>
  <c r="K36" i="5"/>
  <c r="I22" i="5" s="1"/>
  <c r="K21" i="5"/>
  <c r="I23" i="5" s="1"/>
  <c r="E59" i="5"/>
  <c r="D59" i="5"/>
  <c r="C59" i="5"/>
  <c r="B59" i="5"/>
  <c r="I42" i="5"/>
  <c r="E40" i="5"/>
  <c r="D40" i="5"/>
  <c r="C40" i="5"/>
  <c r="B40" i="5"/>
  <c r="I35" i="5"/>
  <c r="F33" i="5"/>
  <c r="F32" i="5"/>
  <c r="P31" i="5"/>
  <c r="O31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I14" i="5"/>
  <c r="F14" i="5"/>
  <c r="F13" i="5"/>
  <c r="F12" i="5"/>
  <c r="F11" i="5"/>
  <c r="F10" i="5"/>
  <c r="F9" i="5"/>
  <c r="K8" i="5"/>
  <c r="J8" i="5"/>
  <c r="I8" i="5"/>
  <c r="F8" i="5"/>
  <c r="F7" i="5"/>
  <c r="F6" i="5"/>
  <c r="F5" i="5"/>
  <c r="F4" i="5"/>
  <c r="K22" i="4"/>
  <c r="K36" i="4"/>
  <c r="I42" i="4"/>
  <c r="I35" i="4"/>
  <c r="I46" i="4" s="1"/>
  <c r="D47" i="4" s="1"/>
  <c r="D51" i="6" l="1"/>
  <c r="I49" i="6" s="1"/>
  <c r="I53" i="6" s="1"/>
  <c r="Q31" i="5"/>
  <c r="I19" i="5" s="1"/>
  <c r="I24" i="5" s="1"/>
  <c r="L8" i="5"/>
  <c r="D46" i="5" s="1"/>
  <c r="I46" i="5"/>
  <c r="D47" i="5" s="1"/>
  <c r="F40" i="5"/>
  <c r="D45" i="5" s="1"/>
  <c r="I22" i="4"/>
  <c r="D49" i="5" l="1"/>
  <c r="I49" i="5" s="1"/>
  <c r="I53" i="5" s="1"/>
  <c r="E40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4" i="4"/>
  <c r="F6" i="4"/>
  <c r="F7" i="4"/>
  <c r="F5" i="4"/>
  <c r="E59" i="4"/>
  <c r="D59" i="4"/>
  <c r="C59" i="4"/>
  <c r="B59" i="4"/>
  <c r="D40" i="4"/>
  <c r="C40" i="4"/>
  <c r="B40" i="4"/>
  <c r="P31" i="4"/>
  <c r="O31" i="4"/>
  <c r="I14" i="4"/>
  <c r="I23" i="4"/>
  <c r="K8" i="4"/>
  <c r="J8" i="4"/>
  <c r="I8" i="4"/>
  <c r="E59" i="3"/>
  <c r="D59" i="3"/>
  <c r="C59" i="3"/>
  <c r="B59" i="3"/>
  <c r="E40" i="3"/>
  <c r="D40" i="3"/>
  <c r="C40" i="3"/>
  <c r="B40" i="3"/>
  <c r="F40" i="3" s="1"/>
  <c r="D45" i="3" s="1"/>
  <c r="D49" i="3" s="1"/>
  <c r="F33" i="3"/>
  <c r="F32" i="3"/>
  <c r="F31" i="3"/>
  <c r="F30" i="3"/>
  <c r="F29" i="3"/>
  <c r="P28" i="3"/>
  <c r="O28" i="3"/>
  <c r="Q28" i="3" s="1"/>
  <c r="I24" i="3" s="1"/>
  <c r="I31" i="3" s="1"/>
  <c r="K28" i="3"/>
  <c r="F28" i="3"/>
  <c r="F27" i="3"/>
  <c r="F26" i="3"/>
  <c r="F25" i="3"/>
  <c r="F24" i="3"/>
  <c r="F23" i="3"/>
  <c r="F22" i="3"/>
  <c r="F21" i="3"/>
  <c r="F20" i="3"/>
  <c r="I19" i="3"/>
  <c r="F19" i="3"/>
  <c r="F18" i="3"/>
  <c r="F17" i="3"/>
  <c r="F16" i="3"/>
  <c r="K15" i="3"/>
  <c r="F15" i="3"/>
  <c r="F14" i="3"/>
  <c r="F13" i="3"/>
  <c r="F12" i="3"/>
  <c r="F11" i="3"/>
  <c r="F10" i="3"/>
  <c r="F9" i="3"/>
  <c r="K8" i="3"/>
  <c r="J8" i="3"/>
  <c r="I8" i="3"/>
  <c r="F8" i="3"/>
  <c r="F7" i="3"/>
  <c r="F6" i="3"/>
  <c r="F5" i="3"/>
  <c r="F4" i="3"/>
  <c r="L8" i="3" l="1"/>
  <c r="L8" i="4"/>
  <c r="Q31" i="4"/>
  <c r="I19" i="4" s="1"/>
  <c r="I24" i="4" s="1"/>
  <c r="F40" i="4"/>
  <c r="D45" i="4" s="1"/>
  <c r="D49" i="4" s="1"/>
  <c r="I35" i="3"/>
  <c r="I39" i="3" s="1"/>
  <c r="F32" i="2"/>
  <c r="F33" i="2"/>
  <c r="F26" i="2"/>
  <c r="F27" i="2"/>
  <c r="F28" i="2"/>
  <c r="F29" i="2"/>
  <c r="F30" i="2"/>
  <c r="F31" i="2"/>
  <c r="E40" i="2"/>
  <c r="F21" i="2"/>
  <c r="F22" i="2"/>
  <c r="F23" i="2"/>
  <c r="F24" i="2"/>
  <c r="F25" i="2"/>
  <c r="F20" i="2"/>
  <c r="F19" i="2"/>
  <c r="I49" i="4" l="1"/>
  <c r="I53" i="4" s="1"/>
  <c r="E59" i="2"/>
  <c r="D59" i="2"/>
  <c r="C59" i="2"/>
  <c r="B59" i="2"/>
  <c r="D40" i="2"/>
  <c r="C40" i="2"/>
  <c r="B40" i="2"/>
  <c r="P28" i="2"/>
  <c r="O28" i="2"/>
  <c r="K28" i="2"/>
  <c r="F18" i="2"/>
  <c r="F17" i="2"/>
  <c r="F16" i="2"/>
  <c r="F15" i="2"/>
  <c r="F14" i="2"/>
  <c r="F13" i="2"/>
  <c r="I19" i="2"/>
  <c r="F12" i="2"/>
  <c r="F11" i="2"/>
  <c r="F10" i="2"/>
  <c r="F9" i="2"/>
  <c r="K15" i="2"/>
  <c r="F8" i="2"/>
  <c r="F7" i="2"/>
  <c r="F6" i="2"/>
  <c r="F5" i="2"/>
  <c r="K8" i="2"/>
  <c r="J8" i="2"/>
  <c r="I8" i="2"/>
  <c r="F4" i="2"/>
  <c r="L8" i="2" l="1"/>
  <c r="F40" i="2"/>
  <c r="D45" i="2" s="1"/>
  <c r="D49" i="2" s="1"/>
  <c r="Q28" i="2"/>
  <c r="I24" i="2" s="1"/>
  <c r="I31" i="2" s="1"/>
  <c r="F25" i="1"/>
  <c r="F24" i="1"/>
  <c r="I35" i="2" l="1"/>
  <c r="I39" i="2" s="1"/>
  <c r="D49" i="1"/>
  <c r="B30" i="1"/>
  <c r="F26" i="1"/>
  <c r="F23" i="1"/>
  <c r="F22" i="1"/>
  <c r="F21" i="1"/>
  <c r="F20" i="1"/>
  <c r="F19" i="1"/>
  <c r="F18" i="1"/>
  <c r="F17" i="1"/>
  <c r="F16" i="1"/>
  <c r="F15" i="1"/>
  <c r="E49" i="1"/>
  <c r="C49" i="1"/>
  <c r="B49" i="1"/>
  <c r="I30" i="1"/>
  <c r="D39" i="1"/>
  <c r="P27" i="1"/>
  <c r="O27" i="1"/>
  <c r="D30" i="1"/>
  <c r="C30" i="1"/>
  <c r="I18" i="1"/>
  <c r="F14" i="1"/>
  <c r="F13" i="1"/>
  <c r="F12" i="1"/>
  <c r="K27" i="1"/>
  <c r="F11" i="1"/>
  <c r="F10" i="1"/>
  <c r="F9" i="1"/>
  <c r="F8" i="1"/>
  <c r="F7" i="1"/>
  <c r="F6" i="1"/>
  <c r="F5" i="1"/>
  <c r="F4" i="1"/>
  <c r="K14" i="1"/>
  <c r="K7" i="1"/>
  <c r="J7" i="1"/>
  <c r="I7" i="1"/>
  <c r="I34" i="1" l="1"/>
  <c r="I38" i="1" s="1"/>
  <c r="Q27" i="1"/>
  <c r="L7" i="1"/>
  <c r="F30" i="1"/>
</calcChain>
</file>

<file path=xl/sharedStrings.xml><?xml version="1.0" encoding="utf-8"?>
<sst xmlns="http://schemas.openxmlformats.org/spreadsheetml/2006/main" count="1271" uniqueCount="190">
  <si>
    <t>MONTHLY CONTRIBUTIONS</t>
  </si>
  <si>
    <t>OTHER PAYMENTS MADE OUT OF MONTHLY CONTRIBUTION</t>
  </si>
  <si>
    <t>MONTH PAYMENTS TO DAD &amp; MUM</t>
  </si>
  <si>
    <t>EMEKA'S EXPENSE UP TO DECEMBER 2015</t>
  </si>
  <si>
    <t>MONTH</t>
  </si>
  <si>
    <t>DORIS</t>
  </si>
  <si>
    <t>HENRY</t>
  </si>
  <si>
    <t>HUMPHREY</t>
  </si>
  <si>
    <t>DETAILS</t>
  </si>
  <si>
    <t>DAD</t>
  </si>
  <si>
    <t>MUM</t>
  </si>
  <si>
    <t>AMOUNT</t>
  </si>
  <si>
    <t>DAD LAB TESTS (AT CLINIX) AND MEDICAL TREATMENT/DRUGS AT LISTER (50500+17000)</t>
  </si>
  <si>
    <t>MONEY GIVEN TO MUM TO SORT OUT OLD VILLA LEVIES</t>
  </si>
  <si>
    <t>UGO LESSON FOR TWO AND HALF MONTHS</t>
  </si>
  <si>
    <t>UGO INTERNATIONAL PASSPORT (EXTRA 15K B/C OF LOST DOCUMENTATION)</t>
  </si>
  <si>
    <t>DAD INTERNATIONAL PASSPORT</t>
  </si>
  <si>
    <t>UGO PUME TRAVEL TO IFE/VILLAGE/REGISTRATION/LESSON</t>
  </si>
  <si>
    <t>UGO'S PREDEGREE SCHOOL FEES</t>
  </si>
  <si>
    <t>UGO IBADAN JOURNEY PLUS MISCELLANEOUS</t>
  </si>
  <si>
    <t>UGO GCE REG</t>
  </si>
  <si>
    <t>UGO PRE-DEGREE REG</t>
  </si>
  <si>
    <t>UGO GCE TRANSPORT/MATHSET</t>
  </si>
  <si>
    <t>UGO KEYPOINTS, PAST QUESTIONS, PHYSICS SOLUTIONS</t>
  </si>
  <si>
    <t>REIMBURSEMENTS FOR HUMPHREY</t>
  </si>
  <si>
    <t>MONEY USED FROM CONTRIBUTION</t>
  </si>
  <si>
    <t>UGO PHYSICS ALTERNATIVE TO PRACTICALS PAST QUESTIONS</t>
  </si>
  <si>
    <t>PAID TO ANYI</t>
  </si>
  <si>
    <t>UGO ADDITIONAL PAST QUESTIONS</t>
  </si>
  <si>
    <t>SEP/OCT 2015</t>
  </si>
  <si>
    <t>UGO GCE LESSON</t>
  </si>
  <si>
    <t>UGO JAMB FORM PLUS REGISTRATION</t>
  </si>
  <si>
    <t>TOTAL</t>
  </si>
  <si>
    <t>UGO GENERAL HOSPITAL MEDICAL REPORT</t>
  </si>
  <si>
    <t>UGO BOX</t>
  </si>
  <si>
    <t>UGO WAEC CERT</t>
  </si>
  <si>
    <t>UGO MEDICAL TEST</t>
  </si>
  <si>
    <t>EXPENSES ON UGO'S SCHOOLING</t>
  </si>
  <si>
    <t>OAU IFE POST UTME FORM</t>
  </si>
  <si>
    <t>UGO'S DRIVER'S LICENSE</t>
  </si>
  <si>
    <t>UGO'S POCKET CHANGE (40K TILL 08.04.16)</t>
  </si>
  <si>
    <t>ADDED BAL TO UGO'S PREDEG EXPENSE</t>
  </si>
  <si>
    <t>UGO'S POCKET PART BALANCE</t>
  </si>
  <si>
    <t>UGO'S PREDEGREE EXPENSE UP TO DEC 2015</t>
  </si>
  <si>
    <t>TOTAL CONTRIBUTION FOR PERIOD</t>
  </si>
  <si>
    <t>TOTAL EXPENDED</t>
  </si>
  <si>
    <t>MONTHLY CONTRIBUTION</t>
  </si>
  <si>
    <t>MUM &amp; DAD UPKEEP</t>
  </si>
  <si>
    <t>OFF MONTH CONTRIBUTION</t>
  </si>
  <si>
    <t>OFF MONTH USAGE</t>
  </si>
  <si>
    <t>OTHERS FROM CONTRIBUTION</t>
  </si>
  <si>
    <t>UGO'S ADMISSION EXPENSE</t>
  </si>
  <si>
    <t>OUTSTANDING INDEBTEDNESS</t>
  </si>
  <si>
    <t>ANYI</t>
  </si>
  <si>
    <t>MONTHLY</t>
  </si>
  <si>
    <t>BOOK BALANCE</t>
  </si>
  <si>
    <t>DIFFERENCE</t>
  </si>
  <si>
    <t>*DIFFERENCE IS DUE TO TRANSFER CHARGES, MONTHLY INTERESTS AND TAX</t>
  </si>
  <si>
    <t xml:space="preserve">UGO'S 2ND SEMESTER EXPENSE </t>
  </si>
  <si>
    <t>UGO'S ALLIANCE FRANCAIS - 2 MONTHS EXPENSE</t>
  </si>
  <si>
    <t>OTHER EXPENSE ON UGO'S PREDEGREE (FORMS, UPKEEP &amp; PROVS)</t>
  </si>
  <si>
    <t>2016 RENT</t>
  </si>
  <si>
    <t>AS AT JUNE 2015</t>
  </si>
  <si>
    <t>*HOUSE TO PAY DORIS N120,000.00</t>
  </si>
  <si>
    <t>NONSO</t>
  </si>
  <si>
    <t>REMIBURSEMENT TO DORIS FOR HOUSE RENT</t>
  </si>
  <si>
    <t>TOTAL REIMBURSEMENT OWED HUMPHREY</t>
  </si>
  <si>
    <t>*REIMBURSEMENTS FOR HUMPHREY</t>
  </si>
  <si>
    <t>*EMEKA'S PAYMENT WAS CALCULATED UP TO AUGUST 2016</t>
  </si>
  <si>
    <t>*NONSO JOINED THE GROUP WITH EXPECTED CONTRIBUTION OF N8,500.00 MONTHLY</t>
  </si>
  <si>
    <t xml:space="preserve">*N170,000.00 PAID TO ANYI WAS USED TO OFFSET PAYMENTS MADE IN AUG 2014 AND NOV-DECEMBER 2014 </t>
  </si>
  <si>
    <t>IFO DAD AND MUM</t>
  </si>
  <si>
    <t>*RENT OF 2017 HAS COME DUE = N180,000.00</t>
  </si>
  <si>
    <t>*UGO'S FEES FOR OAU WILL BE REQUESTED SOON.</t>
  </si>
  <si>
    <t>UP TO JUNE 2015</t>
  </si>
  <si>
    <t xml:space="preserve"> </t>
  </si>
  <si>
    <t>*HOUSE TO PAY ANYI N180,800.00</t>
  </si>
  <si>
    <t>ACCOUNT BALANCE AS @ 15.03.2017</t>
  </si>
  <si>
    <t>*PAYMENT OF N15,000.00 FOR 10 MONTHS WAS DONE BY ANYI AS CASH OWED DORIS</t>
  </si>
  <si>
    <t>*HOUSE STILL TO PAY DAD AND MUM PART JAN &amp; FEB 2017 = N70,000.00</t>
  </si>
  <si>
    <t>AS AT DEC 2016</t>
  </si>
  <si>
    <t>AS AT MARCH 2017</t>
  </si>
  <si>
    <t>UGO'S SCHOOL FEES (100L)</t>
  </si>
  <si>
    <t xml:space="preserve">UGO'S 200L FEES AND ACCOMODATION </t>
  </si>
  <si>
    <t>UGO'S ADMISSION EXPENSE (PREDEGREE)</t>
  </si>
  <si>
    <t>UGO'S 200L FEES AND ACCOMMODATION</t>
  </si>
  <si>
    <t>SOPHIE'S WEDDING</t>
  </si>
  <si>
    <t>SOPHIE'S WEDDING GIFT</t>
  </si>
  <si>
    <t>*HOUSE TO PAY ANYI N253,900.00</t>
  </si>
  <si>
    <t>*HOUSE STILL TO PAY DAD AND MUM APRIL 2018 = N60,000.00</t>
  </si>
  <si>
    <t>AND CONTINUED IN SEPT. 2017</t>
  </si>
  <si>
    <t>MUM'S GLASSES</t>
  </si>
  <si>
    <t>UP TO DEC 2017</t>
  </si>
  <si>
    <t>ITEMS PURCHASED TO VISIT PROF. OKONJI</t>
  </si>
  <si>
    <t>MAY PHCN BILL-OSHO DRIVE</t>
  </si>
  <si>
    <t xml:space="preserve">UGO'S SCHOOL EXPENSE </t>
  </si>
  <si>
    <t>MONEY USED FROM CONTRIBUTION (ITEM 6)</t>
  </si>
  <si>
    <t>EXPENSES ON UGO'S SCHOOLING (ITEM 7)</t>
  </si>
  <si>
    <t>BROUGHT FORWARD FROM LAST RECORD</t>
  </si>
  <si>
    <t>NICK'S 5 YEARS DRIVERS LICENSE RENEWAL</t>
  </si>
  <si>
    <t>GANNET UNIVAS OFFICE RENT 2019</t>
  </si>
  <si>
    <t>OSHO DRIVE RENT 2019</t>
  </si>
  <si>
    <t>PART PAYMENT FOR MUM'S SURGERY</t>
  </si>
  <si>
    <t>PART PAYMENT FOR MUM'S CLINIC</t>
  </si>
  <si>
    <t>PHYSIOTHERAPY FOR MUM</t>
  </si>
  <si>
    <t>REPLACEMENT OF MUM'S EYE GLASS</t>
  </si>
  <si>
    <t>AS AT NOVEMBER 2019</t>
  </si>
  <si>
    <t>CONTRIBUTION TOWARDS UNCLE ALEX</t>
  </si>
  <si>
    <t>EMMIE</t>
  </si>
  <si>
    <t>NONNIE</t>
  </si>
  <si>
    <t>SOPHIE</t>
  </si>
  <si>
    <t>EXPENSES ON LEXIS</t>
  </si>
  <si>
    <t>MONTHLY PAYMENT X 13 MONTHS</t>
  </si>
  <si>
    <t>QUARTERLY PAYMENTS DONE</t>
  </si>
  <si>
    <t>NET BALANCE ON LEXIS</t>
  </si>
  <si>
    <t>MUM &amp; DAD UPKEEP (ITEM 3)</t>
  </si>
  <si>
    <t>OFF MONTH USAGE (ITEM 2)</t>
  </si>
  <si>
    <t>REFUNDED TO ANYI (ITEM 5)</t>
  </si>
  <si>
    <t>SOPHIE'S WEDDING (B/F FROM LAST REPORT)</t>
  </si>
  <si>
    <t>UGO'S ADMISSION EXPENSE (PREDEGREE) (B/F FROM LAST REPORT)</t>
  </si>
  <si>
    <t>EMEKA'S EXPENSE (COMPUTED AS MONTHLY)</t>
  </si>
  <si>
    <t>GANNET UNIVAS OFFICE RENT 2018</t>
  </si>
  <si>
    <t>*HOUSE TO PAY ANYI N170,900.00</t>
  </si>
  <si>
    <t>*HOUSE STILL TO PAY DAD AND MUM APRIL 2018 = N00,000.00</t>
  </si>
  <si>
    <t>OTHERS FROM CONTRIBUTION - 2017</t>
  </si>
  <si>
    <t xml:space="preserve">UGO'S 300L FEES AND ACCOMODATION </t>
  </si>
  <si>
    <t>UGO;S 200L FEES (B/F FROM LAST REPORT)</t>
  </si>
  <si>
    <t>TOTAL REIMBURSEMENT OWED DORIS</t>
  </si>
  <si>
    <t>PAID BACK FROM ANYI (CARRIED FROM LAST PAYMENT)</t>
  </si>
  <si>
    <t>PART PAYMENT FOR MUM'S CLINIC - IBADAN</t>
  </si>
  <si>
    <t>*HOUSE TO PAY ANYI N103,900.00</t>
  </si>
  <si>
    <t>BOOK BALANCE (BANK BALANCE)</t>
  </si>
  <si>
    <t>PAID TO ANYI (REFUND FROM LAST REPORT)</t>
  </si>
  <si>
    <t>ACCOUNT BALANCE AS @ 30.11.2019</t>
  </si>
  <si>
    <t>OD RENT</t>
  </si>
  <si>
    <t>IFEOMA MODE</t>
  </si>
  <si>
    <t>NICK'S 2020 INTERNSHIP TRANSPORT</t>
  </si>
  <si>
    <t>NICK'S 2020 ACCOMMODATION</t>
  </si>
  <si>
    <t>NICK'S 2020 SCHOOL FEES</t>
  </si>
  <si>
    <t>NICK'S 2020 PROVISIONS</t>
  </si>
  <si>
    <t>MUM'S SURGERY</t>
  </si>
  <si>
    <t>MUM &amp; DAD EXPENSES TO BY DORIS</t>
  </si>
  <si>
    <t>PART PAYMENT- MUM'S SURGERY BED</t>
  </si>
  <si>
    <t>MUM SURGERY FEE</t>
  </si>
  <si>
    <t>MUM'S SURGERY PREP &amp; EQUIPMENTS</t>
  </si>
  <si>
    <t>2020 OD RENT</t>
  </si>
  <si>
    <t xml:space="preserve">SURGERY </t>
  </si>
  <si>
    <t>OD 2020 RENT</t>
  </si>
  <si>
    <t>UNCLE ALEX BALANCE</t>
  </si>
  <si>
    <t>PAYMENT TO UNCLE ALEX</t>
  </si>
  <si>
    <t>MUM &amp; DAD CHRISTMAS</t>
  </si>
  <si>
    <t>DAD'S MED</t>
  </si>
  <si>
    <t>NEW RENT</t>
  </si>
  <si>
    <t>OFF MONTH AS AT 2019</t>
  </si>
  <si>
    <t>ASSIST IFEOMA</t>
  </si>
  <si>
    <t>OTHERS</t>
  </si>
  <si>
    <t>DAD'S MEDICAL TREATMENT</t>
  </si>
  <si>
    <t>O.D NEPA BILL SUPPORT - 02.12.2020</t>
  </si>
  <si>
    <t>AUNT EDNA'S MUM'S BURIAL - 21.09.20</t>
  </si>
  <si>
    <t>DAD'S MEDICAL BILL - 07.01.2021</t>
  </si>
  <si>
    <t>OGA YELLOW VILLA MOBILIZATION - 07.01.2021</t>
  </si>
  <si>
    <t>DAD'S MEDICAL BILL - 12.01.2021</t>
  </si>
  <si>
    <t>DAD'S MEDICAL BILL - 14.01.2021</t>
  </si>
  <si>
    <t>DAD'S MEDICAL BILL - 15.01.2021</t>
  </si>
  <si>
    <t>NEW HOUSE RENT 2021 - 04.02.2021</t>
  </si>
  <si>
    <t>UGO'S PAYMENT</t>
  </si>
  <si>
    <t>UGO'S VILLA TFARE</t>
  </si>
  <si>
    <t>UGO'S SCHOOL RENT</t>
  </si>
  <si>
    <t xml:space="preserve">PAID TO ANYI - </t>
  </si>
  <si>
    <t>RENT COMMISSION BY DORIS</t>
  </si>
  <si>
    <t>PAID BACK TO ANYI - 02.11.2021</t>
  </si>
  <si>
    <t>TOTAL EXPENDITURE</t>
  </si>
  <si>
    <t>RENT COMMISSION</t>
  </si>
  <si>
    <t>NEW 2021 RENT</t>
  </si>
  <si>
    <t>ADVANCE PAYMENT TO ABAYOMI = 22.02.2021</t>
  </si>
  <si>
    <t>BALANCE TO ABAYOMI - 01.03.2021</t>
  </si>
  <si>
    <t>UGO'S SCHL RUNS, TFARE AND PROVISIONS - FEB/MAR 2021</t>
  </si>
  <si>
    <t>DAD'S MEDICALS BY DORIS</t>
  </si>
  <si>
    <t>DAD'S MEDICALS - 28.04.2021</t>
  </si>
  <si>
    <t>*We have an outstanding payment of N275,000.00 for new inverter batteries at Felly Akurunwa.</t>
  </si>
  <si>
    <t>INVERTER BATTERY COST- 17.07.2021</t>
  </si>
  <si>
    <t>ACCOUNT BALANCE AS @ 17.07.2021</t>
  </si>
  <si>
    <t>JUN</t>
  </si>
  <si>
    <t>COST OF INVERTER BATTRIES - BOUGHT IN APRIL</t>
  </si>
  <si>
    <t>VILLA HOUSE WORK - 02.08.2021</t>
  </si>
  <si>
    <t>UP TO DEC 2019</t>
  </si>
  <si>
    <t>AS AT DEC 2019</t>
  </si>
  <si>
    <t>MEDICAL BILL - 14.10.2021</t>
  </si>
  <si>
    <t>NEPA BILL AT FELLY 14.10.2021</t>
  </si>
  <si>
    <t>FLIGHT TICKET FOR MUM &amp; DAD - 11.10.2021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</si>
</sst>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4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right" vertical="center" wrapText="1"/>
    </xf>
    <xf numFmtId="4" fontId="0" fillId="0" borderId="14" xfId="0" applyNumberFormat="1" applyBorder="1"/>
    <xf numFmtId="4" fontId="0" fillId="0" borderId="15" xfId="0" applyNumberFormat="1" applyBorder="1"/>
    <xf numFmtId="0" fontId="0" fillId="0" borderId="13" xfId="0" applyBorder="1"/>
    <xf numFmtId="0" fontId="0" fillId="0" borderId="15" xfId="0" applyBorder="1"/>
    <xf numFmtId="43" fontId="0" fillId="0" borderId="12" xfId="1" applyFont="1" applyBorder="1" applyAlignment="1">
      <alignment horizontal="right" vertical="center" wrapText="1"/>
    </xf>
    <xf numFmtId="17" fontId="0" fillId="0" borderId="16" xfId="0" applyNumberFormat="1" applyBorder="1"/>
    <xf numFmtId="4" fontId="0" fillId="0" borderId="17" xfId="0" applyNumberFormat="1" applyBorder="1"/>
    <xf numFmtId="0" fontId="0" fillId="0" borderId="16" xfId="0" applyBorder="1"/>
    <xf numFmtId="17" fontId="0" fillId="0" borderId="12" xfId="0" applyNumberFormat="1" applyBorder="1" applyAlignment="1">
      <alignment vertical="center" wrapText="1"/>
    </xf>
    <xf numFmtId="0" fontId="0" fillId="0" borderId="18" xfId="0" applyBorder="1"/>
    <xf numFmtId="4" fontId="0" fillId="0" borderId="19" xfId="0" applyNumberFormat="1" applyBorder="1"/>
    <xf numFmtId="4" fontId="0" fillId="0" borderId="20" xfId="0" applyNumberFormat="1" applyBorder="1"/>
    <xf numFmtId="164" fontId="0" fillId="0" borderId="12" xfId="0" applyNumberFormat="1" applyBorder="1" applyAlignment="1">
      <alignment vertical="center" wrapText="1"/>
    </xf>
    <xf numFmtId="3" fontId="3" fillId="0" borderId="0" xfId="0" applyNumberFormat="1" applyFont="1" applyFill="1" applyBorder="1"/>
    <xf numFmtId="0" fontId="2" fillId="0" borderId="7" xfId="0" applyFont="1" applyBorder="1"/>
    <xf numFmtId="4" fontId="0" fillId="0" borderId="21" xfId="0" applyNumberFormat="1" applyBorder="1"/>
    <xf numFmtId="4" fontId="0" fillId="0" borderId="16" xfId="0" applyNumberFormat="1" applyBorder="1"/>
    <xf numFmtId="164" fontId="4" fillId="0" borderId="12" xfId="0" applyNumberFormat="1" applyFont="1" applyBorder="1" applyAlignment="1">
      <alignment vertical="center" wrapText="1"/>
    </xf>
    <xf numFmtId="4" fontId="0" fillId="0" borderId="22" xfId="0" applyNumberFormat="1" applyBorder="1"/>
    <xf numFmtId="0" fontId="0" fillId="0" borderId="23" xfId="0" applyBorder="1"/>
    <xf numFmtId="4" fontId="2" fillId="0" borderId="7" xfId="0" applyNumberFormat="1" applyFont="1" applyBorder="1"/>
    <xf numFmtId="0" fontId="2" fillId="0" borderId="9" xfId="0" applyFont="1" applyBorder="1"/>
    <xf numFmtId="0" fontId="0" fillId="0" borderId="24" xfId="0" applyBorder="1"/>
    <xf numFmtId="0" fontId="2" fillId="0" borderId="24" xfId="0" applyFont="1" applyBorder="1"/>
    <xf numFmtId="17" fontId="0" fillId="0" borderId="22" xfId="0" applyNumberFormat="1" applyBorder="1"/>
    <xf numFmtId="4" fontId="0" fillId="0" borderId="25" xfId="0" applyNumberFormat="1" applyBorder="1"/>
    <xf numFmtId="4" fontId="0" fillId="0" borderId="23" xfId="0" applyNumberFormat="1" applyBorder="1"/>
    <xf numFmtId="0" fontId="0" fillId="0" borderId="22" xfId="0" applyBorder="1"/>
    <xf numFmtId="43" fontId="0" fillId="0" borderId="26" xfId="1" applyFont="1" applyBorder="1"/>
    <xf numFmtId="0" fontId="0" fillId="0" borderId="26" xfId="0" applyBorder="1"/>
    <xf numFmtId="43" fontId="0" fillId="0" borderId="27" xfId="1" applyFont="1" applyBorder="1"/>
    <xf numFmtId="0" fontId="0" fillId="0" borderId="27" xfId="0" applyBorder="1"/>
    <xf numFmtId="0" fontId="0" fillId="0" borderId="0" xfId="0" applyAlignment="1">
      <alignment vertical="center"/>
    </xf>
    <xf numFmtId="43" fontId="0" fillId="0" borderId="28" xfId="1" applyFont="1" applyBorder="1"/>
    <xf numFmtId="0" fontId="0" fillId="0" borderId="28" xfId="0" applyBorder="1"/>
    <xf numFmtId="43" fontId="2" fillId="0" borderId="24" xfId="1" applyFont="1" applyBorder="1"/>
    <xf numFmtId="0" fontId="5" fillId="0" borderId="0" xfId="0" applyFont="1"/>
    <xf numFmtId="0" fontId="5" fillId="0" borderId="0" xfId="0" applyFont="1" applyFill="1" applyBorder="1"/>
    <xf numFmtId="4" fontId="2" fillId="0" borderId="9" xfId="0" applyNumberFormat="1" applyFont="1" applyBorder="1"/>
    <xf numFmtId="0" fontId="2" fillId="0" borderId="0" xfId="0" applyFont="1" applyBorder="1"/>
    <xf numFmtId="4" fontId="2" fillId="0" borderId="0" xfId="0" applyNumberFormat="1" applyFont="1" applyBorder="1"/>
    <xf numFmtId="4" fontId="2" fillId="0" borderId="8" xfId="0" applyNumberFormat="1" applyFont="1" applyBorder="1"/>
    <xf numFmtId="0" fontId="2" fillId="0" borderId="8" xfId="0" applyFont="1" applyBorder="1"/>
    <xf numFmtId="0" fontId="0" fillId="0" borderId="14" xfId="0" applyBorder="1"/>
    <xf numFmtId="0" fontId="0" fillId="0" borderId="17" xfId="0" applyBorder="1"/>
    <xf numFmtId="0" fontId="0" fillId="0" borderId="25" xfId="0" applyBorder="1"/>
    <xf numFmtId="0" fontId="2" fillId="0" borderId="18" xfId="0" applyFont="1" applyBorder="1"/>
    <xf numFmtId="4" fontId="2" fillId="0" borderId="20" xfId="0" applyNumberFormat="1" applyFont="1" applyBorder="1"/>
    <xf numFmtId="0" fontId="2" fillId="0" borderId="29" xfId="0" applyFont="1" applyBorder="1"/>
    <xf numFmtId="0" fontId="2" fillId="0" borderId="4" xfId="0" applyFont="1" applyBorder="1"/>
    <xf numFmtId="4" fontId="2" fillId="0" borderId="6" xfId="0" applyNumberFormat="1" applyFont="1" applyBorder="1"/>
    <xf numFmtId="3" fontId="2" fillId="0" borderId="0" xfId="0" applyNumberFormat="1" applyFont="1" applyFill="1" applyBorder="1"/>
    <xf numFmtId="43" fontId="2" fillId="0" borderId="6" xfId="1" applyFont="1" applyBorder="1"/>
    <xf numFmtId="0" fontId="0" fillId="0" borderId="30" xfId="0" applyBorder="1"/>
    <xf numFmtId="4" fontId="0" fillId="0" borderId="31" xfId="0" applyNumberFormat="1" applyBorder="1"/>
    <xf numFmtId="4" fontId="0" fillId="0" borderId="32" xfId="0" applyNumberFormat="1" applyBorder="1"/>
    <xf numFmtId="4" fontId="2" fillId="0" borderId="33" xfId="0" applyNumberFormat="1" applyFont="1" applyBorder="1"/>
    <xf numFmtId="4" fontId="0" fillId="0" borderId="0" xfId="0" applyNumberFormat="1" applyBorder="1"/>
    <xf numFmtId="0" fontId="0" fillId="0" borderId="0" xfId="0" applyBorder="1"/>
    <xf numFmtId="0" fontId="2" fillId="0" borderId="30" xfId="0" applyFont="1" applyBorder="1"/>
    <xf numFmtId="4" fontId="2" fillId="0" borderId="29" xfId="0" applyNumberFormat="1" applyFont="1" applyBorder="1"/>
    <xf numFmtId="0" fontId="2" fillId="0" borderId="0" xfId="0" applyFont="1" applyFill="1" applyBorder="1"/>
    <xf numFmtId="43" fontId="0" fillId="0" borderId="23" xfId="1" applyFont="1" applyBorder="1"/>
    <xf numFmtId="4" fontId="0" fillId="0" borderId="34" xfId="0" applyNumberFormat="1" applyBorder="1"/>
    <xf numFmtId="17" fontId="0" fillId="0" borderId="17" xfId="0" applyNumberFormat="1" applyBorder="1"/>
    <xf numFmtId="17" fontId="0" fillId="0" borderId="35" xfId="0" applyNumberFormat="1" applyBorder="1"/>
    <xf numFmtId="0" fontId="0" fillId="0" borderId="36" xfId="0" applyBorder="1"/>
    <xf numFmtId="0" fontId="0" fillId="0" borderId="37" xfId="0" applyBorder="1"/>
    <xf numFmtId="0" fontId="2" fillId="0" borderId="12" xfId="0" applyFont="1" applyBorder="1" applyAlignment="1">
      <alignment vertical="center" wrapText="1"/>
    </xf>
    <xf numFmtId="43" fontId="2" fillId="0" borderId="12" xfId="1" applyFont="1" applyBorder="1" applyAlignment="1">
      <alignment horizontal="right" vertical="center" wrapText="1"/>
    </xf>
    <xf numFmtId="17" fontId="0" fillId="0" borderId="16" xfId="0" applyNumberFormat="1" applyBorder="1" applyAlignment="1">
      <alignment wrapText="1"/>
    </xf>
    <xf numFmtId="17" fontId="2" fillId="0" borderId="22" xfId="0" applyNumberFormat="1" applyFont="1" applyBorder="1"/>
    <xf numFmtId="4" fontId="2" fillId="0" borderId="25" xfId="0" applyNumberFormat="1" applyFont="1" applyBorder="1"/>
    <xf numFmtId="4" fontId="2" fillId="0" borderId="32" xfId="0" applyNumberFormat="1" applyFont="1" applyBorder="1"/>
    <xf numFmtId="43" fontId="2" fillId="0" borderId="23" xfId="1" applyFont="1" applyBorder="1"/>
    <xf numFmtId="4" fontId="2" fillId="0" borderId="23" xfId="0" applyNumberFormat="1" applyFont="1" applyBorder="1"/>
    <xf numFmtId="0" fontId="0" fillId="0" borderId="38" xfId="0" applyFont="1" applyBorder="1"/>
    <xf numFmtId="43" fontId="0" fillId="0" borderId="38" xfId="1" applyFont="1" applyBorder="1"/>
    <xf numFmtId="4" fontId="0" fillId="0" borderId="39" xfId="0" applyNumberFormat="1" applyBorder="1"/>
    <xf numFmtId="4" fontId="0" fillId="0" borderId="9" xfId="0" applyNumberFormat="1" applyBorder="1"/>
    <xf numFmtId="0" fontId="0" fillId="0" borderId="39" xfId="0" applyBorder="1"/>
    <xf numFmtId="43" fontId="0" fillId="0" borderId="40" xfId="1" applyFont="1" applyBorder="1"/>
    <xf numFmtId="0" fontId="0" fillId="0" borderId="0" xfId="0" applyFont="1" applyBorder="1"/>
    <xf numFmtId="0" fontId="0" fillId="0" borderId="41" xfId="0" applyBorder="1"/>
    <xf numFmtId="0" fontId="0" fillId="0" borderId="42" xfId="0" applyFont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43" fontId="0" fillId="0" borderId="47" xfId="1" applyFont="1" applyBorder="1"/>
    <xf numFmtId="43" fontId="0" fillId="0" borderId="46" xfId="1" applyFont="1" applyBorder="1"/>
    <xf numFmtId="4" fontId="0" fillId="0" borderId="15" xfId="0" applyNumberFormat="1" applyBorder="1" applyAlignment="1">
      <alignment wrapText="1"/>
    </xf>
    <xf numFmtId="0" fontId="0" fillId="0" borderId="29" xfId="0" applyBorder="1"/>
    <xf numFmtId="17" fontId="3" fillId="0" borderId="22" xfId="0" applyNumberFormat="1" applyFont="1" applyBorder="1"/>
    <xf numFmtId="4" fontId="3" fillId="0" borderId="25" xfId="0" applyNumberFormat="1" applyFont="1" applyBorder="1"/>
    <xf numFmtId="4" fontId="3" fillId="0" borderId="32" xfId="0" applyNumberFormat="1" applyFont="1" applyBorder="1"/>
    <xf numFmtId="4" fontId="3" fillId="0" borderId="23" xfId="0" applyNumberFormat="1" applyFont="1" applyBorder="1"/>
    <xf numFmtId="0" fontId="0" fillId="0" borderId="21" xfId="0" applyBorder="1"/>
    <xf numFmtId="4" fontId="0" fillId="0" borderId="40" xfId="0" applyNumberFormat="1" applyBorder="1"/>
    <xf numFmtId="0" fontId="0" fillId="0" borderId="40" xfId="0" applyBorder="1"/>
    <xf numFmtId="0" fontId="2" fillId="2" borderId="0" xfId="0" applyFont="1" applyFill="1"/>
    <xf numFmtId="0" fontId="0" fillId="2" borderId="0" xfId="0" applyFill="1"/>
    <xf numFmtId="0" fontId="6" fillId="2" borderId="0" xfId="0" applyFont="1" applyFill="1"/>
    <xf numFmtId="0" fontId="7" fillId="2" borderId="0" xfId="0" applyFont="1" applyFill="1"/>
    <xf numFmtId="0" fontId="8" fillId="3" borderId="0" xfId="0" applyFont="1" applyFill="1"/>
    <xf numFmtId="0" fontId="9" fillId="3" borderId="0" xfId="0" applyFont="1" applyFill="1"/>
    <xf numFmtId="4" fontId="2" fillId="0" borderId="48" xfId="0" applyNumberFormat="1" applyFont="1" applyBorder="1"/>
    <xf numFmtId="0" fontId="2" fillId="0" borderId="49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H1" workbookViewId="0">
      <selection activeCell="L29" sqref="L29"/>
    </sheetView>
  </sheetViews>
  <sheetFormatPr defaultRowHeight="15" x14ac:dyDescent="0.25"/>
  <cols>
    <col min="1" max="1" width="9.85546875" customWidth="1"/>
    <col min="2" max="2" width="10.140625" bestFit="1" customWidth="1"/>
    <col min="3" max="3" width="11.85546875" customWidth="1"/>
    <col min="4" max="4" width="11.7109375" bestFit="1" customWidth="1"/>
    <col min="5" max="5" width="11.7109375" customWidth="1"/>
    <col min="6" max="6" width="11.7109375" bestFit="1" customWidth="1"/>
    <col min="8" max="8" width="55.28515625" bestFit="1" customWidth="1"/>
    <col min="9" max="9" width="12.5703125" customWidth="1"/>
    <col min="10" max="10" width="13.42578125" customWidth="1"/>
    <col min="11" max="11" width="13.85546875" customWidth="1"/>
    <col min="12" max="12" width="40" bestFit="1" customWidth="1"/>
    <col min="15" max="15" width="10.140625" bestFit="1" customWidth="1"/>
    <col min="16" max="16" width="12.42578125" customWidth="1"/>
    <col min="17" max="17" width="11.7109375" bestFit="1" customWidth="1"/>
    <col min="20" max="20" width="9.7109375" bestFit="1" customWidth="1"/>
    <col min="21" max="21" width="45.5703125" customWidth="1"/>
    <col min="22" max="22" width="11" bestFit="1" customWidth="1"/>
  </cols>
  <sheetData>
    <row r="1" spans="1:22" ht="16.5" thickBot="1" x14ac:dyDescent="0.3">
      <c r="A1" s="1">
        <v>1</v>
      </c>
      <c r="H1" s="1">
        <v>2</v>
      </c>
      <c r="N1" s="1">
        <v>3</v>
      </c>
      <c r="S1" s="2">
        <v>4</v>
      </c>
    </row>
    <row r="2" spans="1:22" ht="15.75" thickBot="1" x14ac:dyDescent="0.3">
      <c r="A2" s="3" t="s">
        <v>0</v>
      </c>
      <c r="C2" s="4"/>
      <c r="D2" s="4"/>
      <c r="E2" s="70"/>
      <c r="F2" s="5"/>
      <c r="H2" s="6" t="s">
        <v>1</v>
      </c>
      <c r="I2" s="4"/>
      <c r="J2" s="4"/>
      <c r="K2" s="4"/>
      <c r="L2" s="5"/>
      <c r="N2" s="6" t="s">
        <v>2</v>
      </c>
      <c r="O2" s="4"/>
      <c r="P2" s="4"/>
      <c r="Q2" s="5"/>
      <c r="S2" s="7" t="s">
        <v>3</v>
      </c>
      <c r="T2" s="8"/>
      <c r="U2" s="8"/>
      <c r="V2" s="9"/>
    </row>
    <row r="3" spans="1:22" ht="15.75" thickBot="1" x14ac:dyDescent="0.3">
      <c r="A3" s="10" t="s">
        <v>4</v>
      </c>
      <c r="B3" s="11" t="s">
        <v>5</v>
      </c>
      <c r="C3" s="11" t="s">
        <v>6</v>
      </c>
      <c r="D3" s="12" t="s">
        <v>7</v>
      </c>
      <c r="E3" s="39" t="s">
        <v>64</v>
      </c>
      <c r="F3" s="13"/>
      <c r="H3" s="10" t="s">
        <v>8</v>
      </c>
      <c r="I3" s="11" t="s">
        <v>5</v>
      </c>
      <c r="J3" s="11" t="s">
        <v>6</v>
      </c>
      <c r="K3" s="12" t="s">
        <v>7</v>
      </c>
      <c r="L3" s="13"/>
      <c r="N3" s="10" t="s">
        <v>4</v>
      </c>
      <c r="O3" s="11" t="s">
        <v>9</v>
      </c>
      <c r="P3" s="12" t="s">
        <v>10</v>
      </c>
      <c r="Q3" s="13"/>
      <c r="S3" s="14"/>
      <c r="T3" s="15" t="s">
        <v>4</v>
      </c>
      <c r="U3" s="15" t="s">
        <v>8</v>
      </c>
      <c r="V3" s="16" t="s">
        <v>11</v>
      </c>
    </row>
    <row r="4" spans="1:22" ht="30.75" thickBot="1" x14ac:dyDescent="0.3">
      <c r="A4" s="87" t="s">
        <v>62</v>
      </c>
      <c r="B4" s="23">
        <v>255000</v>
      </c>
      <c r="C4" s="23">
        <v>726850</v>
      </c>
      <c r="D4" s="23">
        <v>454000</v>
      </c>
      <c r="E4" s="80"/>
      <c r="F4" s="18">
        <f t="shared" ref="F4:F23" si="0">SUM(B4:D4)</f>
        <v>1435850</v>
      </c>
      <c r="H4" s="24" t="s">
        <v>62</v>
      </c>
      <c r="I4" s="23">
        <v>204000</v>
      </c>
      <c r="J4" s="23">
        <v>204000</v>
      </c>
      <c r="K4" s="23">
        <v>204000</v>
      </c>
      <c r="L4" s="20"/>
      <c r="N4" s="22" t="s">
        <v>74</v>
      </c>
      <c r="O4" s="23">
        <v>360000</v>
      </c>
      <c r="P4" s="23">
        <v>720000</v>
      </c>
      <c r="Q4" s="20"/>
      <c r="S4" s="14"/>
      <c r="T4" s="15">
        <v>2014</v>
      </c>
      <c r="U4" s="15" t="s">
        <v>12</v>
      </c>
      <c r="V4" s="21">
        <v>67500</v>
      </c>
    </row>
    <row r="5" spans="1:22" ht="30.75" thickBot="1" x14ac:dyDescent="0.3">
      <c r="A5" s="22">
        <v>42186</v>
      </c>
      <c r="B5" s="23">
        <v>14000</v>
      </c>
      <c r="C5" s="23">
        <v>40000</v>
      </c>
      <c r="D5" s="23">
        <v>20000</v>
      </c>
      <c r="E5" s="71"/>
      <c r="F5" s="18">
        <f t="shared" si="0"/>
        <v>74000</v>
      </c>
      <c r="H5" s="24" t="s">
        <v>18</v>
      </c>
      <c r="I5" s="23">
        <v>60000</v>
      </c>
      <c r="J5" s="23">
        <v>60000</v>
      </c>
      <c r="K5" s="23">
        <v>60000</v>
      </c>
      <c r="L5" s="20"/>
      <c r="N5" s="22">
        <v>42186</v>
      </c>
      <c r="O5" s="23">
        <v>20000</v>
      </c>
      <c r="P5" s="23">
        <v>40000</v>
      </c>
      <c r="Q5" s="20"/>
      <c r="S5" s="14"/>
      <c r="T5" s="25">
        <v>42005</v>
      </c>
      <c r="U5" s="15" t="s">
        <v>13</v>
      </c>
      <c r="V5" s="21">
        <v>15000</v>
      </c>
    </row>
    <row r="6" spans="1:22" ht="15.75" thickBot="1" x14ac:dyDescent="0.3">
      <c r="A6" s="41">
        <v>42217</v>
      </c>
      <c r="B6" s="42">
        <v>14000</v>
      </c>
      <c r="C6" s="23">
        <v>40000</v>
      </c>
      <c r="D6" s="42">
        <v>25000</v>
      </c>
      <c r="E6" s="72"/>
      <c r="F6" s="43">
        <f t="shared" si="0"/>
        <v>79000</v>
      </c>
      <c r="H6" s="24" t="s">
        <v>61</v>
      </c>
      <c r="I6" s="23">
        <v>180000</v>
      </c>
      <c r="J6" s="23">
        <v>60000</v>
      </c>
      <c r="K6" s="23">
        <v>0</v>
      </c>
      <c r="L6" s="20"/>
      <c r="N6" s="41">
        <v>42217</v>
      </c>
      <c r="O6" s="23">
        <v>20000</v>
      </c>
      <c r="P6" s="23">
        <v>40000</v>
      </c>
      <c r="Q6" s="36"/>
      <c r="S6" s="14"/>
      <c r="T6" s="15"/>
      <c r="U6" s="15" t="s">
        <v>14</v>
      </c>
      <c r="V6" s="21">
        <v>50000</v>
      </c>
    </row>
    <row r="7" spans="1:22" ht="30.75" thickBot="1" x14ac:dyDescent="0.3">
      <c r="A7" s="41">
        <v>42248</v>
      </c>
      <c r="B7" s="42">
        <v>14000</v>
      </c>
      <c r="C7" s="42">
        <v>35000</v>
      </c>
      <c r="D7" s="42">
        <v>25000</v>
      </c>
      <c r="E7" s="72"/>
      <c r="F7" s="43">
        <f t="shared" si="0"/>
        <v>74000</v>
      </c>
      <c r="H7" s="26"/>
      <c r="I7" s="27">
        <f>SUM(I4:I6)</f>
        <v>444000</v>
      </c>
      <c r="J7" s="27">
        <f>SUM(J4:J6)</f>
        <v>324000</v>
      </c>
      <c r="K7" s="27">
        <f>SUM(K4:K6)</f>
        <v>264000</v>
      </c>
      <c r="L7" s="28">
        <f>SUM(I7:K7)</f>
        <v>1032000</v>
      </c>
      <c r="N7" s="41">
        <v>42248</v>
      </c>
      <c r="O7" s="42">
        <v>20000</v>
      </c>
      <c r="P7" s="42">
        <v>40000</v>
      </c>
      <c r="Q7" s="36"/>
      <c r="S7" s="14"/>
      <c r="T7" s="25">
        <v>42217</v>
      </c>
      <c r="U7" s="15" t="s">
        <v>15</v>
      </c>
      <c r="V7" s="21">
        <v>35000</v>
      </c>
    </row>
    <row r="8" spans="1:22" ht="15.75" thickBot="1" x14ac:dyDescent="0.3">
      <c r="A8" s="41">
        <v>42278</v>
      </c>
      <c r="B8" s="42">
        <v>14000</v>
      </c>
      <c r="C8" s="42">
        <v>35000</v>
      </c>
      <c r="D8" s="42">
        <v>25000</v>
      </c>
      <c r="E8" s="72"/>
      <c r="F8" s="43">
        <f t="shared" si="0"/>
        <v>74000</v>
      </c>
      <c r="N8" s="41">
        <v>42278</v>
      </c>
      <c r="O8" s="42">
        <v>20000</v>
      </c>
      <c r="P8" s="42">
        <v>40000</v>
      </c>
      <c r="Q8" s="36"/>
      <c r="S8" s="14"/>
      <c r="T8" s="15"/>
      <c r="U8" s="15" t="s">
        <v>16</v>
      </c>
      <c r="V8" s="21">
        <v>20000</v>
      </c>
    </row>
    <row r="9" spans="1:22" ht="30.75" thickBot="1" x14ac:dyDescent="0.3">
      <c r="A9" s="41">
        <v>42309</v>
      </c>
      <c r="B9" s="42">
        <v>14000</v>
      </c>
      <c r="C9" s="42">
        <v>35000</v>
      </c>
      <c r="D9" s="42">
        <v>25000</v>
      </c>
      <c r="E9" s="72"/>
      <c r="F9" s="43">
        <f t="shared" si="0"/>
        <v>74000</v>
      </c>
      <c r="H9" s="30">
        <v>5</v>
      </c>
      <c r="K9" s="1">
        <v>6</v>
      </c>
      <c r="N9" s="41">
        <v>42309</v>
      </c>
      <c r="O9" s="42">
        <v>20000</v>
      </c>
      <c r="P9" s="42">
        <v>40000</v>
      </c>
      <c r="Q9" s="36"/>
      <c r="S9" s="14"/>
      <c r="T9" s="15"/>
      <c r="U9" s="15" t="s">
        <v>17</v>
      </c>
      <c r="V9" s="21">
        <v>12000</v>
      </c>
    </row>
    <row r="10" spans="1:22" ht="15.75" thickBot="1" x14ac:dyDescent="0.3">
      <c r="A10" s="41">
        <v>42339</v>
      </c>
      <c r="B10" s="42">
        <v>14000</v>
      </c>
      <c r="C10" s="42">
        <v>30000</v>
      </c>
      <c r="D10" s="42">
        <v>25000</v>
      </c>
      <c r="E10" s="72"/>
      <c r="F10" s="43">
        <f t="shared" si="0"/>
        <v>69000</v>
      </c>
      <c r="H10" s="31" t="s">
        <v>24</v>
      </c>
      <c r="I10" s="12"/>
      <c r="K10" s="31" t="s">
        <v>25</v>
      </c>
      <c r="L10" s="12"/>
      <c r="N10" s="41">
        <v>42339</v>
      </c>
      <c r="O10" s="42">
        <v>20000</v>
      </c>
      <c r="P10" s="42">
        <v>40000</v>
      </c>
      <c r="Q10" s="36"/>
      <c r="S10" s="14"/>
      <c r="T10" s="15"/>
      <c r="U10" s="15" t="s">
        <v>19</v>
      </c>
      <c r="V10" s="21">
        <v>5000</v>
      </c>
    </row>
    <row r="11" spans="1:22" ht="15.75" thickBot="1" x14ac:dyDescent="0.3">
      <c r="A11" s="41">
        <v>42370</v>
      </c>
      <c r="B11" s="42">
        <v>14000</v>
      </c>
      <c r="C11" s="42">
        <v>30000</v>
      </c>
      <c r="D11" s="42">
        <v>25000</v>
      </c>
      <c r="E11" s="72"/>
      <c r="F11" s="43">
        <f t="shared" si="0"/>
        <v>69000</v>
      </c>
      <c r="H11" s="44" t="s">
        <v>62</v>
      </c>
      <c r="I11" s="43">
        <v>239400</v>
      </c>
      <c r="K11" s="33">
        <v>50000</v>
      </c>
      <c r="L11" s="20" t="s">
        <v>27</v>
      </c>
      <c r="N11" s="41">
        <v>42370</v>
      </c>
      <c r="O11" s="42">
        <v>20000</v>
      </c>
      <c r="P11" s="42">
        <v>40000</v>
      </c>
      <c r="Q11" s="36"/>
      <c r="S11" s="14"/>
      <c r="T11" s="25">
        <v>42217</v>
      </c>
      <c r="U11" s="15" t="s">
        <v>20</v>
      </c>
      <c r="V11" s="21">
        <v>12650</v>
      </c>
    </row>
    <row r="12" spans="1:22" ht="15.75" thickBot="1" x14ac:dyDescent="0.3">
      <c r="A12" s="41">
        <v>42401</v>
      </c>
      <c r="B12" s="42">
        <v>14000</v>
      </c>
      <c r="C12" s="42">
        <v>30000</v>
      </c>
      <c r="D12" s="42">
        <v>25000</v>
      </c>
      <c r="E12" s="72"/>
      <c r="F12" s="43">
        <f t="shared" si="0"/>
        <v>69000</v>
      </c>
      <c r="H12" s="44" t="s">
        <v>39</v>
      </c>
      <c r="I12" s="43">
        <v>14500</v>
      </c>
      <c r="K12" s="33">
        <v>274150</v>
      </c>
      <c r="L12" s="20" t="s">
        <v>120</v>
      </c>
      <c r="N12" s="41">
        <v>42401</v>
      </c>
      <c r="O12" s="42">
        <v>20000</v>
      </c>
      <c r="P12" s="42">
        <v>40000</v>
      </c>
      <c r="Q12" s="36"/>
      <c r="S12" s="14"/>
      <c r="T12" s="29">
        <v>42248</v>
      </c>
      <c r="U12" s="15" t="s">
        <v>21</v>
      </c>
      <c r="V12" s="21">
        <v>15300</v>
      </c>
    </row>
    <row r="13" spans="1:22" ht="15.75" thickBot="1" x14ac:dyDescent="0.3">
      <c r="A13" s="41">
        <v>42430</v>
      </c>
      <c r="B13" s="42">
        <v>14000</v>
      </c>
      <c r="C13" s="42"/>
      <c r="D13" s="42">
        <v>25000</v>
      </c>
      <c r="E13" s="72"/>
      <c r="F13" s="43">
        <f t="shared" si="0"/>
        <v>39000</v>
      </c>
      <c r="H13" s="44" t="s">
        <v>41</v>
      </c>
      <c r="I13" s="43">
        <v>13900</v>
      </c>
      <c r="K13" s="35">
        <v>0</v>
      </c>
      <c r="L13" s="36">
        <v>0</v>
      </c>
      <c r="N13" s="41">
        <v>42430</v>
      </c>
      <c r="O13" s="42">
        <v>20000</v>
      </c>
      <c r="P13" s="42">
        <v>40000</v>
      </c>
      <c r="Q13" s="36"/>
      <c r="S13" s="14"/>
      <c r="T13" s="29">
        <v>42248</v>
      </c>
      <c r="U13" s="15" t="s">
        <v>22</v>
      </c>
      <c r="V13" s="21">
        <v>2400</v>
      </c>
    </row>
    <row r="14" spans="1:22" ht="30.75" thickBot="1" x14ac:dyDescent="0.3">
      <c r="A14" s="41">
        <v>42461</v>
      </c>
      <c r="B14" s="42">
        <v>14000</v>
      </c>
      <c r="C14" s="42"/>
      <c r="D14" s="42">
        <v>25000</v>
      </c>
      <c r="E14" s="72"/>
      <c r="F14" s="43">
        <f t="shared" si="0"/>
        <v>39000</v>
      </c>
      <c r="H14" s="44" t="s">
        <v>67</v>
      </c>
      <c r="I14" s="43">
        <v>-170000</v>
      </c>
      <c r="K14" s="37">
        <f>SUM(K11:K13)</f>
        <v>324150</v>
      </c>
      <c r="L14" s="38" t="s">
        <v>32</v>
      </c>
      <c r="N14" s="41">
        <v>42461</v>
      </c>
      <c r="O14" s="42">
        <v>20000</v>
      </c>
      <c r="P14" s="42">
        <v>40000</v>
      </c>
      <c r="Q14" s="36"/>
      <c r="S14" s="14"/>
      <c r="T14" s="29">
        <v>42194</v>
      </c>
      <c r="U14" s="15" t="s">
        <v>23</v>
      </c>
      <c r="V14" s="21">
        <v>2300</v>
      </c>
    </row>
    <row r="15" spans="1:22" ht="30.75" thickBot="1" x14ac:dyDescent="0.3">
      <c r="A15" s="41">
        <v>42491</v>
      </c>
      <c r="B15" s="42">
        <v>14000</v>
      </c>
      <c r="C15" s="42"/>
      <c r="D15" s="42">
        <v>25000</v>
      </c>
      <c r="E15" s="72"/>
      <c r="F15" s="79">
        <f t="shared" si="0"/>
        <v>39000</v>
      </c>
      <c r="H15" s="44" t="s">
        <v>60</v>
      </c>
      <c r="I15" s="43">
        <v>35000</v>
      </c>
      <c r="N15" s="41">
        <v>42491</v>
      </c>
      <c r="O15" s="42">
        <v>20000</v>
      </c>
      <c r="P15" s="42">
        <v>30000</v>
      </c>
      <c r="Q15" s="36"/>
      <c r="S15" s="14"/>
      <c r="T15" s="29">
        <v>42256</v>
      </c>
      <c r="U15" s="15" t="s">
        <v>26</v>
      </c>
      <c r="V15" s="21">
        <v>1300</v>
      </c>
    </row>
    <row r="16" spans="1:22" ht="15.75" thickBot="1" x14ac:dyDescent="0.3">
      <c r="A16" s="41">
        <v>42522</v>
      </c>
      <c r="B16" s="42">
        <v>15000</v>
      </c>
      <c r="C16" s="42"/>
      <c r="D16" s="42">
        <v>25000</v>
      </c>
      <c r="E16" s="72"/>
      <c r="F16" s="79">
        <f t="shared" si="0"/>
        <v>40000</v>
      </c>
      <c r="H16" s="24" t="s">
        <v>59</v>
      </c>
      <c r="I16" s="43">
        <v>48000</v>
      </c>
      <c r="N16" s="41">
        <v>42522</v>
      </c>
      <c r="O16" s="42">
        <v>20000</v>
      </c>
      <c r="P16" s="42">
        <v>30000</v>
      </c>
      <c r="Q16" s="36"/>
      <c r="S16" s="14"/>
      <c r="T16" s="29">
        <v>42347</v>
      </c>
      <c r="U16" s="15" t="s">
        <v>28</v>
      </c>
      <c r="V16" s="21">
        <v>2900</v>
      </c>
    </row>
    <row r="17" spans="1:22" ht="26.25" thickBot="1" x14ac:dyDescent="0.3">
      <c r="A17" s="41">
        <v>42552</v>
      </c>
      <c r="B17" s="42">
        <v>15000</v>
      </c>
      <c r="C17" s="42"/>
      <c r="D17" s="42">
        <v>25000</v>
      </c>
      <c r="E17" s="72"/>
      <c r="F17" s="79">
        <f t="shared" si="0"/>
        <v>40000</v>
      </c>
      <c r="H17" s="44"/>
      <c r="I17" s="43"/>
      <c r="K17">
        <v>7</v>
      </c>
      <c r="N17" s="41">
        <v>42552</v>
      </c>
      <c r="O17" s="42">
        <v>20000</v>
      </c>
      <c r="P17" s="42">
        <v>30000</v>
      </c>
      <c r="Q17" s="36"/>
      <c r="S17" s="14"/>
      <c r="T17" s="34" t="s">
        <v>29</v>
      </c>
      <c r="U17" s="15" t="s">
        <v>30</v>
      </c>
      <c r="V17" s="21">
        <v>7000</v>
      </c>
    </row>
    <row r="18" spans="1:22" ht="15.75" thickBot="1" x14ac:dyDescent="0.3">
      <c r="A18" s="41">
        <v>42583</v>
      </c>
      <c r="B18" s="42">
        <v>15000</v>
      </c>
      <c r="C18" s="42"/>
      <c r="D18" s="42">
        <v>25000</v>
      </c>
      <c r="E18" s="72"/>
      <c r="F18" s="79">
        <f t="shared" si="0"/>
        <v>40000</v>
      </c>
      <c r="H18" s="6" t="s">
        <v>66</v>
      </c>
      <c r="I18" s="77">
        <f>SUM(I11:I17)</f>
        <v>180800</v>
      </c>
      <c r="K18" s="39"/>
      <c r="L18" s="40" t="s">
        <v>37</v>
      </c>
      <c r="N18" s="41">
        <v>42583</v>
      </c>
      <c r="O18" s="42">
        <v>20000</v>
      </c>
      <c r="P18" s="42">
        <v>30000</v>
      </c>
      <c r="Q18" s="36"/>
      <c r="S18" s="14"/>
      <c r="T18" s="34"/>
      <c r="U18" s="15" t="s">
        <v>31</v>
      </c>
      <c r="V18" s="21">
        <v>6500</v>
      </c>
    </row>
    <row r="19" spans="1:22" ht="15.75" thickBot="1" x14ac:dyDescent="0.3">
      <c r="A19" s="41">
        <v>42614</v>
      </c>
      <c r="B19" s="42">
        <v>15000</v>
      </c>
      <c r="C19" s="42"/>
      <c r="D19" s="42">
        <v>25000</v>
      </c>
      <c r="E19" s="72"/>
      <c r="F19" s="79">
        <f t="shared" si="0"/>
        <v>40000</v>
      </c>
      <c r="H19" s="31" t="s">
        <v>65</v>
      </c>
      <c r="I19" s="55">
        <v>120000</v>
      </c>
      <c r="K19" s="45">
        <v>8500</v>
      </c>
      <c r="L19" s="46" t="s">
        <v>38</v>
      </c>
      <c r="N19" s="41">
        <v>42614</v>
      </c>
      <c r="O19" s="42">
        <v>20000</v>
      </c>
      <c r="P19" s="42">
        <v>30000</v>
      </c>
      <c r="Q19" s="36"/>
      <c r="S19" s="14"/>
      <c r="T19" s="29">
        <v>42309</v>
      </c>
      <c r="U19" s="15" t="s">
        <v>33</v>
      </c>
      <c r="V19" s="21">
        <v>2000</v>
      </c>
    </row>
    <row r="20" spans="1:22" ht="15.75" thickBot="1" x14ac:dyDescent="0.3">
      <c r="A20" s="41">
        <v>42644</v>
      </c>
      <c r="B20" s="42">
        <v>15000</v>
      </c>
      <c r="C20" s="42"/>
      <c r="D20" s="42">
        <v>25000</v>
      </c>
      <c r="E20" s="72"/>
      <c r="F20" s="79">
        <f t="shared" si="0"/>
        <v>40000</v>
      </c>
      <c r="K20" s="47">
        <v>20000</v>
      </c>
      <c r="L20" s="48" t="s">
        <v>40</v>
      </c>
      <c r="N20" s="41">
        <v>42644</v>
      </c>
      <c r="O20" s="42">
        <v>20000</v>
      </c>
      <c r="P20" s="42">
        <v>30000</v>
      </c>
      <c r="Q20" s="36"/>
      <c r="S20" s="14"/>
      <c r="T20" s="29"/>
      <c r="U20" s="15" t="s">
        <v>34</v>
      </c>
      <c r="V20" s="21">
        <v>7000</v>
      </c>
    </row>
    <row r="21" spans="1:22" ht="16.5" thickBot="1" x14ac:dyDescent="0.3">
      <c r="A21" s="41">
        <v>42675</v>
      </c>
      <c r="B21" s="42">
        <v>15000</v>
      </c>
      <c r="C21" s="42"/>
      <c r="D21" s="42">
        <v>25000</v>
      </c>
      <c r="E21" s="72"/>
      <c r="F21" s="79">
        <f t="shared" si="0"/>
        <v>40000</v>
      </c>
      <c r="H21" s="1">
        <v>9</v>
      </c>
      <c r="K21" s="47">
        <v>10000</v>
      </c>
      <c r="L21" s="48" t="s">
        <v>42</v>
      </c>
      <c r="N21" s="41">
        <v>42675</v>
      </c>
      <c r="O21" s="42">
        <v>20000</v>
      </c>
      <c r="P21" s="42">
        <v>30000</v>
      </c>
      <c r="Q21" s="36"/>
      <c r="S21" s="14"/>
      <c r="T21" s="29"/>
      <c r="U21" s="15" t="s">
        <v>35</v>
      </c>
      <c r="V21" s="21">
        <v>2000</v>
      </c>
    </row>
    <row r="22" spans="1:22" ht="15.75" thickBot="1" x14ac:dyDescent="0.3">
      <c r="A22" s="41">
        <v>42705</v>
      </c>
      <c r="B22" s="42">
        <v>15000</v>
      </c>
      <c r="C22" s="42"/>
      <c r="D22" s="42">
        <v>25000</v>
      </c>
      <c r="E22" s="72"/>
      <c r="F22" s="79">
        <f t="shared" si="0"/>
        <v>40000</v>
      </c>
      <c r="H22" s="31" t="s">
        <v>45</v>
      </c>
      <c r="I22" s="12"/>
      <c r="K22" s="47">
        <v>40000</v>
      </c>
      <c r="L22" s="48" t="s">
        <v>43</v>
      </c>
      <c r="N22" s="41">
        <v>42705</v>
      </c>
      <c r="O22" s="42">
        <v>30000</v>
      </c>
      <c r="P22" s="42">
        <v>40000</v>
      </c>
      <c r="Q22" s="36"/>
      <c r="S22" s="14"/>
      <c r="T22" s="29"/>
      <c r="U22" s="15" t="s">
        <v>36</v>
      </c>
      <c r="V22" s="21">
        <v>8300</v>
      </c>
    </row>
    <row r="23" spans="1:22" ht="15.75" thickBot="1" x14ac:dyDescent="0.3">
      <c r="A23" s="41">
        <v>42736</v>
      </c>
      <c r="B23" s="42">
        <v>15000</v>
      </c>
      <c r="C23" s="42"/>
      <c r="D23" s="42">
        <v>25000</v>
      </c>
      <c r="E23" s="72"/>
      <c r="F23" s="79">
        <f t="shared" si="0"/>
        <v>40000</v>
      </c>
      <c r="H23" s="19" t="s">
        <v>47</v>
      </c>
      <c r="I23" s="32">
        <v>2130000</v>
      </c>
      <c r="K23" s="50">
        <v>41000</v>
      </c>
      <c r="L23" s="24" t="s">
        <v>58</v>
      </c>
      <c r="N23" s="41">
        <v>42736</v>
      </c>
      <c r="O23" s="42">
        <v>10000</v>
      </c>
      <c r="P23" s="42">
        <v>20000</v>
      </c>
      <c r="Q23" s="36"/>
      <c r="S23" s="14"/>
      <c r="T23" s="29"/>
      <c r="U23" s="15"/>
      <c r="V23" s="21"/>
    </row>
    <row r="24" spans="1:22" ht="15.75" thickBot="1" x14ac:dyDescent="0.3">
      <c r="A24" s="41">
        <v>42767</v>
      </c>
      <c r="B24" s="42">
        <v>15000</v>
      </c>
      <c r="C24" s="42"/>
      <c r="D24" s="42">
        <v>25000</v>
      </c>
      <c r="E24" s="72"/>
      <c r="F24" s="79">
        <f>SUM(B24:D24)</f>
        <v>40000</v>
      </c>
      <c r="H24" s="24" t="s">
        <v>49</v>
      </c>
      <c r="I24" s="18">
        <v>972000</v>
      </c>
      <c r="K24" s="50"/>
      <c r="L24" s="44"/>
      <c r="N24" s="82"/>
      <c r="O24" s="23"/>
      <c r="P24" s="42"/>
      <c r="Q24" s="36"/>
      <c r="S24" s="14"/>
      <c r="T24" s="29"/>
      <c r="U24" s="15"/>
      <c r="V24" s="21"/>
    </row>
    <row r="25" spans="1:22" ht="15.75" thickBot="1" x14ac:dyDescent="0.3">
      <c r="A25" s="41">
        <v>42795</v>
      </c>
      <c r="B25" s="42">
        <v>15000</v>
      </c>
      <c r="C25" s="42"/>
      <c r="D25" s="42">
        <v>5000</v>
      </c>
      <c r="E25" s="72"/>
      <c r="F25" s="79">
        <f>SUM(B25:D25)</f>
        <v>20000</v>
      </c>
      <c r="H25" s="24" t="s">
        <v>50</v>
      </c>
      <c r="I25" s="18">
        <v>324150</v>
      </c>
      <c r="K25" s="50"/>
      <c r="L25" s="51"/>
      <c r="N25" s="83"/>
      <c r="O25" s="81"/>
      <c r="P25" s="42"/>
      <c r="Q25" s="42"/>
      <c r="S25" s="14"/>
      <c r="T25" s="29"/>
      <c r="U25" s="15"/>
      <c r="V25" s="21"/>
    </row>
    <row r="26" spans="1:22" ht="15.75" thickBot="1" x14ac:dyDescent="0.3">
      <c r="A26" s="41">
        <v>42826</v>
      </c>
      <c r="B26" s="42"/>
      <c r="C26" s="42"/>
      <c r="D26" s="42"/>
      <c r="E26" s="72"/>
      <c r="F26" s="43">
        <f>SUM(D26)</f>
        <v>0</v>
      </c>
      <c r="H26" s="24" t="s">
        <v>51</v>
      </c>
      <c r="I26" s="18">
        <v>119500</v>
      </c>
      <c r="K26" s="50"/>
      <c r="L26" s="51"/>
      <c r="N26" s="84"/>
      <c r="O26" s="62"/>
      <c r="P26" s="42"/>
      <c r="Q26" s="42"/>
      <c r="S26" s="14"/>
      <c r="T26" s="29"/>
      <c r="U26" s="15"/>
      <c r="V26" s="21"/>
    </row>
    <row r="27" spans="1:22" ht="15.75" thickBot="1" x14ac:dyDescent="0.3">
      <c r="A27" s="41"/>
      <c r="B27" s="42"/>
      <c r="C27" s="42"/>
      <c r="D27" s="42"/>
      <c r="E27" s="72"/>
      <c r="F27" s="36"/>
      <c r="H27" s="24"/>
      <c r="I27" s="18"/>
      <c r="K27" s="52">
        <f>SUM(K19:K26)</f>
        <v>119500</v>
      </c>
      <c r="L27" s="40" t="s">
        <v>32</v>
      </c>
      <c r="N27" s="10" t="s">
        <v>32</v>
      </c>
      <c r="O27" s="58">
        <f>SUM(O4:O26)</f>
        <v>740000</v>
      </c>
      <c r="P27" s="58">
        <f>SUM(P4:P26)</f>
        <v>1390000</v>
      </c>
      <c r="Q27" s="55">
        <f>SUM(O27:P27)</f>
        <v>2130000</v>
      </c>
      <c r="S27" s="14"/>
      <c r="T27" s="29"/>
      <c r="U27" s="85" t="s">
        <v>32</v>
      </c>
      <c r="V27" s="86">
        <v>274150</v>
      </c>
    </row>
    <row r="28" spans="1:22" x14ac:dyDescent="0.25">
      <c r="A28" s="41"/>
      <c r="B28" s="42"/>
      <c r="C28" s="42"/>
      <c r="D28" s="42"/>
      <c r="E28" s="72"/>
      <c r="F28" s="36"/>
      <c r="G28" s="2"/>
      <c r="H28" s="24"/>
      <c r="I28" s="18"/>
      <c r="S28" s="49"/>
    </row>
    <row r="29" spans="1:22" ht="15.75" thickBot="1" x14ac:dyDescent="0.3">
      <c r="A29" s="44"/>
      <c r="B29" s="42"/>
      <c r="C29" s="42"/>
      <c r="D29" s="42"/>
      <c r="E29" s="72"/>
      <c r="F29" s="36"/>
      <c r="H29" s="24"/>
      <c r="I29" s="18"/>
    </row>
    <row r="30" spans="1:22" ht="15.75" thickBot="1" x14ac:dyDescent="0.3">
      <c r="A30" s="31" t="s">
        <v>32</v>
      </c>
      <c r="B30" s="58">
        <f>SUM(B4:B29)</f>
        <v>559000</v>
      </c>
      <c r="C30" s="58">
        <f>SUM(C4:C29)</f>
        <v>1001850</v>
      </c>
      <c r="D30" s="58">
        <f>SUM(D4:D29)</f>
        <v>954000</v>
      </c>
      <c r="E30" s="73">
        <v>0</v>
      </c>
      <c r="F30" s="55">
        <f>SUM(B30:D30)</f>
        <v>2514850</v>
      </c>
      <c r="H30" s="63" t="s">
        <v>32</v>
      </c>
      <c r="I30" s="64">
        <f>SUM(I23:I29)</f>
        <v>3545650</v>
      </c>
    </row>
    <row r="33" spans="1:19" ht="16.5" thickBot="1" x14ac:dyDescent="0.3">
      <c r="A33" s="1">
        <v>8</v>
      </c>
      <c r="H33" s="1">
        <v>11</v>
      </c>
    </row>
    <row r="34" spans="1:19" ht="15.75" thickBot="1" x14ac:dyDescent="0.3">
      <c r="A34" s="31" t="s">
        <v>44</v>
      </c>
      <c r="B34" s="59"/>
      <c r="C34" s="59"/>
      <c r="D34" s="38"/>
      <c r="E34" s="56"/>
      <c r="F34" s="2"/>
      <c r="H34" s="66" t="s">
        <v>77</v>
      </c>
      <c r="I34" s="67">
        <f>D39-I30</f>
        <v>1200</v>
      </c>
      <c r="S34" s="2"/>
    </row>
    <row r="35" spans="1:19" ht="15.75" thickBot="1" x14ac:dyDescent="0.3">
      <c r="A35" s="19" t="s">
        <v>46</v>
      </c>
      <c r="B35" s="60"/>
      <c r="C35" s="60"/>
      <c r="D35" s="32">
        <v>2514850</v>
      </c>
      <c r="E35" s="74"/>
      <c r="H35" s="56"/>
      <c r="I35" s="57"/>
      <c r="S35" s="53"/>
    </row>
    <row r="36" spans="1:19" ht="15.75" thickBot="1" x14ac:dyDescent="0.3">
      <c r="A36" s="24" t="s">
        <v>48</v>
      </c>
      <c r="B36" s="61"/>
      <c r="C36" s="61"/>
      <c r="D36" s="18">
        <v>1032000</v>
      </c>
      <c r="E36" s="74"/>
      <c r="H36" s="66" t="s">
        <v>55</v>
      </c>
      <c r="I36" s="67">
        <v>3421.42</v>
      </c>
      <c r="S36" s="53"/>
    </row>
    <row r="37" spans="1:19" ht="15.75" thickBot="1" x14ac:dyDescent="0.3">
      <c r="A37" s="24"/>
      <c r="B37" s="61"/>
      <c r="C37" s="61"/>
      <c r="D37" s="18"/>
      <c r="E37" s="74"/>
      <c r="H37" s="68"/>
    </row>
    <row r="38" spans="1:19" ht="15.75" thickBot="1" x14ac:dyDescent="0.3">
      <c r="A38" s="44"/>
      <c r="B38" s="62"/>
      <c r="C38" s="62"/>
      <c r="D38" s="43"/>
      <c r="E38" s="74"/>
      <c r="H38" s="66" t="s">
        <v>56</v>
      </c>
      <c r="I38" s="69">
        <f>I34-I36</f>
        <v>-2221.42</v>
      </c>
      <c r="S38" s="2"/>
    </row>
    <row r="39" spans="1:19" ht="15.75" thickBot="1" x14ac:dyDescent="0.3">
      <c r="A39" s="31" t="s">
        <v>32</v>
      </c>
      <c r="B39" s="59"/>
      <c r="C39" s="59"/>
      <c r="D39" s="55">
        <f>SUM(D35:D38)</f>
        <v>3546850</v>
      </c>
      <c r="E39" s="57"/>
    </row>
    <row r="40" spans="1:19" x14ac:dyDescent="0.25">
      <c r="H40" s="53" t="s">
        <v>57</v>
      </c>
    </row>
    <row r="42" spans="1:19" ht="16.5" thickBot="1" x14ac:dyDescent="0.3">
      <c r="A42" s="1">
        <v>10</v>
      </c>
      <c r="R42" s="75"/>
    </row>
    <row r="43" spans="1:19" ht="15.75" thickBot="1" x14ac:dyDescent="0.3">
      <c r="A43" s="6" t="s">
        <v>52</v>
      </c>
      <c r="B43" s="3"/>
      <c r="C43" s="3"/>
      <c r="D43" s="76"/>
      <c r="E43" s="65"/>
      <c r="F43" s="56"/>
      <c r="R43" s="75"/>
    </row>
    <row r="44" spans="1:19" ht="15.75" thickBot="1" x14ac:dyDescent="0.3">
      <c r="A44" s="10"/>
      <c r="B44" s="11" t="s">
        <v>5</v>
      </c>
      <c r="C44" s="11" t="s">
        <v>6</v>
      </c>
      <c r="D44" s="12" t="s">
        <v>53</v>
      </c>
      <c r="E44" s="12" t="s">
        <v>64</v>
      </c>
      <c r="F44" s="75"/>
      <c r="K44" t="s">
        <v>75</v>
      </c>
      <c r="R44" s="75"/>
    </row>
    <row r="45" spans="1:19" x14ac:dyDescent="0.25">
      <c r="A45" s="19" t="s">
        <v>54</v>
      </c>
      <c r="B45" s="17">
        <v>0</v>
      </c>
      <c r="C45" s="17">
        <v>180000</v>
      </c>
      <c r="D45" s="32">
        <v>0</v>
      </c>
      <c r="E45" s="32">
        <v>17000</v>
      </c>
      <c r="F45" s="74"/>
      <c r="R45" s="75"/>
    </row>
    <row r="46" spans="1:19" x14ac:dyDescent="0.25">
      <c r="A46" s="24" t="s">
        <v>61</v>
      </c>
      <c r="B46" s="23">
        <v>0</v>
      </c>
      <c r="C46" s="23">
        <v>0</v>
      </c>
      <c r="D46" s="18">
        <v>60000</v>
      </c>
      <c r="E46" s="18">
        <v>0</v>
      </c>
      <c r="F46" s="74"/>
      <c r="R46" s="75"/>
    </row>
    <row r="47" spans="1:19" x14ac:dyDescent="0.25">
      <c r="A47" s="24"/>
      <c r="B47" s="23"/>
      <c r="C47" s="23"/>
      <c r="D47" s="18"/>
      <c r="E47" s="18"/>
      <c r="F47" s="74"/>
      <c r="R47" s="75"/>
    </row>
    <row r="48" spans="1:19" ht="15.75" thickBot="1" x14ac:dyDescent="0.3">
      <c r="A48" s="44"/>
      <c r="B48" s="42"/>
      <c r="C48" s="42"/>
      <c r="D48" s="43"/>
      <c r="E48" s="43"/>
      <c r="F48" s="74"/>
    </row>
    <row r="49" spans="1:6" ht="15.75" thickBot="1" x14ac:dyDescent="0.3">
      <c r="A49" s="31" t="s">
        <v>32</v>
      </c>
      <c r="B49" s="58">
        <f>SUM(B45:B48)</f>
        <v>0</v>
      </c>
      <c r="C49" s="58">
        <f>SUM(C45:C48)</f>
        <v>180000</v>
      </c>
      <c r="D49" s="55">
        <f>SUM(D45:D48)</f>
        <v>60000</v>
      </c>
      <c r="E49" s="55">
        <f>SUM(E45:E48)</f>
        <v>17000</v>
      </c>
      <c r="F49" s="57"/>
    </row>
    <row r="51" spans="1:6" x14ac:dyDescent="0.25">
      <c r="A51" s="2" t="s">
        <v>76</v>
      </c>
    </row>
    <row r="52" spans="1:6" x14ac:dyDescent="0.25">
      <c r="A52" s="2" t="s">
        <v>63</v>
      </c>
    </row>
    <row r="53" spans="1:6" x14ac:dyDescent="0.25">
      <c r="A53" s="78" t="s">
        <v>79</v>
      </c>
    </row>
    <row r="54" spans="1:6" x14ac:dyDescent="0.25">
      <c r="A54" s="78" t="s">
        <v>72</v>
      </c>
    </row>
    <row r="55" spans="1:6" x14ac:dyDescent="0.25">
      <c r="A55" s="78" t="s">
        <v>73</v>
      </c>
    </row>
    <row r="57" spans="1:6" x14ac:dyDescent="0.25">
      <c r="A57" s="53" t="s">
        <v>68</v>
      </c>
    </row>
    <row r="58" spans="1:6" x14ac:dyDescent="0.25">
      <c r="A58" s="53" t="s">
        <v>69</v>
      </c>
    </row>
    <row r="59" spans="1:6" x14ac:dyDescent="0.25">
      <c r="A59" s="53" t="s">
        <v>78</v>
      </c>
    </row>
    <row r="60" spans="1:6" x14ac:dyDescent="0.25">
      <c r="A60" s="54" t="s">
        <v>70</v>
      </c>
    </row>
    <row r="61" spans="1:6" x14ac:dyDescent="0.25">
      <c r="A61" s="54" t="s">
        <v>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opLeftCell="A40" workbookViewId="0">
      <selection activeCell="A34" sqref="A1:XFD1048576"/>
    </sheetView>
  </sheetViews>
  <sheetFormatPr defaultRowHeight="15" x14ac:dyDescent="0.25"/>
  <cols>
    <col min="1" max="1" width="11.85546875" customWidth="1"/>
    <col min="2" max="3" width="13.7109375" bestFit="1" customWidth="1"/>
    <col min="4" max="4" width="15.42578125" bestFit="1" customWidth="1"/>
    <col min="5" max="5" width="11.7109375" customWidth="1"/>
    <col min="6" max="6" width="13.7109375" bestFit="1" customWidth="1"/>
    <col min="7" max="7" width="9.140625" style="2"/>
    <col min="8" max="8" width="55.28515625" bestFit="1" customWidth="1"/>
    <col min="9" max="9" width="14" customWidth="1"/>
    <col min="10" max="10" width="13.42578125" customWidth="1"/>
    <col min="11" max="11" width="13.85546875" customWidth="1"/>
    <col min="12" max="12" width="40.85546875" customWidth="1"/>
    <col min="13" max="13" width="5.42578125" customWidth="1"/>
    <col min="15" max="17" width="13.7109375" bestFit="1" customWidth="1"/>
    <col min="18" max="18" width="13" customWidth="1"/>
    <col min="20" max="20" width="9.7109375" bestFit="1" customWidth="1"/>
    <col min="21" max="21" width="45.5703125" customWidth="1"/>
    <col min="22" max="22" width="11" bestFit="1" customWidth="1"/>
  </cols>
  <sheetData>
    <row r="1" spans="1:22" ht="16.5" thickBot="1" x14ac:dyDescent="0.3">
      <c r="A1" s="1">
        <v>1</v>
      </c>
      <c r="H1" s="1">
        <v>2</v>
      </c>
      <c r="N1" s="1">
        <v>3</v>
      </c>
      <c r="S1" s="2">
        <v>4</v>
      </c>
    </row>
    <row r="2" spans="1:22" ht="15.75" thickBot="1" x14ac:dyDescent="0.3">
      <c r="A2" s="3" t="s">
        <v>0</v>
      </c>
      <c r="C2" s="4"/>
      <c r="D2" s="4"/>
      <c r="E2" s="70"/>
      <c r="F2" s="108"/>
      <c r="H2" s="6" t="s">
        <v>1</v>
      </c>
      <c r="I2" s="4"/>
      <c r="J2" s="4"/>
      <c r="K2" s="4"/>
      <c r="L2" s="5"/>
      <c r="N2" s="6" t="s">
        <v>2</v>
      </c>
      <c r="O2" s="4"/>
      <c r="P2" s="70"/>
      <c r="Q2" s="40" t="s">
        <v>135</v>
      </c>
      <c r="S2" s="7"/>
      <c r="T2" s="8"/>
      <c r="U2" s="8"/>
      <c r="V2" s="9"/>
    </row>
    <row r="3" spans="1:22" ht="15.75" thickBot="1" x14ac:dyDescent="0.3">
      <c r="A3" s="10" t="s">
        <v>4</v>
      </c>
      <c r="B3" s="11" t="s">
        <v>5</v>
      </c>
      <c r="C3" s="11" t="s">
        <v>6</v>
      </c>
      <c r="D3" s="12" t="s">
        <v>7</v>
      </c>
      <c r="E3" s="39" t="s">
        <v>64</v>
      </c>
      <c r="F3" s="40" t="s">
        <v>32</v>
      </c>
      <c r="H3" s="10" t="s">
        <v>8</v>
      </c>
      <c r="I3" s="11" t="s">
        <v>9</v>
      </c>
      <c r="J3" s="11" t="s">
        <v>10</v>
      </c>
      <c r="K3" s="12" t="s">
        <v>155</v>
      </c>
      <c r="L3" s="13"/>
      <c r="N3" s="10" t="s">
        <v>4</v>
      </c>
      <c r="O3" s="11" t="s">
        <v>9</v>
      </c>
      <c r="P3" s="12" t="s">
        <v>10</v>
      </c>
      <c r="Q3" s="39" t="s">
        <v>135</v>
      </c>
      <c r="S3" s="14"/>
      <c r="T3" s="15"/>
      <c r="U3" s="15"/>
      <c r="V3" s="16"/>
    </row>
    <row r="4" spans="1:22" ht="30.75" thickBot="1" x14ac:dyDescent="0.3">
      <c r="A4" s="87" t="s">
        <v>186</v>
      </c>
      <c r="B4" s="23">
        <v>912400</v>
      </c>
      <c r="C4" s="23">
        <v>1458850</v>
      </c>
      <c r="D4" s="23">
        <v>1554000</v>
      </c>
      <c r="E4" s="80">
        <v>291000</v>
      </c>
      <c r="F4" s="32">
        <f>SUM(B4:E4)</f>
        <v>4216250</v>
      </c>
      <c r="H4" s="24" t="s">
        <v>156</v>
      </c>
      <c r="I4" s="23">
        <v>50000</v>
      </c>
      <c r="J4" s="23">
        <v>200000</v>
      </c>
      <c r="K4" s="23"/>
      <c r="L4" s="20"/>
      <c r="N4" s="87" t="s">
        <v>185</v>
      </c>
      <c r="O4" s="23">
        <v>1270000</v>
      </c>
      <c r="P4" s="23">
        <v>2150000</v>
      </c>
      <c r="Q4" s="113"/>
      <c r="S4" s="14"/>
      <c r="T4" s="15"/>
      <c r="U4" s="15"/>
      <c r="V4" s="21"/>
    </row>
    <row r="5" spans="1:22" ht="15.75" thickBot="1" x14ac:dyDescent="0.3">
      <c r="A5" s="41">
        <v>43466</v>
      </c>
      <c r="B5" s="42">
        <v>20000</v>
      </c>
      <c r="C5" s="42">
        <v>40000</v>
      </c>
      <c r="D5" s="42">
        <v>30000</v>
      </c>
      <c r="E5" s="72">
        <v>15000</v>
      </c>
      <c r="F5" s="43">
        <f t="shared" ref="F5:F48" si="0">SUM(B5:E5)</f>
        <v>105000</v>
      </c>
      <c r="H5" s="44"/>
      <c r="I5" s="42"/>
      <c r="J5" s="42"/>
      <c r="K5" s="42"/>
      <c r="L5" s="36"/>
      <c r="N5" s="41">
        <v>43466</v>
      </c>
      <c r="O5" s="42">
        <v>25000</v>
      </c>
      <c r="P5" s="42">
        <v>35000</v>
      </c>
      <c r="Q5" s="36"/>
      <c r="S5" s="14"/>
      <c r="T5" s="25"/>
      <c r="U5" s="15"/>
      <c r="V5" s="21"/>
    </row>
    <row r="6" spans="1:22" ht="15.75" thickBot="1" x14ac:dyDescent="0.3">
      <c r="A6" s="41">
        <v>43497</v>
      </c>
      <c r="B6" s="42">
        <v>20000</v>
      </c>
      <c r="C6" s="42">
        <v>40000</v>
      </c>
      <c r="D6" s="42">
        <v>30000</v>
      </c>
      <c r="E6" s="72">
        <v>15000</v>
      </c>
      <c r="F6" s="43">
        <f t="shared" si="0"/>
        <v>105000</v>
      </c>
      <c r="H6" s="26"/>
      <c r="I6" s="27">
        <f>SUM(I4:I4)</f>
        <v>50000</v>
      </c>
      <c r="J6" s="27">
        <f>SUM(J4:J4)</f>
        <v>200000</v>
      </c>
      <c r="K6" s="27">
        <f>SUM(K4:K4)</f>
        <v>0</v>
      </c>
      <c r="L6" s="28">
        <f>SUM(I6:K6)</f>
        <v>250000</v>
      </c>
      <c r="N6" s="41">
        <v>43497</v>
      </c>
      <c r="O6" s="42">
        <v>25000</v>
      </c>
      <c r="P6" s="42">
        <v>35000</v>
      </c>
      <c r="Q6" s="36"/>
      <c r="S6" s="14"/>
      <c r="T6" s="15"/>
      <c r="U6" s="15"/>
      <c r="V6" s="21"/>
    </row>
    <row r="7" spans="1:22" ht="15.75" thickBot="1" x14ac:dyDescent="0.3">
      <c r="A7" s="41">
        <v>43525</v>
      </c>
      <c r="B7" s="42">
        <v>20000</v>
      </c>
      <c r="C7" s="42">
        <v>40000</v>
      </c>
      <c r="D7" s="42">
        <v>30000</v>
      </c>
      <c r="E7" s="72">
        <v>15000</v>
      </c>
      <c r="F7" s="43">
        <f t="shared" si="0"/>
        <v>105000</v>
      </c>
      <c r="N7" s="41">
        <v>43525</v>
      </c>
      <c r="O7" s="42">
        <v>25000</v>
      </c>
      <c r="P7" s="42">
        <v>35000</v>
      </c>
      <c r="Q7" s="36"/>
      <c r="S7" s="14"/>
      <c r="T7" s="25"/>
      <c r="U7" s="15"/>
      <c r="V7" s="21"/>
    </row>
    <row r="8" spans="1:22" ht="16.5" thickBot="1" x14ac:dyDescent="0.3">
      <c r="A8" s="41">
        <v>43556</v>
      </c>
      <c r="B8" s="42">
        <v>20000</v>
      </c>
      <c r="C8" s="42">
        <v>40000</v>
      </c>
      <c r="D8" s="42">
        <v>30000</v>
      </c>
      <c r="E8" s="72">
        <v>15000</v>
      </c>
      <c r="F8" s="43">
        <f t="shared" si="0"/>
        <v>105000</v>
      </c>
      <c r="H8" s="30">
        <v>5</v>
      </c>
      <c r="K8" s="1">
        <v>6</v>
      </c>
      <c r="N8" s="41">
        <v>43556</v>
      </c>
      <c r="O8" s="42">
        <v>25000</v>
      </c>
      <c r="P8" s="42">
        <v>35000</v>
      </c>
      <c r="Q8" s="36"/>
      <c r="S8" s="14"/>
      <c r="T8" s="15"/>
      <c r="U8" s="15"/>
      <c r="V8" s="21"/>
    </row>
    <row r="9" spans="1:22" ht="15.75" thickBot="1" x14ac:dyDescent="0.3">
      <c r="A9" s="41">
        <v>43586</v>
      </c>
      <c r="B9" s="42">
        <v>20000</v>
      </c>
      <c r="C9" s="42">
        <v>40000</v>
      </c>
      <c r="D9" s="42">
        <v>30000</v>
      </c>
      <c r="E9" s="72">
        <v>15000</v>
      </c>
      <c r="F9" s="43">
        <f t="shared" si="0"/>
        <v>105000</v>
      </c>
      <c r="H9" s="31" t="s">
        <v>24</v>
      </c>
      <c r="I9" s="12"/>
      <c r="K9" s="31" t="s">
        <v>25</v>
      </c>
      <c r="L9" s="12"/>
      <c r="N9" s="41">
        <v>43586</v>
      </c>
      <c r="O9" s="42">
        <v>25000</v>
      </c>
      <c r="P9" s="42">
        <v>35000</v>
      </c>
      <c r="Q9" s="36"/>
      <c r="S9" s="14"/>
      <c r="T9" s="15"/>
      <c r="U9" s="15"/>
      <c r="V9" s="21"/>
    </row>
    <row r="10" spans="1:22" ht="15.75" thickBot="1" x14ac:dyDescent="0.3">
      <c r="A10" s="41">
        <v>43617</v>
      </c>
      <c r="B10" s="42">
        <v>20000</v>
      </c>
      <c r="C10" s="42">
        <v>40000</v>
      </c>
      <c r="D10" s="42">
        <v>35000</v>
      </c>
      <c r="E10" s="72">
        <v>15000</v>
      </c>
      <c r="F10" s="43">
        <f t="shared" si="0"/>
        <v>110000</v>
      </c>
      <c r="G10" s="40"/>
      <c r="H10" s="44" t="s">
        <v>106</v>
      </c>
      <c r="I10" s="43">
        <v>253900</v>
      </c>
      <c r="K10" s="98">
        <v>40000</v>
      </c>
      <c r="L10" s="97" t="s">
        <v>118</v>
      </c>
      <c r="N10" s="41">
        <v>43617</v>
      </c>
      <c r="O10" s="42">
        <v>25000</v>
      </c>
      <c r="P10" s="42">
        <v>35000</v>
      </c>
      <c r="Q10" s="36"/>
      <c r="S10" s="14"/>
      <c r="T10" s="15"/>
      <c r="U10" s="15"/>
      <c r="V10" s="21"/>
    </row>
    <row r="11" spans="1:22" ht="15.75" thickBot="1" x14ac:dyDescent="0.3">
      <c r="A11" s="41">
        <v>43647</v>
      </c>
      <c r="B11" s="42">
        <v>2000</v>
      </c>
      <c r="C11" s="42">
        <v>40000</v>
      </c>
      <c r="D11" s="42">
        <v>40000</v>
      </c>
      <c r="E11" s="72">
        <v>15000</v>
      </c>
      <c r="F11" s="43">
        <f t="shared" si="0"/>
        <v>97000</v>
      </c>
      <c r="H11" s="44" t="s">
        <v>132</v>
      </c>
      <c r="I11" s="43">
        <v>-150000</v>
      </c>
      <c r="K11" s="33">
        <v>180000</v>
      </c>
      <c r="L11" s="20" t="s">
        <v>101</v>
      </c>
      <c r="N11" s="41">
        <v>43647</v>
      </c>
      <c r="O11" s="42">
        <v>25000</v>
      </c>
      <c r="P11" s="42">
        <v>35000</v>
      </c>
      <c r="Q11" s="36"/>
      <c r="S11" s="14"/>
      <c r="T11" s="25"/>
      <c r="U11" s="15"/>
      <c r="V11" s="21"/>
    </row>
    <row r="12" spans="1:22" ht="15.75" thickBot="1" x14ac:dyDescent="0.3">
      <c r="A12" s="41">
        <v>43678</v>
      </c>
      <c r="B12" s="42">
        <v>20000</v>
      </c>
      <c r="C12" s="42">
        <v>40000</v>
      </c>
      <c r="D12" s="42">
        <v>40000</v>
      </c>
      <c r="E12" s="72">
        <v>15000</v>
      </c>
      <c r="F12" s="43">
        <f t="shared" si="0"/>
        <v>115000</v>
      </c>
      <c r="H12" s="115" t="s">
        <v>168</v>
      </c>
      <c r="I12" s="95">
        <v>103900</v>
      </c>
      <c r="K12" s="33">
        <v>12000</v>
      </c>
      <c r="L12" s="20" t="s">
        <v>93</v>
      </c>
      <c r="N12" s="41">
        <v>43678</v>
      </c>
      <c r="O12" s="42">
        <v>25000</v>
      </c>
      <c r="P12" s="42">
        <v>35000</v>
      </c>
      <c r="Q12" s="36"/>
      <c r="S12" s="14"/>
      <c r="T12" s="29"/>
      <c r="U12" s="15"/>
      <c r="V12" s="21"/>
    </row>
    <row r="13" spans="1:22" ht="15.75" thickBot="1" x14ac:dyDescent="0.3">
      <c r="A13" s="41">
        <v>43709</v>
      </c>
      <c r="B13" s="42">
        <v>20000</v>
      </c>
      <c r="C13" s="42">
        <v>40000</v>
      </c>
      <c r="D13" s="42">
        <v>40000</v>
      </c>
      <c r="E13" s="72">
        <v>15000</v>
      </c>
      <c r="F13" s="43">
        <f t="shared" si="0"/>
        <v>115000</v>
      </c>
      <c r="H13" s="6" t="s">
        <v>66</v>
      </c>
      <c r="I13" s="77">
        <v>0</v>
      </c>
      <c r="K13" s="33">
        <v>9500</v>
      </c>
      <c r="L13" s="20" t="s">
        <v>94</v>
      </c>
      <c r="N13" s="41">
        <v>43709</v>
      </c>
      <c r="O13" s="42">
        <v>25000</v>
      </c>
      <c r="P13" s="42">
        <v>35000</v>
      </c>
      <c r="Q13" s="36"/>
      <c r="S13" s="14"/>
      <c r="T13" s="29"/>
      <c r="U13" s="15"/>
      <c r="V13" s="21"/>
    </row>
    <row r="14" spans="1:22" ht="15.75" thickBot="1" x14ac:dyDescent="0.3">
      <c r="A14" s="41">
        <v>43739</v>
      </c>
      <c r="B14" s="89">
        <v>20000</v>
      </c>
      <c r="C14" s="89">
        <v>40000</v>
      </c>
      <c r="D14" s="89">
        <v>40000</v>
      </c>
      <c r="E14" s="72">
        <v>15000</v>
      </c>
      <c r="F14" s="43">
        <f t="shared" si="0"/>
        <v>115000</v>
      </c>
      <c r="H14" s="31" t="s">
        <v>127</v>
      </c>
      <c r="I14" s="55">
        <v>120000</v>
      </c>
      <c r="K14" s="33">
        <v>60000</v>
      </c>
      <c r="L14" s="20" t="s">
        <v>100</v>
      </c>
      <c r="N14" s="41">
        <v>43739</v>
      </c>
      <c r="O14" s="42">
        <v>25000</v>
      </c>
      <c r="P14" s="42">
        <v>35000</v>
      </c>
      <c r="Q14" s="36"/>
      <c r="S14" s="14"/>
      <c r="T14" s="29"/>
      <c r="U14" s="15"/>
      <c r="V14" s="21"/>
    </row>
    <row r="15" spans="1:22" ht="15.75" thickBot="1" x14ac:dyDescent="0.3">
      <c r="A15" s="41">
        <v>43770</v>
      </c>
      <c r="B15" s="42">
        <v>28000</v>
      </c>
      <c r="C15" s="42">
        <v>40000</v>
      </c>
      <c r="D15" s="42">
        <v>40000</v>
      </c>
      <c r="E15" s="72">
        <v>15000</v>
      </c>
      <c r="F15" s="43">
        <f t="shared" si="0"/>
        <v>123000</v>
      </c>
      <c r="K15" s="35">
        <v>110000</v>
      </c>
      <c r="L15" s="36" t="s">
        <v>102</v>
      </c>
      <c r="N15" s="41">
        <v>43770</v>
      </c>
      <c r="O15" s="42">
        <v>25000</v>
      </c>
      <c r="P15" s="42">
        <v>35000</v>
      </c>
      <c r="Q15" s="36"/>
      <c r="S15" s="14"/>
      <c r="T15" s="29"/>
      <c r="U15" s="15"/>
      <c r="V15" s="21"/>
    </row>
    <row r="16" spans="1:22" ht="16.5" thickBot="1" x14ac:dyDescent="0.3">
      <c r="A16" s="41">
        <v>43800</v>
      </c>
      <c r="B16" s="42">
        <v>26000</v>
      </c>
      <c r="C16" s="42">
        <v>40000</v>
      </c>
      <c r="D16" s="42">
        <v>40000</v>
      </c>
      <c r="E16" s="72">
        <v>15000</v>
      </c>
      <c r="F16" s="43">
        <f t="shared" si="0"/>
        <v>121000</v>
      </c>
      <c r="H16" s="1">
        <v>9</v>
      </c>
      <c r="K16" s="35">
        <v>25000</v>
      </c>
      <c r="L16" s="36" t="s">
        <v>129</v>
      </c>
      <c r="N16" s="41">
        <v>43800</v>
      </c>
      <c r="O16" s="42">
        <v>25000</v>
      </c>
      <c r="P16" s="42">
        <v>35000</v>
      </c>
      <c r="Q16" s="36"/>
      <c r="S16" s="14"/>
      <c r="T16" s="29"/>
      <c r="U16" s="15"/>
      <c r="V16" s="21"/>
    </row>
    <row r="17" spans="1:22" ht="15.75" thickBot="1" x14ac:dyDescent="0.3">
      <c r="A17" s="41">
        <v>43831</v>
      </c>
      <c r="B17" s="42">
        <v>26000</v>
      </c>
      <c r="C17" s="42">
        <v>40000</v>
      </c>
      <c r="D17" s="42">
        <v>40000</v>
      </c>
      <c r="E17" s="72">
        <v>15000</v>
      </c>
      <c r="F17" s="43">
        <f t="shared" si="0"/>
        <v>121000</v>
      </c>
      <c r="H17" s="31" t="s">
        <v>45</v>
      </c>
      <c r="I17" s="12"/>
      <c r="K17" s="35">
        <v>70000</v>
      </c>
      <c r="L17" s="36" t="s">
        <v>104</v>
      </c>
      <c r="N17" s="41">
        <v>43831</v>
      </c>
      <c r="O17" s="42">
        <v>25000</v>
      </c>
      <c r="P17" s="42">
        <v>35000</v>
      </c>
      <c r="Q17" s="36"/>
      <c r="S17" s="14"/>
      <c r="T17" s="34"/>
      <c r="U17" s="15"/>
      <c r="V17" s="21"/>
    </row>
    <row r="18" spans="1:22" ht="15.75" thickBot="1" x14ac:dyDescent="0.3">
      <c r="A18" s="41">
        <v>43862</v>
      </c>
      <c r="B18" s="42">
        <v>26000</v>
      </c>
      <c r="C18" s="42">
        <v>40000</v>
      </c>
      <c r="D18" s="42">
        <v>40000</v>
      </c>
      <c r="E18" s="72">
        <v>15000</v>
      </c>
      <c r="F18" s="43">
        <f t="shared" si="0"/>
        <v>121000</v>
      </c>
      <c r="H18" s="19" t="s">
        <v>115</v>
      </c>
      <c r="I18" s="32">
        <f>R45</f>
        <v>5420000</v>
      </c>
      <c r="K18" s="23">
        <v>40000</v>
      </c>
      <c r="L18" s="61" t="s">
        <v>105</v>
      </c>
      <c r="N18" s="41">
        <v>43862</v>
      </c>
      <c r="O18" s="42">
        <v>25000</v>
      </c>
      <c r="P18" s="42">
        <v>35000</v>
      </c>
      <c r="Q18" s="36"/>
      <c r="S18" s="14"/>
      <c r="T18" s="34"/>
      <c r="U18" s="15"/>
      <c r="V18" s="21"/>
    </row>
    <row r="19" spans="1:22" ht="15.75" thickBot="1" x14ac:dyDescent="0.3">
      <c r="A19" s="88" t="s">
        <v>140</v>
      </c>
      <c r="B19" s="89">
        <v>300000</v>
      </c>
      <c r="C19" s="89">
        <v>300000</v>
      </c>
      <c r="D19" s="89">
        <v>300000</v>
      </c>
      <c r="E19" s="90">
        <v>45000</v>
      </c>
      <c r="F19" s="92">
        <f t="shared" si="0"/>
        <v>945000</v>
      </c>
      <c r="H19" s="24" t="s">
        <v>116</v>
      </c>
      <c r="I19" s="18">
        <v>1092000</v>
      </c>
      <c r="K19" s="23">
        <v>40000</v>
      </c>
      <c r="L19" s="61" t="s">
        <v>141</v>
      </c>
      <c r="N19" s="41">
        <v>43891</v>
      </c>
      <c r="O19" s="42">
        <v>25000</v>
      </c>
      <c r="P19" s="42">
        <v>35000</v>
      </c>
      <c r="Q19" s="79">
        <v>15000</v>
      </c>
      <c r="S19" s="14"/>
      <c r="T19" s="29"/>
      <c r="U19" s="15"/>
      <c r="V19" s="21"/>
    </row>
    <row r="20" spans="1:22" ht="15.75" thickBot="1" x14ac:dyDescent="0.3">
      <c r="A20" s="41">
        <v>43891</v>
      </c>
      <c r="B20" s="42">
        <v>26000</v>
      </c>
      <c r="C20" s="42">
        <v>40000</v>
      </c>
      <c r="D20" s="42">
        <v>40000</v>
      </c>
      <c r="E20" s="72">
        <v>15000</v>
      </c>
      <c r="F20" s="43">
        <f t="shared" si="0"/>
        <v>121000</v>
      </c>
      <c r="H20" s="24" t="s">
        <v>128</v>
      </c>
      <c r="I20" s="107">
        <v>150000</v>
      </c>
      <c r="K20" s="23">
        <v>50000</v>
      </c>
      <c r="L20" s="61" t="s">
        <v>150</v>
      </c>
      <c r="N20" s="41">
        <v>43922</v>
      </c>
      <c r="O20" s="42">
        <v>25000</v>
      </c>
      <c r="P20" s="42">
        <v>35000</v>
      </c>
      <c r="Q20" s="79">
        <v>15000</v>
      </c>
      <c r="S20" s="14"/>
      <c r="T20" s="29"/>
      <c r="U20" s="15"/>
      <c r="V20" s="21"/>
    </row>
    <row r="21" spans="1:22" ht="15.75" thickBot="1" x14ac:dyDescent="0.3">
      <c r="A21" s="41">
        <v>43922</v>
      </c>
      <c r="B21" s="42">
        <v>26000</v>
      </c>
      <c r="C21" s="42">
        <v>3480</v>
      </c>
      <c r="D21" s="42">
        <v>40000</v>
      </c>
      <c r="E21" s="72">
        <v>15000</v>
      </c>
      <c r="F21" s="43">
        <f t="shared" si="0"/>
        <v>84480</v>
      </c>
      <c r="H21" s="24" t="s">
        <v>97</v>
      </c>
      <c r="I21" s="18">
        <f>K64</f>
        <v>762505</v>
      </c>
      <c r="K21" s="23">
        <v>100000</v>
      </c>
      <c r="L21" s="61" t="s">
        <v>142</v>
      </c>
      <c r="N21" s="41">
        <v>43952</v>
      </c>
      <c r="O21" s="42">
        <v>25000</v>
      </c>
      <c r="P21" s="42">
        <v>35000</v>
      </c>
      <c r="Q21" s="79">
        <v>15000</v>
      </c>
      <c r="S21" s="14"/>
      <c r="T21" s="29"/>
      <c r="U21" s="15"/>
      <c r="V21" s="21"/>
    </row>
    <row r="22" spans="1:22" ht="16.5" thickBot="1" x14ac:dyDescent="0.3">
      <c r="A22" s="109" t="s">
        <v>134</v>
      </c>
      <c r="B22" s="110">
        <v>50000</v>
      </c>
      <c r="C22" s="110">
        <v>50000</v>
      </c>
      <c r="D22" s="110">
        <v>50000</v>
      </c>
      <c r="E22" s="111">
        <v>30000</v>
      </c>
      <c r="F22" s="112">
        <f t="shared" si="0"/>
        <v>180000</v>
      </c>
      <c r="H22" s="24" t="s">
        <v>96</v>
      </c>
      <c r="I22" s="18">
        <f>K43</f>
        <v>4488220</v>
      </c>
      <c r="K22" s="23">
        <v>250000</v>
      </c>
      <c r="L22" s="61" t="s">
        <v>143</v>
      </c>
      <c r="N22" s="41">
        <v>43983</v>
      </c>
      <c r="O22" s="42">
        <v>25000</v>
      </c>
      <c r="P22" s="42">
        <v>35000</v>
      </c>
      <c r="Q22" s="79">
        <v>15000</v>
      </c>
      <c r="S22" s="14"/>
      <c r="T22" s="29"/>
      <c r="U22" s="15"/>
      <c r="V22" s="21"/>
    </row>
    <row r="23" spans="1:22" ht="15.75" thickBot="1" x14ac:dyDescent="0.3">
      <c r="A23" s="41">
        <v>43952</v>
      </c>
      <c r="B23" s="42">
        <v>15000</v>
      </c>
      <c r="C23" s="42">
        <v>40000</v>
      </c>
      <c r="D23" s="42">
        <v>40000</v>
      </c>
      <c r="E23" s="72">
        <v>15000</v>
      </c>
      <c r="F23" s="43">
        <f t="shared" si="0"/>
        <v>110000</v>
      </c>
      <c r="H23" s="44" t="s">
        <v>170</v>
      </c>
      <c r="I23" s="43">
        <v>103900</v>
      </c>
      <c r="K23" s="23">
        <v>764000</v>
      </c>
      <c r="L23" s="61" t="s">
        <v>144</v>
      </c>
      <c r="N23" s="41">
        <v>44013</v>
      </c>
      <c r="O23" s="42">
        <v>25000</v>
      </c>
      <c r="P23" s="42">
        <v>35000</v>
      </c>
      <c r="Q23" s="36">
        <v>20000</v>
      </c>
      <c r="S23" s="14"/>
      <c r="T23" s="29"/>
      <c r="U23" s="15"/>
      <c r="V23" s="21"/>
    </row>
    <row r="24" spans="1:22" ht="15.75" thickBot="1" x14ac:dyDescent="0.3">
      <c r="A24" s="41">
        <v>43983</v>
      </c>
      <c r="B24" s="42">
        <v>26000</v>
      </c>
      <c r="C24" s="42">
        <v>40000</v>
      </c>
      <c r="D24" s="42">
        <v>40000</v>
      </c>
      <c r="E24" s="72">
        <v>15000</v>
      </c>
      <c r="F24" s="43">
        <f t="shared" si="0"/>
        <v>121000</v>
      </c>
      <c r="H24" s="63" t="s">
        <v>171</v>
      </c>
      <c r="I24" s="64">
        <f>SUM(I18:I23)</f>
        <v>12016625</v>
      </c>
      <c r="K24" s="23">
        <v>180000</v>
      </c>
      <c r="L24" s="61" t="s">
        <v>145</v>
      </c>
      <c r="N24" s="81" t="s">
        <v>154</v>
      </c>
      <c r="O24" s="42"/>
      <c r="P24" s="42"/>
      <c r="Q24" s="36">
        <v>10000</v>
      </c>
      <c r="S24" s="14"/>
      <c r="T24" s="29"/>
      <c r="U24" s="15"/>
      <c r="V24" s="21"/>
    </row>
    <row r="25" spans="1:22" ht="15.75" thickBot="1" x14ac:dyDescent="0.3">
      <c r="A25" s="41">
        <v>44013</v>
      </c>
      <c r="B25" s="42">
        <v>26000</v>
      </c>
      <c r="C25" s="42">
        <v>40000</v>
      </c>
      <c r="D25" s="42">
        <v>40000</v>
      </c>
      <c r="E25" s="72">
        <v>15000</v>
      </c>
      <c r="F25" s="43">
        <f t="shared" si="0"/>
        <v>121000</v>
      </c>
      <c r="K25" s="23">
        <v>40000</v>
      </c>
      <c r="L25" s="61" t="s">
        <v>158</v>
      </c>
      <c r="N25" s="81">
        <v>44044</v>
      </c>
      <c r="O25" s="42">
        <v>25000</v>
      </c>
      <c r="P25" s="42">
        <v>35000</v>
      </c>
      <c r="Q25" s="36">
        <v>20000</v>
      </c>
      <c r="S25" s="14"/>
      <c r="T25" s="29"/>
      <c r="U25" s="15"/>
      <c r="V25" s="21"/>
    </row>
    <row r="26" spans="1:22" ht="15.75" thickBot="1" x14ac:dyDescent="0.3">
      <c r="A26" s="41">
        <v>44044</v>
      </c>
      <c r="B26" s="42">
        <v>36000</v>
      </c>
      <c r="C26" s="42">
        <v>40000</v>
      </c>
      <c r="D26" s="42">
        <v>40000</v>
      </c>
      <c r="E26" s="72">
        <v>20000</v>
      </c>
      <c r="F26" s="43">
        <f t="shared" si="0"/>
        <v>136000</v>
      </c>
      <c r="H26" s="2">
        <v>12</v>
      </c>
      <c r="K26" s="23">
        <v>20000</v>
      </c>
      <c r="L26" s="61" t="s">
        <v>157</v>
      </c>
      <c r="N26" s="81">
        <v>44075</v>
      </c>
      <c r="O26" s="42">
        <v>25000</v>
      </c>
      <c r="P26" s="42">
        <v>35000</v>
      </c>
      <c r="Q26" s="36">
        <v>20000</v>
      </c>
      <c r="S26" s="14"/>
      <c r="T26" s="29"/>
      <c r="U26" s="15"/>
      <c r="V26" s="21"/>
    </row>
    <row r="27" spans="1:22" ht="15.75" thickBot="1" x14ac:dyDescent="0.3">
      <c r="A27" s="41">
        <v>44075</v>
      </c>
      <c r="B27" s="42">
        <v>26000</v>
      </c>
      <c r="C27" s="42">
        <v>40000</v>
      </c>
      <c r="D27" s="42">
        <v>40000</v>
      </c>
      <c r="E27" s="72">
        <v>20000</v>
      </c>
      <c r="F27" s="43">
        <f t="shared" si="0"/>
        <v>126000</v>
      </c>
      <c r="H27" s="31" t="s">
        <v>107</v>
      </c>
      <c r="I27" s="12"/>
      <c r="K27" s="23">
        <v>50000</v>
      </c>
      <c r="L27" s="61" t="s">
        <v>159</v>
      </c>
      <c r="N27" s="81">
        <v>44105</v>
      </c>
      <c r="O27" s="42">
        <v>25000</v>
      </c>
      <c r="P27" s="42">
        <v>35000</v>
      </c>
      <c r="Q27" s="36">
        <v>20000</v>
      </c>
      <c r="S27" s="14"/>
      <c r="T27" s="29"/>
      <c r="U27" s="85" t="s">
        <v>32</v>
      </c>
      <c r="V27" s="86"/>
    </row>
    <row r="28" spans="1:22" x14ac:dyDescent="0.25">
      <c r="A28" s="41">
        <v>44105</v>
      </c>
      <c r="B28" s="42">
        <v>26000</v>
      </c>
      <c r="C28" s="42">
        <v>40000</v>
      </c>
      <c r="D28" s="42">
        <v>40000</v>
      </c>
      <c r="E28" s="72">
        <v>20000</v>
      </c>
      <c r="F28" s="43">
        <f t="shared" si="0"/>
        <v>126000</v>
      </c>
      <c r="H28" s="19" t="s">
        <v>5</v>
      </c>
      <c r="I28" s="32">
        <v>70000</v>
      </c>
      <c r="K28" s="23">
        <v>15000</v>
      </c>
      <c r="L28" s="61" t="s">
        <v>160</v>
      </c>
      <c r="N28" s="81">
        <v>44136</v>
      </c>
      <c r="O28" s="42">
        <v>25000</v>
      </c>
      <c r="P28" s="42">
        <v>35000</v>
      </c>
      <c r="Q28" s="36">
        <v>20000</v>
      </c>
      <c r="S28" s="49"/>
    </row>
    <row r="29" spans="1:22" x14ac:dyDescent="0.25">
      <c r="A29" s="41">
        <v>44136</v>
      </c>
      <c r="B29" s="42">
        <v>36000</v>
      </c>
      <c r="C29" s="42">
        <v>40000</v>
      </c>
      <c r="D29" s="42">
        <v>40000</v>
      </c>
      <c r="E29" s="72">
        <v>15000</v>
      </c>
      <c r="F29" s="43">
        <f t="shared" si="0"/>
        <v>131000</v>
      </c>
      <c r="H29" s="24" t="s">
        <v>108</v>
      </c>
      <c r="I29" s="18">
        <v>70000</v>
      </c>
      <c r="K29" s="23">
        <v>25000</v>
      </c>
      <c r="L29" s="61" t="s">
        <v>161</v>
      </c>
      <c r="N29" s="81">
        <v>44166</v>
      </c>
      <c r="O29" s="42">
        <v>25000</v>
      </c>
      <c r="P29" s="42">
        <v>35000</v>
      </c>
      <c r="Q29" s="36">
        <v>30000</v>
      </c>
    </row>
    <row r="30" spans="1:22" x14ac:dyDescent="0.25">
      <c r="A30" s="41">
        <v>44166</v>
      </c>
      <c r="B30" s="42">
        <v>50000</v>
      </c>
      <c r="C30" s="42">
        <v>45000</v>
      </c>
      <c r="D30" s="42">
        <v>40000</v>
      </c>
      <c r="E30" s="72">
        <v>15000</v>
      </c>
      <c r="F30" s="43">
        <f t="shared" si="0"/>
        <v>150000</v>
      </c>
      <c r="H30" s="24" t="s">
        <v>53</v>
      </c>
      <c r="I30" s="18">
        <v>70000</v>
      </c>
      <c r="K30" s="23">
        <v>97320</v>
      </c>
      <c r="L30" s="61" t="s">
        <v>162</v>
      </c>
      <c r="N30" s="81">
        <v>44197</v>
      </c>
      <c r="O30" s="42"/>
      <c r="P30" s="42"/>
      <c r="Q30" s="36"/>
    </row>
    <row r="31" spans="1:22" x14ac:dyDescent="0.25">
      <c r="A31" s="41">
        <v>43922</v>
      </c>
      <c r="B31" s="42">
        <v>0</v>
      </c>
      <c r="C31" s="42">
        <v>36520</v>
      </c>
      <c r="D31" s="42">
        <v>0</v>
      </c>
      <c r="E31" s="72">
        <v>0</v>
      </c>
      <c r="F31" s="43">
        <f t="shared" si="0"/>
        <v>36520</v>
      </c>
      <c r="H31" s="24" t="s">
        <v>109</v>
      </c>
      <c r="I31" s="18">
        <v>70000</v>
      </c>
      <c r="K31" s="23">
        <v>71400</v>
      </c>
      <c r="L31" s="61" t="s">
        <v>162</v>
      </c>
      <c r="N31" s="81">
        <v>44228</v>
      </c>
      <c r="O31" s="42">
        <v>25000</v>
      </c>
      <c r="P31" s="42">
        <v>35000</v>
      </c>
      <c r="Q31" s="36"/>
    </row>
    <row r="32" spans="1:22" x14ac:dyDescent="0.25">
      <c r="A32" s="88" t="s">
        <v>151</v>
      </c>
      <c r="B32" s="89">
        <v>250000</v>
      </c>
      <c r="C32" s="89">
        <v>250000</v>
      </c>
      <c r="D32" s="89">
        <v>250000</v>
      </c>
      <c r="E32" s="90">
        <v>50000</v>
      </c>
      <c r="F32" s="43">
        <f t="shared" si="0"/>
        <v>800000</v>
      </c>
      <c r="H32" s="46" t="s">
        <v>110</v>
      </c>
      <c r="I32" s="43">
        <v>75000</v>
      </c>
      <c r="K32" s="23">
        <v>100000</v>
      </c>
      <c r="L32" s="61" t="s">
        <v>163</v>
      </c>
      <c r="N32" s="81">
        <v>44256</v>
      </c>
      <c r="O32" s="42"/>
      <c r="P32" s="42"/>
      <c r="Q32" s="36"/>
    </row>
    <row r="33" spans="1:19" x14ac:dyDescent="0.25">
      <c r="A33" s="88" t="s">
        <v>140</v>
      </c>
      <c r="B33" s="89"/>
      <c r="C33" s="89"/>
      <c r="D33" s="89"/>
      <c r="E33" s="90">
        <v>55000</v>
      </c>
      <c r="F33" s="43">
        <f t="shared" si="0"/>
        <v>55000</v>
      </c>
      <c r="H33" s="24"/>
      <c r="I33" s="18"/>
      <c r="K33" s="23">
        <v>900000</v>
      </c>
      <c r="L33" s="61" t="s">
        <v>164</v>
      </c>
      <c r="N33" s="81">
        <v>44287</v>
      </c>
      <c r="O33" s="23">
        <v>50000</v>
      </c>
      <c r="P33" s="42">
        <v>70000</v>
      </c>
      <c r="Q33" s="36"/>
    </row>
    <row r="34" spans="1:19" x14ac:dyDescent="0.25">
      <c r="A34" s="88" t="s">
        <v>152</v>
      </c>
      <c r="B34" s="89">
        <v>250000</v>
      </c>
      <c r="C34" s="89">
        <v>250000</v>
      </c>
      <c r="D34" s="89">
        <v>250000</v>
      </c>
      <c r="E34" s="90">
        <v>100000</v>
      </c>
      <c r="F34" s="43">
        <f t="shared" si="0"/>
        <v>850000</v>
      </c>
      <c r="H34" s="24"/>
      <c r="I34" s="18"/>
      <c r="K34" s="23">
        <v>100000</v>
      </c>
      <c r="L34" s="61" t="s">
        <v>169</v>
      </c>
      <c r="N34" s="81">
        <v>44317</v>
      </c>
      <c r="O34" s="42">
        <v>25000</v>
      </c>
      <c r="P34" s="42">
        <v>35000</v>
      </c>
      <c r="Q34" s="36"/>
      <c r="S34" s="2"/>
    </row>
    <row r="35" spans="1:19" ht="15.75" thickBot="1" x14ac:dyDescent="0.3">
      <c r="A35" s="88" t="s">
        <v>172</v>
      </c>
      <c r="B35" s="89">
        <v>100000</v>
      </c>
      <c r="C35" s="89">
        <v>0</v>
      </c>
      <c r="D35" s="89">
        <v>0</v>
      </c>
      <c r="E35" s="90">
        <v>0</v>
      </c>
      <c r="F35" s="43">
        <f t="shared" si="0"/>
        <v>100000</v>
      </c>
      <c r="H35" s="63" t="s">
        <v>32</v>
      </c>
      <c r="I35" s="64">
        <f>SUM(I28:I34)</f>
        <v>355000</v>
      </c>
      <c r="K35" s="23">
        <v>50000</v>
      </c>
      <c r="L35" s="61" t="s">
        <v>174</v>
      </c>
      <c r="N35" s="81">
        <v>44348</v>
      </c>
      <c r="O35" s="42">
        <v>25000</v>
      </c>
      <c r="P35" s="42">
        <v>35000</v>
      </c>
      <c r="Q35" s="36"/>
      <c r="S35" s="53"/>
    </row>
    <row r="36" spans="1:19" x14ac:dyDescent="0.25">
      <c r="A36" s="88" t="s">
        <v>153</v>
      </c>
      <c r="B36" s="89">
        <v>444000</v>
      </c>
      <c r="C36" s="89">
        <v>324000</v>
      </c>
      <c r="D36" s="89">
        <v>324000</v>
      </c>
      <c r="E36" s="90"/>
      <c r="F36" s="43">
        <f t="shared" si="0"/>
        <v>1092000</v>
      </c>
      <c r="K36" s="23">
        <v>40000</v>
      </c>
      <c r="L36" s="61" t="s">
        <v>175</v>
      </c>
      <c r="N36" s="81">
        <v>44378</v>
      </c>
      <c r="O36" s="42">
        <v>25000</v>
      </c>
      <c r="P36" s="42">
        <v>35000</v>
      </c>
      <c r="Q36" s="36"/>
      <c r="S36" s="53"/>
    </row>
    <row r="37" spans="1:19" ht="15.75" thickBot="1" x14ac:dyDescent="0.3">
      <c r="A37" s="41">
        <v>44197</v>
      </c>
      <c r="B37" s="42">
        <v>40000</v>
      </c>
      <c r="C37" s="42">
        <v>40000</v>
      </c>
      <c r="D37" s="42">
        <v>40000</v>
      </c>
      <c r="E37" s="72">
        <v>10000</v>
      </c>
      <c r="F37" s="43">
        <f t="shared" si="0"/>
        <v>130000</v>
      </c>
      <c r="H37" s="2">
        <v>13</v>
      </c>
      <c r="K37" s="23">
        <v>500000</v>
      </c>
      <c r="L37" s="61" t="s">
        <v>177</v>
      </c>
      <c r="N37" s="81"/>
      <c r="O37" s="42"/>
      <c r="P37" s="42"/>
      <c r="Q37" s="36"/>
    </row>
    <row r="38" spans="1:19" ht="15.75" thickBot="1" x14ac:dyDescent="0.3">
      <c r="A38" s="41">
        <v>44228</v>
      </c>
      <c r="B38" s="42">
        <v>40000</v>
      </c>
      <c r="C38" s="42">
        <v>40000</v>
      </c>
      <c r="D38" s="42">
        <v>40000</v>
      </c>
      <c r="E38" s="72">
        <v>10000</v>
      </c>
      <c r="F38" s="43">
        <f t="shared" si="0"/>
        <v>130000</v>
      </c>
      <c r="H38" s="31" t="s">
        <v>111</v>
      </c>
      <c r="I38" s="12"/>
      <c r="K38" s="23">
        <v>24000</v>
      </c>
      <c r="L38" s="61" t="s">
        <v>178</v>
      </c>
      <c r="N38" s="81"/>
      <c r="O38" s="42"/>
      <c r="P38" s="42"/>
      <c r="Q38" s="36"/>
      <c r="S38" s="2"/>
    </row>
    <row r="39" spans="1:19" x14ac:dyDescent="0.25">
      <c r="A39" s="41">
        <v>44256</v>
      </c>
      <c r="B39" s="42">
        <v>40000</v>
      </c>
      <c r="C39" s="42">
        <v>40000</v>
      </c>
      <c r="D39" s="42">
        <v>40000</v>
      </c>
      <c r="E39" s="72">
        <v>10000</v>
      </c>
      <c r="F39" s="43">
        <f t="shared" si="0"/>
        <v>130000</v>
      </c>
      <c r="H39" s="19" t="s">
        <v>112</v>
      </c>
      <c r="I39" s="32">
        <v>195000</v>
      </c>
      <c r="K39" s="23">
        <v>275000</v>
      </c>
      <c r="L39" s="61" t="s">
        <v>183</v>
      </c>
      <c r="N39" s="81"/>
      <c r="O39" s="42"/>
      <c r="P39" s="42"/>
      <c r="Q39" s="36"/>
    </row>
    <row r="40" spans="1:19" x14ac:dyDescent="0.25">
      <c r="A40" s="41">
        <v>44287</v>
      </c>
      <c r="B40" s="42">
        <v>40000</v>
      </c>
      <c r="C40" s="42">
        <v>40000</v>
      </c>
      <c r="D40" s="42">
        <v>40000</v>
      </c>
      <c r="E40" s="72">
        <v>10000</v>
      </c>
      <c r="F40" s="43">
        <f t="shared" si="0"/>
        <v>130000</v>
      </c>
      <c r="H40" s="24" t="s">
        <v>113</v>
      </c>
      <c r="I40" s="18">
        <v>100000</v>
      </c>
      <c r="K40" s="23">
        <v>250000</v>
      </c>
      <c r="L40" s="61" t="s">
        <v>184</v>
      </c>
      <c r="N40" s="81"/>
      <c r="O40" s="42"/>
      <c r="P40" s="42"/>
      <c r="Q40" s="36"/>
    </row>
    <row r="41" spans="1:19" x14ac:dyDescent="0.25">
      <c r="A41" s="41">
        <v>44317</v>
      </c>
      <c r="B41" s="42">
        <v>40000</v>
      </c>
      <c r="C41" s="42">
        <v>40000</v>
      </c>
      <c r="D41" s="42">
        <v>40000</v>
      </c>
      <c r="E41" s="72">
        <v>10000</v>
      </c>
      <c r="F41" s="43">
        <f t="shared" si="0"/>
        <v>130000</v>
      </c>
      <c r="H41" s="44" t="s">
        <v>149</v>
      </c>
      <c r="I41" s="43">
        <v>20000</v>
      </c>
      <c r="K41" s="114"/>
      <c r="L41" s="97"/>
      <c r="N41" s="81"/>
      <c r="O41" s="42"/>
      <c r="P41" s="42"/>
      <c r="Q41" s="36"/>
    </row>
    <row r="42" spans="1:19" ht="15.75" thickBot="1" x14ac:dyDescent="0.3">
      <c r="A42" s="41">
        <v>44348</v>
      </c>
      <c r="B42" s="42">
        <v>27800</v>
      </c>
      <c r="C42" s="42">
        <v>50000</v>
      </c>
      <c r="D42" s="42">
        <v>10000</v>
      </c>
      <c r="E42" s="72"/>
      <c r="F42" s="43">
        <f t="shared" si="0"/>
        <v>87800</v>
      </c>
      <c r="H42" s="44"/>
      <c r="I42" s="43"/>
      <c r="K42" s="114"/>
      <c r="L42" s="97"/>
      <c r="N42" s="81">
        <v>44287</v>
      </c>
      <c r="O42" s="23"/>
      <c r="P42" s="42"/>
      <c r="Q42" s="36"/>
    </row>
    <row r="43" spans="1:19" ht="15.75" thickBot="1" x14ac:dyDescent="0.3">
      <c r="A43" s="41">
        <v>44378</v>
      </c>
      <c r="B43" s="42">
        <v>27000</v>
      </c>
      <c r="C43" s="42"/>
      <c r="D43" s="42">
        <v>40000</v>
      </c>
      <c r="E43" s="72"/>
      <c r="F43" s="43">
        <f t="shared" si="0"/>
        <v>67000</v>
      </c>
      <c r="H43" s="44"/>
      <c r="I43" s="43"/>
      <c r="K43" s="37">
        <f>SUM(K10:K40)</f>
        <v>4488220</v>
      </c>
      <c r="L43" s="38" t="s">
        <v>32</v>
      </c>
      <c r="N43" s="81">
        <v>44317</v>
      </c>
      <c r="O43" s="81"/>
      <c r="P43" s="42"/>
      <c r="Q43" s="42"/>
    </row>
    <row r="44" spans="1:19" ht="15.75" thickBot="1" x14ac:dyDescent="0.3">
      <c r="A44" s="41"/>
      <c r="B44" s="42"/>
      <c r="C44" s="42"/>
      <c r="D44" s="42"/>
      <c r="E44" s="72"/>
      <c r="F44" s="43">
        <f t="shared" si="0"/>
        <v>0</v>
      </c>
      <c r="H44" s="10" t="s">
        <v>32</v>
      </c>
      <c r="I44" s="96">
        <f>SUM(I39:I43)</f>
        <v>315000</v>
      </c>
      <c r="N44" s="84"/>
      <c r="O44" s="62"/>
      <c r="P44" s="42"/>
      <c r="Q44" s="42"/>
    </row>
    <row r="45" spans="1:19" ht="15.75" thickBot="1" x14ac:dyDescent="0.3">
      <c r="A45" s="41"/>
      <c r="B45" s="42"/>
      <c r="C45" s="42"/>
      <c r="D45" s="42"/>
      <c r="E45" s="72"/>
      <c r="F45" s="43">
        <f t="shared" si="0"/>
        <v>0</v>
      </c>
      <c r="H45" s="46"/>
      <c r="I45" s="95"/>
      <c r="K45">
        <v>7</v>
      </c>
      <c r="N45" s="10" t="s">
        <v>32</v>
      </c>
      <c r="O45" s="58">
        <f>SUM(O4:O44)</f>
        <v>2020000</v>
      </c>
      <c r="P45" s="58">
        <f>SUM(P4:P44)</f>
        <v>3200000</v>
      </c>
      <c r="Q45" s="73">
        <f>SUM(Q19:Q44)</f>
        <v>200000</v>
      </c>
      <c r="R45" s="55">
        <f>SUM(O45:Q45)</f>
        <v>5420000</v>
      </c>
    </row>
    <row r="46" spans="1:19" ht="15.75" thickBot="1" x14ac:dyDescent="0.3">
      <c r="A46" s="41"/>
      <c r="B46" s="42"/>
      <c r="C46" s="42"/>
      <c r="D46" s="42"/>
      <c r="E46" s="72"/>
      <c r="F46" s="43">
        <f t="shared" si="0"/>
        <v>0</v>
      </c>
      <c r="H46" s="24"/>
      <c r="I46" s="18"/>
      <c r="K46" s="102"/>
      <c r="L46" s="40" t="s">
        <v>37</v>
      </c>
    </row>
    <row r="47" spans="1:19" ht="15.75" thickBot="1" x14ac:dyDescent="0.3">
      <c r="A47" s="41"/>
      <c r="B47" s="42"/>
      <c r="C47" s="42"/>
      <c r="D47" s="42"/>
      <c r="E47" s="72"/>
      <c r="F47" s="43">
        <f t="shared" si="0"/>
        <v>0</v>
      </c>
      <c r="H47" s="44"/>
      <c r="I47" s="43"/>
      <c r="K47" s="106">
        <v>324150</v>
      </c>
      <c r="L47" s="99" t="s">
        <v>124</v>
      </c>
    </row>
    <row r="48" spans="1:19" ht="15.75" thickBot="1" x14ac:dyDescent="0.3">
      <c r="A48" s="44"/>
      <c r="B48" s="42"/>
      <c r="C48" s="42"/>
      <c r="D48" s="42"/>
      <c r="E48" s="72"/>
      <c r="F48" s="43">
        <f t="shared" si="0"/>
        <v>0</v>
      </c>
      <c r="H48" s="31" t="s">
        <v>114</v>
      </c>
      <c r="I48" s="55">
        <f>I35-I44</f>
        <v>40000</v>
      </c>
      <c r="K48" s="47">
        <v>119500</v>
      </c>
      <c r="L48" s="100" t="s">
        <v>119</v>
      </c>
      <c r="R48" s="75"/>
    </row>
    <row r="49" spans="1:18" ht="15.75" thickBot="1" x14ac:dyDescent="0.3">
      <c r="A49" s="31" t="s">
        <v>32</v>
      </c>
      <c r="B49" s="58">
        <f>SUM(B4:B48)</f>
        <v>3142200</v>
      </c>
      <c r="C49" s="58">
        <f>SUM(C4:C48)</f>
        <v>3847850</v>
      </c>
      <c r="D49" s="58">
        <f>SUM(D4:D48)</f>
        <v>3883000</v>
      </c>
      <c r="E49" s="73">
        <f>SUM(E4:E48)</f>
        <v>996000</v>
      </c>
      <c r="F49" s="55">
        <f>SUM(B49:E49)</f>
        <v>11869050</v>
      </c>
      <c r="K49" s="47">
        <v>36650</v>
      </c>
      <c r="L49" s="101" t="s">
        <v>126</v>
      </c>
      <c r="R49" s="75"/>
    </row>
    <row r="50" spans="1:18" ht="16.5" thickBot="1" x14ac:dyDescent="0.3">
      <c r="H50" s="1">
        <v>11</v>
      </c>
      <c r="K50" s="45">
        <v>31705</v>
      </c>
      <c r="L50" s="13" t="s">
        <v>125</v>
      </c>
      <c r="R50" s="75"/>
    </row>
    <row r="51" spans="1:18" ht="15.75" thickBot="1" x14ac:dyDescent="0.3">
      <c r="H51" s="66" t="s">
        <v>133</v>
      </c>
      <c r="I51" s="67">
        <f>D58-I24</f>
        <v>142425</v>
      </c>
      <c r="K51" s="47">
        <v>7000</v>
      </c>
      <c r="L51" s="13" t="s">
        <v>95</v>
      </c>
      <c r="R51" s="75"/>
    </row>
    <row r="52" spans="1:18" ht="16.5" thickBot="1" x14ac:dyDescent="0.3">
      <c r="A52" s="1">
        <v>8</v>
      </c>
      <c r="H52" s="56"/>
      <c r="I52" s="57"/>
      <c r="K52" s="47">
        <v>15000</v>
      </c>
      <c r="L52" s="13" t="s">
        <v>99</v>
      </c>
      <c r="R52" s="75"/>
    </row>
    <row r="53" spans="1:18" ht="15.75" thickBot="1" x14ac:dyDescent="0.3">
      <c r="A53" s="31" t="s">
        <v>44</v>
      </c>
      <c r="B53" s="59"/>
      <c r="C53" s="59"/>
      <c r="D53" s="38"/>
      <c r="E53" s="56"/>
      <c r="F53" s="2"/>
      <c r="H53" s="66" t="s">
        <v>131</v>
      </c>
      <c r="I53" s="67">
        <v>141059.43</v>
      </c>
      <c r="K53" s="47">
        <v>18000</v>
      </c>
      <c r="L53" s="13" t="s">
        <v>136</v>
      </c>
      <c r="R53" s="75"/>
    </row>
    <row r="54" spans="1:18" ht="15.75" thickBot="1" x14ac:dyDescent="0.3">
      <c r="A54" s="19" t="s">
        <v>46</v>
      </c>
      <c r="B54" s="60"/>
      <c r="C54" s="60"/>
      <c r="D54" s="32">
        <f>F49</f>
        <v>11869050</v>
      </c>
      <c r="E54" s="74"/>
      <c r="H54" s="68"/>
      <c r="K54" s="50">
        <v>50000</v>
      </c>
      <c r="L54" s="100" t="s">
        <v>137</v>
      </c>
    </row>
    <row r="55" spans="1:18" ht="15.75" thickBot="1" x14ac:dyDescent="0.3">
      <c r="A55" s="24" t="s">
        <v>48</v>
      </c>
      <c r="B55" s="61"/>
      <c r="C55" s="61"/>
      <c r="D55" s="18">
        <f>L6</f>
        <v>250000</v>
      </c>
      <c r="E55" s="74"/>
      <c r="H55" s="66" t="s">
        <v>56</v>
      </c>
      <c r="I55" s="69">
        <f>I51-I53</f>
        <v>1365.570000000007</v>
      </c>
      <c r="K55" s="50">
        <v>28000</v>
      </c>
      <c r="L55" s="103" t="s">
        <v>138</v>
      </c>
    </row>
    <row r="56" spans="1:18" x14ac:dyDescent="0.25">
      <c r="A56" s="24" t="s">
        <v>114</v>
      </c>
      <c r="B56" s="61"/>
      <c r="C56" s="61"/>
      <c r="D56" s="18">
        <f>I48</f>
        <v>40000</v>
      </c>
      <c r="E56" s="74"/>
      <c r="K56" s="50">
        <v>15000</v>
      </c>
      <c r="L56" s="104" t="s">
        <v>139</v>
      </c>
    </row>
    <row r="57" spans="1:18" ht="15.75" thickBot="1" x14ac:dyDescent="0.3">
      <c r="A57" s="44"/>
      <c r="B57" s="62"/>
      <c r="C57" s="62"/>
      <c r="D57" s="43"/>
      <c r="E57" s="74"/>
      <c r="H57" s="120" t="s">
        <v>57</v>
      </c>
      <c r="I57" s="121"/>
      <c r="K57" s="50">
        <v>2500</v>
      </c>
      <c r="L57" s="104" t="s">
        <v>165</v>
      </c>
    </row>
    <row r="58" spans="1:18" ht="15.75" thickBot="1" x14ac:dyDescent="0.3">
      <c r="A58" s="31" t="s">
        <v>32</v>
      </c>
      <c r="B58" s="59"/>
      <c r="C58" s="59"/>
      <c r="D58" s="55">
        <f>SUM(D54:D57)</f>
        <v>12159050</v>
      </c>
      <c r="E58" s="57"/>
      <c r="K58" s="50">
        <v>15000</v>
      </c>
      <c r="L58" s="104" t="s">
        <v>166</v>
      </c>
    </row>
    <row r="59" spans="1:18" x14ac:dyDescent="0.25">
      <c r="K59" s="50">
        <v>85000</v>
      </c>
      <c r="L59" s="104" t="s">
        <v>167</v>
      </c>
    </row>
    <row r="60" spans="1:18" x14ac:dyDescent="0.25">
      <c r="K60" s="50">
        <v>15000</v>
      </c>
      <c r="L60" s="104" t="s">
        <v>176</v>
      </c>
    </row>
    <row r="61" spans="1:18" ht="16.5" thickBot="1" x14ac:dyDescent="0.3">
      <c r="A61" s="1">
        <v>10</v>
      </c>
      <c r="K61" s="50"/>
      <c r="L61" s="104"/>
    </row>
    <row r="62" spans="1:18" ht="15.75" thickBot="1" x14ac:dyDescent="0.3">
      <c r="A62" s="6" t="s">
        <v>52</v>
      </c>
      <c r="B62" s="3"/>
      <c r="C62" s="3"/>
      <c r="D62" s="76"/>
      <c r="E62" s="65"/>
      <c r="F62" s="56"/>
      <c r="K62" s="50"/>
      <c r="L62" s="104"/>
    </row>
    <row r="63" spans="1:18" ht="15.75" thickBot="1" x14ac:dyDescent="0.3">
      <c r="A63" s="10"/>
      <c r="B63" s="11" t="s">
        <v>5</v>
      </c>
      <c r="C63" s="11" t="s">
        <v>6</v>
      </c>
      <c r="D63" s="12" t="s">
        <v>53</v>
      </c>
      <c r="E63" s="12" t="s">
        <v>64</v>
      </c>
      <c r="F63" s="75"/>
      <c r="K63" s="105"/>
      <c r="L63" s="104"/>
    </row>
    <row r="64" spans="1:18" ht="15.75" thickBot="1" x14ac:dyDescent="0.3">
      <c r="A64" s="19" t="s">
        <v>54</v>
      </c>
      <c r="B64" s="17">
        <v>0</v>
      </c>
      <c r="C64" s="17">
        <v>40000</v>
      </c>
      <c r="D64" s="32">
        <v>0</v>
      </c>
      <c r="E64" s="32">
        <v>20000</v>
      </c>
      <c r="F64" s="74"/>
      <c r="K64" s="52">
        <f>SUM(K47:K63)</f>
        <v>762505</v>
      </c>
      <c r="L64" s="40" t="s">
        <v>32</v>
      </c>
    </row>
    <row r="65" spans="1:7" x14ac:dyDescent="0.25">
      <c r="A65" s="24" t="s">
        <v>146</v>
      </c>
      <c r="B65" s="23"/>
      <c r="C65" s="23"/>
      <c r="D65" s="18"/>
      <c r="E65" s="18"/>
      <c r="F65" s="74"/>
      <c r="G65"/>
    </row>
    <row r="66" spans="1:7" x14ac:dyDescent="0.25">
      <c r="A66" s="24" t="s">
        <v>173</v>
      </c>
      <c r="B66" s="23"/>
      <c r="C66" s="23"/>
      <c r="D66" s="18"/>
      <c r="E66" s="18"/>
      <c r="F66" s="74"/>
      <c r="G66"/>
    </row>
    <row r="67" spans="1:7" x14ac:dyDescent="0.25">
      <c r="A67" s="24" t="s">
        <v>148</v>
      </c>
      <c r="B67" s="23"/>
      <c r="C67" s="23"/>
      <c r="D67" s="18"/>
      <c r="E67" s="18"/>
      <c r="F67" s="74"/>
      <c r="G67"/>
    </row>
    <row r="68" spans="1:7" x14ac:dyDescent="0.25">
      <c r="A68" s="24"/>
      <c r="B68" s="23"/>
      <c r="C68" s="23"/>
      <c r="D68" s="18"/>
      <c r="E68" s="18"/>
      <c r="F68" s="57"/>
      <c r="G68"/>
    </row>
    <row r="69" spans="1:7" ht="15.75" thickBot="1" x14ac:dyDescent="0.3">
      <c r="A69" s="44"/>
      <c r="B69" s="42"/>
      <c r="C69" s="42"/>
      <c r="D69" s="43"/>
      <c r="E69" s="43"/>
    </row>
    <row r="70" spans="1:7" ht="15.75" thickBot="1" x14ac:dyDescent="0.3">
      <c r="A70" s="31" t="s">
        <v>32</v>
      </c>
      <c r="B70" s="58">
        <f>SUM(B64:B69)</f>
        <v>0</v>
      </c>
      <c r="C70" s="58">
        <f>SUM(C64:C69)</f>
        <v>40000</v>
      </c>
      <c r="D70" s="55">
        <f>SUM(D64:D69)</f>
        <v>0</v>
      </c>
      <c r="E70" s="55">
        <f>SUM(E64:E69)</f>
        <v>20000</v>
      </c>
    </row>
    <row r="72" spans="1:7" x14ac:dyDescent="0.25">
      <c r="A72" s="2"/>
    </row>
    <row r="73" spans="1:7" ht="21" x14ac:dyDescent="0.35">
      <c r="A73" s="118"/>
      <c r="B73" s="119"/>
      <c r="C73" s="119"/>
      <c r="D73" s="119"/>
      <c r="E73" s="119"/>
      <c r="F73" s="119"/>
    </row>
    <row r="74" spans="1:7" x14ac:dyDescent="0.25">
      <c r="A74" s="78"/>
    </row>
    <row r="75" spans="1:7" x14ac:dyDescent="0.25">
      <c r="A75" s="53"/>
    </row>
    <row r="76" spans="1:7" x14ac:dyDescent="0.25">
      <c r="A76" s="53"/>
    </row>
    <row r="77" spans="1:7" x14ac:dyDescent="0.25">
      <c r="A77" s="53"/>
    </row>
    <row r="78" spans="1:7" x14ac:dyDescent="0.25">
      <c r="A78" s="54"/>
    </row>
    <row r="79" spans="1:7" x14ac:dyDescent="0.25">
      <c r="A79" s="54"/>
    </row>
    <row r="81" spans="7:11" x14ac:dyDescent="0.25">
      <c r="K81" t="s">
        <v>75</v>
      </c>
    </row>
    <row r="85" spans="7:11" x14ac:dyDescent="0.25">
      <c r="G85" s="116"/>
      <c r="H85" s="1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opLeftCell="A31" workbookViewId="0">
      <selection activeCell="A31" sqref="A1:XFD1048576"/>
    </sheetView>
  </sheetViews>
  <sheetFormatPr defaultRowHeight="15" x14ac:dyDescent="0.25"/>
  <cols>
    <col min="1" max="1" width="11.85546875" customWidth="1"/>
    <col min="2" max="3" width="13.7109375" bestFit="1" customWidth="1"/>
    <col min="4" max="4" width="15.42578125" bestFit="1" customWidth="1"/>
    <col min="5" max="5" width="11.7109375" customWidth="1"/>
    <col min="6" max="6" width="12.7109375" bestFit="1" customWidth="1"/>
    <col min="7" max="7" width="9.140625" style="2"/>
    <col min="8" max="8" width="55.28515625" bestFit="1" customWidth="1"/>
    <col min="9" max="9" width="14" customWidth="1"/>
    <col min="10" max="10" width="13.42578125" customWidth="1"/>
    <col min="11" max="11" width="13.85546875" customWidth="1"/>
    <col min="12" max="12" width="40.85546875" customWidth="1"/>
    <col min="13" max="13" width="5.42578125" customWidth="1"/>
    <col min="15" max="17" width="13.7109375" bestFit="1" customWidth="1"/>
    <col min="18" max="18" width="13" customWidth="1"/>
    <col min="20" max="20" width="9.7109375" bestFit="1" customWidth="1"/>
    <col min="21" max="21" width="45.5703125" customWidth="1"/>
    <col min="22" max="22" width="11" bestFit="1" customWidth="1"/>
  </cols>
  <sheetData>
    <row r="1" spans="1:22" ht="16.5" thickBot="1" x14ac:dyDescent="0.3">
      <c r="A1" s="1">
        <v>1</v>
      </c>
      <c r="H1" s="1">
        <v>2</v>
      </c>
      <c r="N1" s="1">
        <v>3</v>
      </c>
      <c r="S1" s="2">
        <v>4</v>
      </c>
    </row>
    <row r="2" spans="1:22" ht="15.75" thickBot="1" x14ac:dyDescent="0.3">
      <c r="A2" s="3" t="s">
        <v>0</v>
      </c>
      <c r="C2" s="4"/>
      <c r="D2" s="4"/>
      <c r="E2" s="70"/>
      <c r="F2" s="108"/>
      <c r="H2" s="6" t="s">
        <v>1</v>
      </c>
      <c r="I2" s="4"/>
      <c r="J2" s="4"/>
      <c r="K2" s="4"/>
      <c r="L2" s="5"/>
      <c r="N2" s="6" t="s">
        <v>2</v>
      </c>
      <c r="O2" s="4"/>
      <c r="P2" s="70"/>
      <c r="Q2" s="40" t="s">
        <v>135</v>
      </c>
      <c r="S2" s="7"/>
      <c r="T2" s="8"/>
      <c r="U2" s="8"/>
      <c r="V2" s="9"/>
    </row>
    <row r="3" spans="1:22" ht="15.75" thickBot="1" x14ac:dyDescent="0.3">
      <c r="A3" s="10" t="s">
        <v>4</v>
      </c>
      <c r="B3" s="11" t="s">
        <v>5</v>
      </c>
      <c r="C3" s="11" t="s">
        <v>6</v>
      </c>
      <c r="D3" s="12" t="s">
        <v>7</v>
      </c>
      <c r="E3" s="39" t="s">
        <v>64</v>
      </c>
      <c r="F3" s="40" t="s">
        <v>32</v>
      </c>
      <c r="H3" s="10" t="s">
        <v>8</v>
      </c>
      <c r="I3" s="11" t="s">
        <v>9</v>
      </c>
      <c r="J3" s="11" t="s">
        <v>10</v>
      </c>
      <c r="K3" s="12" t="s">
        <v>155</v>
      </c>
      <c r="L3" s="13"/>
      <c r="N3" s="10" t="s">
        <v>4</v>
      </c>
      <c r="O3" s="11" t="s">
        <v>9</v>
      </c>
      <c r="P3" s="12" t="s">
        <v>10</v>
      </c>
      <c r="Q3" s="39" t="s">
        <v>135</v>
      </c>
      <c r="S3" s="14"/>
      <c r="T3" s="15"/>
      <c r="U3" s="15"/>
      <c r="V3" s="16"/>
    </row>
    <row r="4" spans="1:22" ht="30.75" thickBot="1" x14ac:dyDescent="0.3">
      <c r="A4" s="87" t="s">
        <v>186</v>
      </c>
      <c r="B4" s="23">
        <v>912400</v>
      </c>
      <c r="C4" s="23">
        <v>1458850</v>
      </c>
      <c r="D4" s="23">
        <v>1554000</v>
      </c>
      <c r="E4" s="80">
        <v>291000</v>
      </c>
      <c r="F4" s="32">
        <f>SUM(B4:E4)</f>
        <v>4216250</v>
      </c>
      <c r="H4" s="24" t="s">
        <v>156</v>
      </c>
      <c r="I4" s="23">
        <v>50000</v>
      </c>
      <c r="J4" s="23">
        <v>200000</v>
      </c>
      <c r="K4" s="23"/>
      <c r="L4" s="20"/>
      <c r="N4" s="87" t="s">
        <v>185</v>
      </c>
      <c r="O4" s="23">
        <v>1270000</v>
      </c>
      <c r="P4" s="23">
        <v>2150000</v>
      </c>
      <c r="Q4" s="113"/>
      <c r="S4" s="14"/>
      <c r="T4" s="15"/>
      <c r="U4" s="15"/>
      <c r="V4" s="21"/>
    </row>
    <row r="5" spans="1:22" ht="15.75" thickBot="1" x14ac:dyDescent="0.3">
      <c r="A5" s="41">
        <v>43466</v>
      </c>
      <c r="B5" s="42">
        <v>20000</v>
      </c>
      <c r="C5" s="42">
        <v>40000</v>
      </c>
      <c r="D5" s="42">
        <v>30000</v>
      </c>
      <c r="E5" s="72">
        <v>15000</v>
      </c>
      <c r="F5" s="43">
        <f t="shared" ref="F5:F52" si="0">SUM(B5:E5)</f>
        <v>105000</v>
      </c>
      <c r="H5" s="44"/>
      <c r="I5" s="42"/>
      <c r="J5" s="42"/>
      <c r="K5" s="42"/>
      <c r="L5" s="36"/>
      <c r="N5" s="41">
        <v>43466</v>
      </c>
      <c r="O5" s="42">
        <v>25000</v>
      </c>
      <c r="P5" s="42">
        <v>35000</v>
      </c>
      <c r="Q5" s="36"/>
      <c r="S5" s="14"/>
      <c r="T5" s="25"/>
      <c r="U5" s="15"/>
      <c r="V5" s="21"/>
    </row>
    <row r="6" spans="1:22" ht="15.75" thickBot="1" x14ac:dyDescent="0.3">
      <c r="A6" s="41">
        <v>43497</v>
      </c>
      <c r="B6" s="42">
        <v>20000</v>
      </c>
      <c r="C6" s="42">
        <v>40000</v>
      </c>
      <c r="D6" s="42">
        <v>30000</v>
      </c>
      <c r="E6" s="72">
        <v>15000</v>
      </c>
      <c r="F6" s="43">
        <f t="shared" si="0"/>
        <v>105000</v>
      </c>
      <c r="H6" s="26"/>
      <c r="I6" s="27">
        <f>SUM(I4:I4)</f>
        <v>50000</v>
      </c>
      <c r="J6" s="27">
        <f>SUM(J4:J4)</f>
        <v>200000</v>
      </c>
      <c r="K6" s="27">
        <f>SUM(K4:K4)</f>
        <v>0</v>
      </c>
      <c r="L6" s="28">
        <f>SUM(I6:K6)</f>
        <v>250000</v>
      </c>
      <c r="N6" s="41">
        <v>43497</v>
      </c>
      <c r="O6" s="42">
        <v>25000</v>
      </c>
      <c r="P6" s="42">
        <v>35000</v>
      </c>
      <c r="Q6" s="36"/>
      <c r="S6" s="14"/>
      <c r="T6" s="15"/>
      <c r="U6" s="15"/>
      <c r="V6" s="21"/>
    </row>
    <row r="7" spans="1:22" ht="15.75" thickBot="1" x14ac:dyDescent="0.3">
      <c r="A7" s="41">
        <v>43525</v>
      </c>
      <c r="B7" s="42">
        <v>20000</v>
      </c>
      <c r="C7" s="42">
        <v>40000</v>
      </c>
      <c r="D7" s="42">
        <v>30000</v>
      </c>
      <c r="E7" s="72">
        <v>15000</v>
      </c>
      <c r="F7" s="43">
        <f t="shared" si="0"/>
        <v>105000</v>
      </c>
      <c r="N7" s="41">
        <v>43525</v>
      </c>
      <c r="O7" s="42">
        <v>25000</v>
      </c>
      <c r="P7" s="42">
        <v>35000</v>
      </c>
      <c r="Q7" s="36"/>
      <c r="S7" s="14"/>
      <c r="T7" s="25"/>
      <c r="U7" s="15"/>
      <c r="V7" s="21"/>
    </row>
    <row r="8" spans="1:22" ht="16.5" thickBot="1" x14ac:dyDescent="0.3">
      <c r="A8" s="41">
        <v>43556</v>
      </c>
      <c r="B8" s="42">
        <v>20000</v>
      </c>
      <c r="C8" s="42">
        <v>40000</v>
      </c>
      <c r="D8" s="42">
        <v>30000</v>
      </c>
      <c r="E8" s="72">
        <v>15000</v>
      </c>
      <c r="F8" s="43">
        <f t="shared" si="0"/>
        <v>105000</v>
      </c>
      <c r="H8" s="30">
        <v>5</v>
      </c>
      <c r="K8" s="1">
        <v>6</v>
      </c>
      <c r="N8" s="41">
        <v>43556</v>
      </c>
      <c r="O8" s="42">
        <v>25000</v>
      </c>
      <c r="P8" s="42">
        <v>35000</v>
      </c>
      <c r="Q8" s="36"/>
      <c r="S8" s="14"/>
      <c r="T8" s="15"/>
      <c r="U8" s="15"/>
      <c r="V8" s="21"/>
    </row>
    <row r="9" spans="1:22" ht="15.75" thickBot="1" x14ac:dyDescent="0.3">
      <c r="A9" s="41">
        <v>43586</v>
      </c>
      <c r="B9" s="42">
        <v>20000</v>
      </c>
      <c r="C9" s="42">
        <v>40000</v>
      </c>
      <c r="D9" s="42">
        <v>30000</v>
      </c>
      <c r="E9" s="72">
        <v>15000</v>
      </c>
      <c r="F9" s="43">
        <f t="shared" si="0"/>
        <v>105000</v>
      </c>
      <c r="H9" s="31" t="s">
        <v>24</v>
      </c>
      <c r="I9" s="12"/>
      <c r="K9" s="31" t="s">
        <v>25</v>
      </c>
      <c r="L9" s="12"/>
      <c r="N9" s="41">
        <v>43586</v>
      </c>
      <c r="O9" s="42">
        <v>25000</v>
      </c>
      <c r="P9" s="42">
        <v>35000</v>
      </c>
      <c r="Q9" s="36"/>
      <c r="S9" s="14"/>
      <c r="T9" s="15"/>
      <c r="U9" s="15"/>
      <c r="V9" s="21"/>
    </row>
    <row r="10" spans="1:22" ht="15.75" thickBot="1" x14ac:dyDescent="0.3">
      <c r="A10" s="41">
        <v>43617</v>
      </c>
      <c r="B10" s="42">
        <v>20000</v>
      </c>
      <c r="C10" s="42">
        <v>40000</v>
      </c>
      <c r="D10" s="42">
        <v>35000</v>
      </c>
      <c r="E10" s="72">
        <v>15000</v>
      </c>
      <c r="F10" s="43">
        <f t="shared" si="0"/>
        <v>110000</v>
      </c>
      <c r="G10" s="40"/>
      <c r="H10" s="44" t="s">
        <v>106</v>
      </c>
      <c r="I10" s="43">
        <v>253900</v>
      </c>
      <c r="K10" s="98">
        <v>40000</v>
      </c>
      <c r="L10" s="97" t="s">
        <v>118</v>
      </c>
      <c r="N10" s="41">
        <v>43617</v>
      </c>
      <c r="O10" s="42">
        <v>25000</v>
      </c>
      <c r="P10" s="42">
        <v>35000</v>
      </c>
      <c r="Q10" s="36"/>
      <c r="S10" s="14"/>
      <c r="T10" s="15"/>
      <c r="U10" s="15"/>
      <c r="V10" s="21"/>
    </row>
    <row r="11" spans="1:22" ht="15.75" thickBot="1" x14ac:dyDescent="0.3">
      <c r="A11" s="41">
        <v>43647</v>
      </c>
      <c r="B11" s="42">
        <v>2000</v>
      </c>
      <c r="C11" s="42">
        <v>40000</v>
      </c>
      <c r="D11" s="42">
        <v>40000</v>
      </c>
      <c r="E11" s="72">
        <v>15000</v>
      </c>
      <c r="F11" s="43">
        <f t="shared" si="0"/>
        <v>97000</v>
      </c>
      <c r="H11" s="44" t="s">
        <v>132</v>
      </c>
      <c r="I11" s="43">
        <v>-150000</v>
      </c>
      <c r="K11" s="33">
        <v>180000</v>
      </c>
      <c r="L11" s="20" t="s">
        <v>101</v>
      </c>
      <c r="N11" s="41">
        <v>43647</v>
      </c>
      <c r="O11" s="42">
        <v>25000</v>
      </c>
      <c r="P11" s="42">
        <v>35000</v>
      </c>
      <c r="Q11" s="36"/>
      <c r="S11" s="14"/>
      <c r="T11" s="25"/>
      <c r="U11" s="15"/>
      <c r="V11" s="21"/>
    </row>
    <row r="12" spans="1:22" ht="15.75" thickBot="1" x14ac:dyDescent="0.3">
      <c r="A12" s="41">
        <v>43678</v>
      </c>
      <c r="B12" s="42">
        <v>20000</v>
      </c>
      <c r="C12" s="42">
        <v>40000</v>
      </c>
      <c r="D12" s="42">
        <v>40000</v>
      </c>
      <c r="E12" s="72">
        <v>15000</v>
      </c>
      <c r="F12" s="43">
        <f t="shared" si="0"/>
        <v>115000</v>
      </c>
      <c r="H12" s="115" t="s">
        <v>168</v>
      </c>
      <c r="I12" s="95">
        <v>103900</v>
      </c>
      <c r="K12" s="33">
        <v>12000</v>
      </c>
      <c r="L12" s="20" t="s">
        <v>93</v>
      </c>
      <c r="N12" s="41">
        <v>43678</v>
      </c>
      <c r="O12" s="42">
        <v>25000</v>
      </c>
      <c r="P12" s="42">
        <v>35000</v>
      </c>
      <c r="Q12" s="36"/>
      <c r="S12" s="14"/>
      <c r="T12" s="29"/>
      <c r="U12" s="15"/>
      <c r="V12" s="21"/>
    </row>
    <row r="13" spans="1:22" ht="15.75" thickBot="1" x14ac:dyDescent="0.3">
      <c r="A13" s="41">
        <v>43709</v>
      </c>
      <c r="B13" s="42">
        <v>20000</v>
      </c>
      <c r="C13" s="42">
        <v>40000</v>
      </c>
      <c r="D13" s="42">
        <v>40000</v>
      </c>
      <c r="E13" s="72">
        <v>15000</v>
      </c>
      <c r="F13" s="43">
        <f t="shared" si="0"/>
        <v>115000</v>
      </c>
      <c r="H13" s="6" t="s">
        <v>66</v>
      </c>
      <c r="I13" s="77">
        <v>0</v>
      </c>
      <c r="K13" s="33">
        <v>9500</v>
      </c>
      <c r="L13" s="20" t="s">
        <v>94</v>
      </c>
      <c r="N13" s="41">
        <v>43709</v>
      </c>
      <c r="O13" s="42">
        <v>25000</v>
      </c>
      <c r="P13" s="42">
        <v>35000</v>
      </c>
      <c r="Q13" s="36"/>
      <c r="S13" s="14"/>
      <c r="T13" s="29"/>
      <c r="U13" s="15"/>
      <c r="V13" s="21"/>
    </row>
    <row r="14" spans="1:22" ht="15.75" thickBot="1" x14ac:dyDescent="0.3">
      <c r="A14" s="41">
        <v>43739</v>
      </c>
      <c r="B14" s="89">
        <v>20000</v>
      </c>
      <c r="C14" s="89">
        <v>40000</v>
      </c>
      <c r="D14" s="89">
        <v>40000</v>
      </c>
      <c r="E14" s="72">
        <v>15000</v>
      </c>
      <c r="F14" s="43">
        <f t="shared" si="0"/>
        <v>115000</v>
      </c>
      <c r="H14" s="31" t="s">
        <v>127</v>
      </c>
      <c r="I14" s="55">
        <v>120000</v>
      </c>
      <c r="K14" s="33">
        <v>60000</v>
      </c>
      <c r="L14" s="20" t="s">
        <v>100</v>
      </c>
      <c r="N14" s="41">
        <v>43739</v>
      </c>
      <c r="O14" s="42">
        <v>25000</v>
      </c>
      <c r="P14" s="42">
        <v>35000</v>
      </c>
      <c r="Q14" s="36"/>
      <c r="S14" s="14"/>
      <c r="T14" s="29"/>
      <c r="U14" s="15"/>
      <c r="V14" s="21"/>
    </row>
    <row r="15" spans="1:22" ht="15.75" thickBot="1" x14ac:dyDescent="0.3">
      <c r="A15" s="41">
        <v>43770</v>
      </c>
      <c r="B15" s="42">
        <v>28000</v>
      </c>
      <c r="C15" s="42">
        <v>40000</v>
      </c>
      <c r="D15" s="42">
        <v>40000</v>
      </c>
      <c r="E15" s="72">
        <v>15000</v>
      </c>
      <c r="F15" s="43">
        <f t="shared" si="0"/>
        <v>123000</v>
      </c>
      <c r="K15" s="35">
        <v>110000</v>
      </c>
      <c r="L15" s="36" t="s">
        <v>102</v>
      </c>
      <c r="N15" s="41">
        <v>43770</v>
      </c>
      <c r="O15" s="42">
        <v>25000</v>
      </c>
      <c r="P15" s="42">
        <v>35000</v>
      </c>
      <c r="Q15" s="36"/>
      <c r="S15" s="14"/>
      <c r="T15" s="29"/>
      <c r="U15" s="15"/>
      <c r="V15" s="21"/>
    </row>
    <row r="16" spans="1:22" ht="16.5" thickBot="1" x14ac:dyDescent="0.3">
      <c r="A16" s="41">
        <v>43800</v>
      </c>
      <c r="B16" s="42">
        <v>26000</v>
      </c>
      <c r="C16" s="42">
        <v>40000</v>
      </c>
      <c r="D16" s="42">
        <v>40000</v>
      </c>
      <c r="E16" s="72">
        <v>15000</v>
      </c>
      <c r="F16" s="43">
        <f t="shared" si="0"/>
        <v>121000</v>
      </c>
      <c r="H16" s="1">
        <v>9</v>
      </c>
      <c r="K16" s="35">
        <v>25000</v>
      </c>
      <c r="L16" s="36" t="s">
        <v>129</v>
      </c>
      <c r="N16" s="41">
        <v>43800</v>
      </c>
      <c r="O16" s="42">
        <v>25000</v>
      </c>
      <c r="P16" s="42">
        <v>35000</v>
      </c>
      <c r="Q16" s="36"/>
      <c r="S16" s="14"/>
      <c r="T16" s="29"/>
      <c r="U16" s="15"/>
      <c r="V16" s="21"/>
    </row>
    <row r="17" spans="1:22" ht="15.75" thickBot="1" x14ac:dyDescent="0.3">
      <c r="A17" s="41">
        <v>43831</v>
      </c>
      <c r="B17" s="42">
        <v>26000</v>
      </c>
      <c r="C17" s="42">
        <v>40000</v>
      </c>
      <c r="D17" s="42">
        <v>40000</v>
      </c>
      <c r="E17" s="72">
        <v>15000</v>
      </c>
      <c r="F17" s="43">
        <f t="shared" si="0"/>
        <v>121000</v>
      </c>
      <c r="H17" s="31" t="s">
        <v>45</v>
      </c>
      <c r="I17" s="12"/>
      <c r="K17" s="35">
        <v>70000</v>
      </c>
      <c r="L17" s="36" t="s">
        <v>104</v>
      </c>
      <c r="N17" s="41">
        <v>43831</v>
      </c>
      <c r="O17" s="42">
        <v>25000</v>
      </c>
      <c r="P17" s="42">
        <v>35000</v>
      </c>
      <c r="Q17" s="36"/>
      <c r="S17" s="14"/>
      <c r="T17" s="34"/>
      <c r="U17" s="15"/>
      <c r="V17" s="21"/>
    </row>
    <row r="18" spans="1:22" ht="15.75" thickBot="1" x14ac:dyDescent="0.3">
      <c r="A18" s="41">
        <v>43862</v>
      </c>
      <c r="B18" s="42">
        <v>26000</v>
      </c>
      <c r="C18" s="42">
        <v>40000</v>
      </c>
      <c r="D18" s="42">
        <v>40000</v>
      </c>
      <c r="E18" s="72">
        <v>15000</v>
      </c>
      <c r="F18" s="43">
        <f t="shared" si="0"/>
        <v>121000</v>
      </c>
      <c r="H18" s="19" t="s">
        <v>115</v>
      </c>
      <c r="I18" s="32">
        <f>R45</f>
        <v>5545000</v>
      </c>
      <c r="K18" s="23">
        <v>40000</v>
      </c>
      <c r="L18" s="61" t="s">
        <v>105</v>
      </c>
      <c r="N18" s="41">
        <v>43862</v>
      </c>
      <c r="O18" s="42">
        <v>25000</v>
      </c>
      <c r="P18" s="42">
        <v>35000</v>
      </c>
      <c r="Q18" s="36"/>
      <c r="S18" s="14"/>
      <c r="T18" s="34"/>
      <c r="U18" s="15"/>
      <c r="V18" s="21"/>
    </row>
    <row r="19" spans="1:22" ht="15.75" thickBot="1" x14ac:dyDescent="0.3">
      <c r="A19" s="88" t="s">
        <v>140</v>
      </c>
      <c r="B19" s="89">
        <v>300000</v>
      </c>
      <c r="C19" s="89">
        <v>300000</v>
      </c>
      <c r="D19" s="89">
        <v>300000</v>
      </c>
      <c r="E19" s="90">
        <v>45000</v>
      </c>
      <c r="F19" s="92">
        <f t="shared" si="0"/>
        <v>945000</v>
      </c>
      <c r="H19" s="24" t="s">
        <v>116</v>
      </c>
      <c r="I19" s="18">
        <v>1092000</v>
      </c>
      <c r="K19" s="23">
        <v>40000</v>
      </c>
      <c r="L19" s="61" t="s">
        <v>141</v>
      </c>
      <c r="N19" s="41">
        <v>43891</v>
      </c>
      <c r="O19" s="42">
        <v>25000</v>
      </c>
      <c r="P19" s="42">
        <v>35000</v>
      </c>
      <c r="Q19" s="79">
        <v>15000</v>
      </c>
      <c r="S19" s="14"/>
      <c r="T19" s="29"/>
      <c r="U19" s="15"/>
      <c r="V19" s="21"/>
    </row>
    <row r="20" spans="1:22" ht="15.75" thickBot="1" x14ac:dyDescent="0.3">
      <c r="A20" s="41">
        <v>43891</v>
      </c>
      <c r="B20" s="42">
        <v>26000</v>
      </c>
      <c r="C20" s="42">
        <v>40000</v>
      </c>
      <c r="D20" s="42">
        <v>40000</v>
      </c>
      <c r="E20" s="72">
        <v>15000</v>
      </c>
      <c r="F20" s="43">
        <f t="shared" si="0"/>
        <v>121000</v>
      </c>
      <c r="H20" s="24" t="s">
        <v>128</v>
      </c>
      <c r="I20" s="107">
        <v>150000</v>
      </c>
      <c r="K20" s="23">
        <v>50000</v>
      </c>
      <c r="L20" s="61" t="s">
        <v>150</v>
      </c>
      <c r="N20" s="41">
        <v>43922</v>
      </c>
      <c r="O20" s="42">
        <v>25000</v>
      </c>
      <c r="P20" s="42">
        <v>35000</v>
      </c>
      <c r="Q20" s="79">
        <v>15000</v>
      </c>
      <c r="S20" s="14"/>
      <c r="T20" s="29"/>
      <c r="U20" s="15"/>
      <c r="V20" s="21"/>
    </row>
    <row r="21" spans="1:22" ht="15.75" thickBot="1" x14ac:dyDescent="0.3">
      <c r="A21" s="41">
        <v>43922</v>
      </c>
      <c r="B21" s="42">
        <v>26000</v>
      </c>
      <c r="C21" s="42">
        <v>3480</v>
      </c>
      <c r="D21" s="42">
        <v>40000</v>
      </c>
      <c r="E21" s="72">
        <v>15000</v>
      </c>
      <c r="F21" s="43">
        <f t="shared" si="0"/>
        <v>84480</v>
      </c>
      <c r="H21" s="24" t="s">
        <v>97</v>
      </c>
      <c r="I21" s="18">
        <f>K64</f>
        <v>762505</v>
      </c>
      <c r="K21" s="23">
        <v>100000</v>
      </c>
      <c r="L21" s="61" t="s">
        <v>142</v>
      </c>
      <c r="N21" s="41">
        <v>43952</v>
      </c>
      <c r="O21" s="42">
        <v>25000</v>
      </c>
      <c r="P21" s="42">
        <v>35000</v>
      </c>
      <c r="Q21" s="79">
        <v>15000</v>
      </c>
      <c r="S21" s="14"/>
      <c r="T21" s="29"/>
      <c r="U21" s="15"/>
      <c r="V21" s="21"/>
    </row>
    <row r="22" spans="1:22" ht="16.5" thickBot="1" x14ac:dyDescent="0.3">
      <c r="A22" s="109" t="s">
        <v>134</v>
      </c>
      <c r="B22" s="110">
        <v>50000</v>
      </c>
      <c r="C22" s="110">
        <v>50000</v>
      </c>
      <c r="D22" s="110">
        <v>50000</v>
      </c>
      <c r="E22" s="111">
        <v>30000</v>
      </c>
      <c r="F22" s="112">
        <f t="shared" si="0"/>
        <v>180000</v>
      </c>
      <c r="H22" s="24" t="s">
        <v>96</v>
      </c>
      <c r="I22" s="18">
        <f>K43</f>
        <v>4488220</v>
      </c>
      <c r="K22" s="23">
        <v>250000</v>
      </c>
      <c r="L22" s="61" t="s">
        <v>143</v>
      </c>
      <c r="N22" s="41">
        <v>43983</v>
      </c>
      <c r="O22" s="42">
        <v>25000</v>
      </c>
      <c r="P22" s="42">
        <v>35000</v>
      </c>
      <c r="Q22" s="79">
        <v>15000</v>
      </c>
      <c r="S22" s="14"/>
      <c r="T22" s="29"/>
      <c r="U22" s="15"/>
      <c r="V22" s="21"/>
    </row>
    <row r="23" spans="1:22" ht="15.75" thickBot="1" x14ac:dyDescent="0.3">
      <c r="A23" s="41">
        <v>43952</v>
      </c>
      <c r="B23" s="42">
        <v>15000</v>
      </c>
      <c r="C23" s="42">
        <v>40000</v>
      </c>
      <c r="D23" s="42">
        <v>40000</v>
      </c>
      <c r="E23" s="72">
        <v>15000</v>
      </c>
      <c r="F23" s="43">
        <f t="shared" si="0"/>
        <v>110000</v>
      </c>
      <c r="H23" s="44" t="s">
        <v>170</v>
      </c>
      <c r="I23" s="43">
        <v>103900</v>
      </c>
      <c r="K23" s="23">
        <v>764000</v>
      </c>
      <c r="L23" s="61" t="s">
        <v>144</v>
      </c>
      <c r="N23" s="41">
        <v>44013</v>
      </c>
      <c r="O23" s="42">
        <v>25000</v>
      </c>
      <c r="P23" s="42">
        <v>35000</v>
      </c>
      <c r="Q23" s="36">
        <v>20000</v>
      </c>
      <c r="S23" s="14"/>
      <c r="T23" s="29"/>
      <c r="U23" s="15"/>
      <c r="V23" s="21"/>
    </row>
    <row r="24" spans="1:22" ht="15.75" thickBot="1" x14ac:dyDescent="0.3">
      <c r="A24" s="41">
        <v>43983</v>
      </c>
      <c r="B24" s="42">
        <v>26000</v>
      </c>
      <c r="C24" s="42">
        <v>40000</v>
      </c>
      <c r="D24" s="42">
        <v>40000</v>
      </c>
      <c r="E24" s="72">
        <v>15000</v>
      </c>
      <c r="F24" s="43">
        <f t="shared" si="0"/>
        <v>121000</v>
      </c>
      <c r="H24" s="63" t="s">
        <v>171</v>
      </c>
      <c r="I24" s="64">
        <f>SUM(I18:I23)</f>
        <v>12141625</v>
      </c>
      <c r="K24" s="23">
        <v>180000</v>
      </c>
      <c r="L24" s="61" t="s">
        <v>145</v>
      </c>
      <c r="N24" s="81" t="s">
        <v>154</v>
      </c>
      <c r="O24" s="42"/>
      <c r="P24" s="42"/>
      <c r="Q24" s="36">
        <v>10000</v>
      </c>
      <c r="S24" s="14"/>
      <c r="T24" s="29"/>
      <c r="U24" s="15"/>
      <c r="V24" s="21"/>
    </row>
    <row r="25" spans="1:22" ht="15.75" thickBot="1" x14ac:dyDescent="0.3">
      <c r="A25" s="41">
        <v>44013</v>
      </c>
      <c r="B25" s="42">
        <v>26000</v>
      </c>
      <c r="C25" s="42">
        <v>40000</v>
      </c>
      <c r="D25" s="42">
        <v>40000</v>
      </c>
      <c r="E25" s="72">
        <v>15000</v>
      </c>
      <c r="F25" s="43">
        <f t="shared" si="0"/>
        <v>121000</v>
      </c>
      <c r="K25" s="23">
        <v>40000</v>
      </c>
      <c r="L25" s="61" t="s">
        <v>158</v>
      </c>
      <c r="N25" s="81">
        <v>44044</v>
      </c>
      <c r="O25" s="42">
        <v>25000</v>
      </c>
      <c r="P25" s="42">
        <v>35000</v>
      </c>
      <c r="Q25" s="36">
        <v>20000</v>
      </c>
      <c r="S25" s="14"/>
      <c r="T25" s="29"/>
      <c r="U25" s="15"/>
      <c r="V25" s="21"/>
    </row>
    <row r="26" spans="1:22" ht="15.75" thickBot="1" x14ac:dyDescent="0.3">
      <c r="A26" s="41">
        <v>44044</v>
      </c>
      <c r="B26" s="42">
        <v>36000</v>
      </c>
      <c r="C26" s="42">
        <v>40000</v>
      </c>
      <c r="D26" s="42">
        <v>40000</v>
      </c>
      <c r="E26" s="72">
        <v>20000</v>
      </c>
      <c r="F26" s="43">
        <f t="shared" si="0"/>
        <v>136000</v>
      </c>
      <c r="H26" s="2">
        <v>12</v>
      </c>
      <c r="K26" s="23">
        <v>20000</v>
      </c>
      <c r="L26" s="61" t="s">
        <v>157</v>
      </c>
      <c r="N26" s="81">
        <v>44075</v>
      </c>
      <c r="O26" s="42">
        <v>25000</v>
      </c>
      <c r="P26" s="42">
        <v>35000</v>
      </c>
      <c r="Q26" s="36">
        <v>20000</v>
      </c>
      <c r="S26" s="14"/>
      <c r="T26" s="29"/>
      <c r="U26" s="15"/>
      <c r="V26" s="21"/>
    </row>
    <row r="27" spans="1:22" ht="15.75" thickBot="1" x14ac:dyDescent="0.3">
      <c r="A27" s="41">
        <v>44075</v>
      </c>
      <c r="B27" s="42">
        <v>26000</v>
      </c>
      <c r="C27" s="42">
        <v>40000</v>
      </c>
      <c r="D27" s="42">
        <v>40000</v>
      </c>
      <c r="E27" s="72">
        <v>20000</v>
      </c>
      <c r="F27" s="43">
        <f t="shared" si="0"/>
        <v>126000</v>
      </c>
      <c r="H27" s="31" t="s">
        <v>107</v>
      </c>
      <c r="I27" s="12"/>
      <c r="K27" s="23">
        <v>50000</v>
      </c>
      <c r="L27" s="61" t="s">
        <v>159</v>
      </c>
      <c r="N27" s="81">
        <v>44105</v>
      </c>
      <c r="O27" s="42">
        <v>25000</v>
      </c>
      <c r="P27" s="42">
        <v>35000</v>
      </c>
      <c r="Q27" s="36">
        <v>20000</v>
      </c>
      <c r="S27" s="14"/>
      <c r="T27" s="29"/>
      <c r="U27" s="85" t="s">
        <v>32</v>
      </c>
      <c r="V27" s="86"/>
    </row>
    <row r="28" spans="1:22" x14ac:dyDescent="0.25">
      <c r="A28" s="41">
        <v>44105</v>
      </c>
      <c r="B28" s="42">
        <v>26000</v>
      </c>
      <c r="C28" s="42">
        <v>40000</v>
      </c>
      <c r="D28" s="42">
        <v>40000</v>
      </c>
      <c r="E28" s="72">
        <v>20000</v>
      </c>
      <c r="F28" s="43">
        <f t="shared" si="0"/>
        <v>126000</v>
      </c>
      <c r="H28" s="19" t="s">
        <v>5</v>
      </c>
      <c r="I28" s="32">
        <v>70000</v>
      </c>
      <c r="K28" s="23">
        <v>15000</v>
      </c>
      <c r="L28" s="61" t="s">
        <v>160</v>
      </c>
      <c r="N28" s="81">
        <v>44136</v>
      </c>
      <c r="O28" s="42">
        <v>25000</v>
      </c>
      <c r="P28" s="42">
        <v>35000</v>
      </c>
      <c r="Q28" s="36">
        <v>20000</v>
      </c>
      <c r="S28" s="49"/>
    </row>
    <row r="29" spans="1:22" x14ac:dyDescent="0.25">
      <c r="A29" s="41">
        <v>44136</v>
      </c>
      <c r="B29" s="42">
        <v>36000</v>
      </c>
      <c r="C29" s="42">
        <v>40000</v>
      </c>
      <c r="D29" s="42">
        <v>40000</v>
      </c>
      <c r="E29" s="72">
        <v>15000</v>
      </c>
      <c r="F29" s="43">
        <f t="shared" si="0"/>
        <v>131000</v>
      </c>
      <c r="H29" s="24" t="s">
        <v>108</v>
      </c>
      <c r="I29" s="18">
        <v>70000</v>
      </c>
      <c r="K29" s="23">
        <v>25000</v>
      </c>
      <c r="L29" s="61" t="s">
        <v>161</v>
      </c>
      <c r="N29" s="81">
        <v>44166</v>
      </c>
      <c r="O29" s="42">
        <v>25000</v>
      </c>
      <c r="P29" s="42">
        <v>35000</v>
      </c>
      <c r="Q29" s="36">
        <v>30000</v>
      </c>
    </row>
    <row r="30" spans="1:22" x14ac:dyDescent="0.25">
      <c r="A30" s="41">
        <v>44166</v>
      </c>
      <c r="B30" s="42">
        <v>50000</v>
      </c>
      <c r="C30" s="42">
        <v>45000</v>
      </c>
      <c r="D30" s="42">
        <v>40000</v>
      </c>
      <c r="E30" s="72">
        <v>15000</v>
      </c>
      <c r="F30" s="43">
        <f t="shared" si="0"/>
        <v>150000</v>
      </c>
      <c r="H30" s="24" t="s">
        <v>53</v>
      </c>
      <c r="I30" s="18">
        <v>70000</v>
      </c>
      <c r="K30" s="23">
        <v>97320</v>
      </c>
      <c r="L30" s="61" t="s">
        <v>162</v>
      </c>
      <c r="N30" s="81">
        <v>44197</v>
      </c>
      <c r="O30" s="42"/>
      <c r="P30" s="42"/>
      <c r="Q30" s="36"/>
    </row>
    <row r="31" spans="1:22" x14ac:dyDescent="0.25">
      <c r="A31" s="41">
        <v>43922</v>
      </c>
      <c r="B31" s="42">
        <v>0</v>
      </c>
      <c r="C31" s="42">
        <v>36520</v>
      </c>
      <c r="D31" s="42">
        <v>0</v>
      </c>
      <c r="E31" s="72">
        <v>0</v>
      </c>
      <c r="F31" s="43">
        <f t="shared" si="0"/>
        <v>36520</v>
      </c>
      <c r="H31" s="24" t="s">
        <v>109</v>
      </c>
      <c r="I31" s="18">
        <v>70000</v>
      </c>
      <c r="K31" s="23">
        <v>71400</v>
      </c>
      <c r="L31" s="61" t="s">
        <v>162</v>
      </c>
      <c r="N31" s="81">
        <v>44228</v>
      </c>
      <c r="O31" s="42">
        <v>25000</v>
      </c>
      <c r="P31" s="42">
        <v>35000</v>
      </c>
      <c r="Q31" s="36"/>
    </row>
    <row r="32" spans="1:22" x14ac:dyDescent="0.25">
      <c r="A32" s="88" t="s">
        <v>151</v>
      </c>
      <c r="B32" s="89">
        <v>250000</v>
      </c>
      <c r="C32" s="89">
        <v>250000</v>
      </c>
      <c r="D32" s="89">
        <v>250000</v>
      </c>
      <c r="E32" s="90">
        <v>50000</v>
      </c>
      <c r="F32" s="43">
        <f t="shared" si="0"/>
        <v>800000</v>
      </c>
      <c r="H32" s="46" t="s">
        <v>110</v>
      </c>
      <c r="I32" s="43">
        <v>75000</v>
      </c>
      <c r="K32" s="23">
        <v>100000</v>
      </c>
      <c r="L32" s="61" t="s">
        <v>163</v>
      </c>
      <c r="N32" s="81">
        <v>44256</v>
      </c>
      <c r="O32" s="42"/>
      <c r="P32" s="42"/>
      <c r="Q32" s="36"/>
    </row>
    <row r="33" spans="1:19" x14ac:dyDescent="0.25">
      <c r="A33" s="88" t="s">
        <v>140</v>
      </c>
      <c r="B33" s="89"/>
      <c r="C33" s="89"/>
      <c r="D33" s="89"/>
      <c r="E33" s="90">
        <v>55000</v>
      </c>
      <c r="F33" s="43">
        <f t="shared" si="0"/>
        <v>55000</v>
      </c>
      <c r="H33" s="24"/>
      <c r="I33" s="18"/>
      <c r="K33" s="23">
        <v>900000</v>
      </c>
      <c r="L33" s="61" t="s">
        <v>164</v>
      </c>
      <c r="N33" s="81">
        <v>44287</v>
      </c>
      <c r="O33" s="23">
        <v>50000</v>
      </c>
      <c r="P33" s="42">
        <v>70000</v>
      </c>
      <c r="Q33" s="36"/>
    </row>
    <row r="34" spans="1:19" x14ac:dyDescent="0.25">
      <c r="A34" s="88" t="s">
        <v>152</v>
      </c>
      <c r="B34" s="89">
        <v>250000</v>
      </c>
      <c r="C34" s="89">
        <v>250000</v>
      </c>
      <c r="D34" s="89">
        <v>250000</v>
      </c>
      <c r="E34" s="90">
        <v>100000</v>
      </c>
      <c r="F34" s="43">
        <f t="shared" si="0"/>
        <v>850000</v>
      </c>
      <c r="H34" s="24"/>
      <c r="I34" s="18"/>
      <c r="K34" s="23">
        <v>100000</v>
      </c>
      <c r="L34" s="61" t="s">
        <v>169</v>
      </c>
      <c r="N34" s="81">
        <v>44317</v>
      </c>
      <c r="O34" s="42">
        <v>25000</v>
      </c>
      <c r="P34" s="42">
        <v>35000</v>
      </c>
      <c r="Q34" s="36"/>
      <c r="S34" s="2"/>
    </row>
    <row r="35" spans="1:19" ht="15.75" thickBot="1" x14ac:dyDescent="0.3">
      <c r="A35" s="88" t="s">
        <v>172</v>
      </c>
      <c r="B35" s="89">
        <v>100000</v>
      </c>
      <c r="C35" s="89">
        <v>0</v>
      </c>
      <c r="D35" s="89">
        <v>0</v>
      </c>
      <c r="E35" s="90">
        <v>0</v>
      </c>
      <c r="F35" s="43">
        <f t="shared" si="0"/>
        <v>100000</v>
      </c>
      <c r="H35" s="63" t="s">
        <v>32</v>
      </c>
      <c r="I35" s="64">
        <f>SUM(I28:I34)</f>
        <v>355000</v>
      </c>
      <c r="K35" s="23">
        <v>50000</v>
      </c>
      <c r="L35" s="61" t="s">
        <v>174</v>
      </c>
      <c r="N35" s="81">
        <v>44348</v>
      </c>
      <c r="O35" s="42">
        <v>25000</v>
      </c>
      <c r="P35" s="42">
        <v>35000</v>
      </c>
      <c r="Q35" s="36"/>
      <c r="S35" s="53"/>
    </row>
    <row r="36" spans="1:19" x14ac:dyDescent="0.25">
      <c r="A36" s="88" t="s">
        <v>153</v>
      </c>
      <c r="B36" s="89">
        <v>444000</v>
      </c>
      <c r="C36" s="89">
        <v>324000</v>
      </c>
      <c r="D36" s="89">
        <v>324000</v>
      </c>
      <c r="E36" s="90"/>
      <c r="F36" s="43">
        <f t="shared" si="0"/>
        <v>1092000</v>
      </c>
      <c r="K36" s="23">
        <v>40000</v>
      </c>
      <c r="L36" s="61" t="s">
        <v>175</v>
      </c>
      <c r="N36" s="81">
        <v>44378</v>
      </c>
      <c r="O36" s="42">
        <v>25000</v>
      </c>
      <c r="P36" s="42">
        <v>35000</v>
      </c>
      <c r="Q36" s="36"/>
      <c r="S36" s="53"/>
    </row>
    <row r="37" spans="1:19" ht="15.75" thickBot="1" x14ac:dyDescent="0.3">
      <c r="A37" s="41">
        <v>44197</v>
      </c>
      <c r="B37" s="42">
        <v>40000</v>
      </c>
      <c r="C37" s="42">
        <v>40000</v>
      </c>
      <c r="D37" s="42">
        <v>40000</v>
      </c>
      <c r="E37" s="72">
        <v>10000</v>
      </c>
      <c r="F37" s="43">
        <f t="shared" si="0"/>
        <v>130000</v>
      </c>
      <c r="H37" s="2">
        <v>13</v>
      </c>
      <c r="K37" s="23">
        <v>500000</v>
      </c>
      <c r="L37" s="61" t="s">
        <v>177</v>
      </c>
      <c r="N37" s="81">
        <v>44409</v>
      </c>
      <c r="O37" s="42">
        <v>25000</v>
      </c>
      <c r="P37" s="42">
        <v>35000</v>
      </c>
      <c r="Q37" s="36"/>
    </row>
    <row r="38" spans="1:19" ht="15.75" thickBot="1" x14ac:dyDescent="0.3">
      <c r="A38" s="41">
        <v>44228</v>
      </c>
      <c r="B38" s="42">
        <v>40000</v>
      </c>
      <c r="C38" s="42">
        <v>40000</v>
      </c>
      <c r="D38" s="42">
        <v>40000</v>
      </c>
      <c r="E38" s="72">
        <v>10000</v>
      </c>
      <c r="F38" s="43">
        <f t="shared" si="0"/>
        <v>130000</v>
      </c>
      <c r="H38" s="31" t="s">
        <v>111</v>
      </c>
      <c r="I38" s="12"/>
      <c r="K38" s="23">
        <v>24000</v>
      </c>
      <c r="L38" s="61" t="s">
        <v>178</v>
      </c>
      <c r="N38" s="81">
        <v>44440</v>
      </c>
      <c r="O38" s="42">
        <v>30000</v>
      </c>
      <c r="P38" s="42">
        <v>35000</v>
      </c>
      <c r="Q38" s="36"/>
      <c r="S38" s="2"/>
    </row>
    <row r="39" spans="1:19" x14ac:dyDescent="0.25">
      <c r="A39" s="41">
        <v>44256</v>
      </c>
      <c r="B39" s="42">
        <v>40000</v>
      </c>
      <c r="C39" s="42">
        <v>40000</v>
      </c>
      <c r="D39" s="42">
        <v>40000</v>
      </c>
      <c r="E39" s="72">
        <v>10000</v>
      </c>
      <c r="F39" s="43">
        <f t="shared" si="0"/>
        <v>130000</v>
      </c>
      <c r="H39" s="19" t="s">
        <v>112</v>
      </c>
      <c r="I39" s="32">
        <v>195000</v>
      </c>
      <c r="K39" s="23">
        <v>275000</v>
      </c>
      <c r="L39" s="61" t="s">
        <v>183</v>
      </c>
      <c r="N39" s="81">
        <v>44470</v>
      </c>
      <c r="O39" s="42"/>
      <c r="P39" s="42"/>
      <c r="Q39" s="36"/>
    </row>
    <row r="40" spans="1:19" x14ac:dyDescent="0.25">
      <c r="A40" s="41">
        <v>44287</v>
      </c>
      <c r="B40" s="42">
        <v>40000</v>
      </c>
      <c r="C40" s="42">
        <v>40000</v>
      </c>
      <c r="D40" s="42">
        <v>40000</v>
      </c>
      <c r="E40" s="72">
        <v>10000</v>
      </c>
      <c r="F40" s="43">
        <f t="shared" si="0"/>
        <v>130000</v>
      </c>
      <c r="H40" s="24" t="s">
        <v>113</v>
      </c>
      <c r="I40" s="18">
        <v>100000</v>
      </c>
      <c r="K40" s="23">
        <v>250000</v>
      </c>
      <c r="L40" s="61" t="s">
        <v>184</v>
      </c>
      <c r="N40" s="81"/>
      <c r="O40" s="42"/>
      <c r="P40" s="42"/>
      <c r="Q40" s="36"/>
    </row>
    <row r="41" spans="1:19" x14ac:dyDescent="0.25">
      <c r="A41" s="41">
        <v>44317</v>
      </c>
      <c r="B41" s="42">
        <v>40000</v>
      </c>
      <c r="C41" s="42">
        <v>40000</v>
      </c>
      <c r="D41" s="42">
        <v>40000</v>
      </c>
      <c r="E41" s="72">
        <v>10000</v>
      </c>
      <c r="F41" s="43">
        <f t="shared" si="0"/>
        <v>130000</v>
      </c>
      <c r="H41" s="44" t="s">
        <v>149</v>
      </c>
      <c r="I41" s="43">
        <v>20000</v>
      </c>
      <c r="K41" s="114"/>
      <c r="L41" s="97"/>
      <c r="N41" s="81"/>
      <c r="O41" s="42"/>
      <c r="P41" s="42"/>
      <c r="Q41" s="36"/>
    </row>
    <row r="42" spans="1:19" ht="15.75" thickBot="1" x14ac:dyDescent="0.3">
      <c r="A42" s="41">
        <v>44348</v>
      </c>
      <c r="B42" s="42">
        <v>27800</v>
      </c>
      <c r="C42" s="42">
        <v>50000</v>
      </c>
      <c r="D42" s="42">
        <v>10000</v>
      </c>
      <c r="E42" s="72">
        <v>10000</v>
      </c>
      <c r="F42" s="43">
        <f t="shared" si="0"/>
        <v>97800</v>
      </c>
      <c r="H42" s="44"/>
      <c r="I42" s="43"/>
      <c r="K42" s="114"/>
      <c r="L42" s="97"/>
      <c r="N42" s="81">
        <v>44287</v>
      </c>
      <c r="O42" s="23"/>
      <c r="P42" s="42"/>
      <c r="Q42" s="36"/>
    </row>
    <row r="43" spans="1:19" ht="15.75" thickBot="1" x14ac:dyDescent="0.3">
      <c r="A43" s="41">
        <v>44378</v>
      </c>
      <c r="B43" s="42">
        <v>27000</v>
      </c>
      <c r="C43" s="42">
        <v>30000</v>
      </c>
      <c r="D43" s="42">
        <v>40000</v>
      </c>
      <c r="E43" s="72">
        <v>10000</v>
      </c>
      <c r="F43" s="43">
        <f t="shared" si="0"/>
        <v>107000</v>
      </c>
      <c r="H43" s="44"/>
      <c r="I43" s="43"/>
      <c r="K43" s="37">
        <f>SUM(K10:K40)</f>
        <v>4488220</v>
      </c>
      <c r="L43" s="38" t="s">
        <v>32</v>
      </c>
      <c r="N43" s="81">
        <v>44317</v>
      </c>
      <c r="O43" s="81"/>
      <c r="P43" s="42"/>
      <c r="Q43" s="42"/>
    </row>
    <row r="44" spans="1:19" ht="15.75" thickBot="1" x14ac:dyDescent="0.3">
      <c r="A44" s="41">
        <v>44409</v>
      </c>
      <c r="B44" s="42">
        <v>27000</v>
      </c>
      <c r="C44" s="42">
        <v>40000</v>
      </c>
      <c r="D44" s="42">
        <v>40000</v>
      </c>
      <c r="E44" s="72"/>
      <c r="F44" s="43">
        <f t="shared" si="0"/>
        <v>107000</v>
      </c>
      <c r="H44" s="10" t="s">
        <v>32</v>
      </c>
      <c r="I44" s="96">
        <f>SUM(I39:I43)</f>
        <v>315000</v>
      </c>
      <c r="N44" s="84"/>
      <c r="O44" s="62"/>
      <c r="P44" s="42"/>
      <c r="Q44" s="42"/>
    </row>
    <row r="45" spans="1:19" ht="15.75" thickBot="1" x14ac:dyDescent="0.3">
      <c r="A45" s="41">
        <v>44440</v>
      </c>
      <c r="B45" s="42">
        <v>27000</v>
      </c>
      <c r="C45" s="42">
        <v>40000</v>
      </c>
      <c r="D45" s="42">
        <v>20000</v>
      </c>
      <c r="E45" s="72"/>
      <c r="F45" s="43">
        <f t="shared" si="0"/>
        <v>87000</v>
      </c>
      <c r="H45" s="46"/>
      <c r="I45" s="95"/>
      <c r="K45">
        <v>7</v>
      </c>
      <c r="N45" s="10" t="s">
        <v>32</v>
      </c>
      <c r="O45" s="58">
        <f>SUM(O4:O44)</f>
        <v>2075000</v>
      </c>
      <c r="P45" s="58">
        <f>SUM(P4:P44)</f>
        <v>3270000</v>
      </c>
      <c r="Q45" s="73">
        <f>SUM(Q19:Q44)</f>
        <v>200000</v>
      </c>
      <c r="R45" s="55">
        <f>SUM(O45:Q45)</f>
        <v>5545000</v>
      </c>
    </row>
    <row r="46" spans="1:19" ht="15.75" thickBot="1" x14ac:dyDescent="0.3">
      <c r="A46" s="41">
        <v>44470</v>
      </c>
      <c r="B46" s="42"/>
      <c r="C46" s="42">
        <v>40000</v>
      </c>
      <c r="D46" s="42"/>
      <c r="E46" s="72"/>
      <c r="F46" s="43">
        <f t="shared" si="0"/>
        <v>40000</v>
      </c>
      <c r="H46" s="24"/>
      <c r="I46" s="18"/>
      <c r="K46" s="102"/>
      <c r="L46" s="40" t="s">
        <v>37</v>
      </c>
    </row>
    <row r="47" spans="1:19" ht="15.75" thickBot="1" x14ac:dyDescent="0.3">
      <c r="A47" s="41">
        <v>44501</v>
      </c>
      <c r="B47" s="42"/>
      <c r="C47" s="42">
        <v>40000</v>
      </c>
      <c r="D47" s="42"/>
      <c r="E47" s="72"/>
      <c r="F47" s="43">
        <f t="shared" si="0"/>
        <v>40000</v>
      </c>
      <c r="H47" s="44"/>
      <c r="I47" s="43"/>
      <c r="K47" s="106">
        <v>324150</v>
      </c>
      <c r="L47" s="99" t="s">
        <v>124</v>
      </c>
    </row>
    <row r="48" spans="1:19" ht="15.75" thickBot="1" x14ac:dyDescent="0.3">
      <c r="A48" s="41">
        <v>44531</v>
      </c>
      <c r="B48" s="42"/>
      <c r="C48" s="42">
        <v>40000</v>
      </c>
      <c r="D48" s="42"/>
      <c r="E48" s="72"/>
      <c r="F48" s="43">
        <f t="shared" si="0"/>
        <v>40000</v>
      </c>
      <c r="H48" s="31" t="s">
        <v>114</v>
      </c>
      <c r="I48" s="55">
        <f>I35-I44</f>
        <v>40000</v>
      </c>
      <c r="K48" s="47">
        <v>119500</v>
      </c>
      <c r="L48" s="100" t="s">
        <v>119</v>
      </c>
      <c r="R48" s="75"/>
    </row>
    <row r="49" spans="1:18" x14ac:dyDescent="0.25">
      <c r="A49" s="41"/>
      <c r="B49" s="42"/>
      <c r="C49" s="42">
        <v>40000</v>
      </c>
      <c r="D49" s="42"/>
      <c r="E49" s="72"/>
      <c r="F49" s="43">
        <f t="shared" si="0"/>
        <v>40000</v>
      </c>
      <c r="K49" s="47">
        <v>36650</v>
      </c>
      <c r="L49" s="101" t="s">
        <v>126</v>
      </c>
      <c r="R49" s="75"/>
    </row>
    <row r="50" spans="1:18" ht="16.5" thickBot="1" x14ac:dyDescent="0.3">
      <c r="A50" s="41"/>
      <c r="B50" s="42"/>
      <c r="C50" s="42"/>
      <c r="D50" s="42"/>
      <c r="E50" s="72"/>
      <c r="F50" s="43">
        <f t="shared" si="0"/>
        <v>0</v>
      </c>
      <c r="H50" s="1">
        <v>11</v>
      </c>
      <c r="K50" s="45">
        <v>31705</v>
      </c>
      <c r="L50" s="13" t="s">
        <v>125</v>
      </c>
      <c r="R50" s="75"/>
    </row>
    <row r="51" spans="1:18" ht="15.75" thickBot="1" x14ac:dyDescent="0.3">
      <c r="A51" s="41"/>
      <c r="B51" s="42"/>
      <c r="C51" s="42"/>
      <c r="D51" s="42"/>
      <c r="E51" s="72"/>
      <c r="F51" s="43">
        <f t="shared" si="0"/>
        <v>0</v>
      </c>
      <c r="H51" s="66" t="s">
        <v>133</v>
      </c>
      <c r="I51" s="67">
        <f>D62-I24</f>
        <v>421425</v>
      </c>
      <c r="K51" s="47">
        <v>7000</v>
      </c>
      <c r="L51" s="13" t="s">
        <v>95</v>
      </c>
      <c r="R51" s="75"/>
    </row>
    <row r="52" spans="1:18" ht="15.75" thickBot="1" x14ac:dyDescent="0.3">
      <c r="A52" s="44"/>
      <c r="B52" s="42"/>
      <c r="C52" s="42"/>
      <c r="D52" s="42"/>
      <c r="E52" s="72"/>
      <c r="F52" s="43">
        <f t="shared" si="0"/>
        <v>0</v>
      </c>
      <c r="H52" s="56"/>
      <c r="I52" s="57"/>
      <c r="K52" s="47">
        <v>15000</v>
      </c>
      <c r="L52" s="13" t="s">
        <v>99</v>
      </c>
      <c r="R52" s="75"/>
    </row>
    <row r="53" spans="1:18" ht="15.75" thickBot="1" x14ac:dyDescent="0.3">
      <c r="A53" s="31" t="s">
        <v>32</v>
      </c>
      <c r="B53" s="58">
        <f>SUM(B4:B52)</f>
        <v>3196200</v>
      </c>
      <c r="C53" s="58">
        <f>SUM(C4:C52)</f>
        <v>4117850</v>
      </c>
      <c r="D53" s="58">
        <f>SUM(D4:D52)</f>
        <v>3943000</v>
      </c>
      <c r="E53" s="73">
        <f>SUM(E4:E52)</f>
        <v>1016000</v>
      </c>
      <c r="F53" s="55">
        <f>SUM(B53:E53)</f>
        <v>12273050</v>
      </c>
      <c r="H53" s="66" t="s">
        <v>131</v>
      </c>
      <c r="I53" s="67">
        <v>420952.33</v>
      </c>
      <c r="K53" s="47">
        <v>18000</v>
      </c>
      <c r="L53" s="13" t="s">
        <v>136</v>
      </c>
      <c r="R53" s="75"/>
    </row>
    <row r="54" spans="1:18" ht="15.75" thickBot="1" x14ac:dyDescent="0.3">
      <c r="H54" s="68"/>
      <c r="I54">
        <v>1</v>
      </c>
      <c r="K54" s="50">
        <v>50000</v>
      </c>
      <c r="L54" s="100" t="s">
        <v>137</v>
      </c>
    </row>
    <row r="55" spans="1:18" ht="15.75" thickBot="1" x14ac:dyDescent="0.3">
      <c r="H55" s="66" t="s">
        <v>56</v>
      </c>
      <c r="I55" s="69">
        <f>I51-I53</f>
        <v>472.6699999999837</v>
      </c>
      <c r="K55" s="50">
        <v>28000</v>
      </c>
      <c r="L55" s="103" t="s">
        <v>138</v>
      </c>
    </row>
    <row r="56" spans="1:18" ht="16.5" thickBot="1" x14ac:dyDescent="0.3">
      <c r="A56" s="1">
        <v>8</v>
      </c>
      <c r="K56" s="50">
        <v>15000</v>
      </c>
      <c r="L56" s="104" t="s">
        <v>139</v>
      </c>
    </row>
    <row r="57" spans="1:18" ht="15.75" thickBot="1" x14ac:dyDescent="0.3">
      <c r="A57" s="31" t="s">
        <v>44</v>
      </c>
      <c r="B57" s="59"/>
      <c r="C57" s="59"/>
      <c r="D57" s="38"/>
      <c r="E57" s="56"/>
      <c r="F57" s="2"/>
      <c r="H57" s="120" t="s">
        <v>57</v>
      </c>
      <c r="I57" s="121"/>
      <c r="K57" s="50">
        <v>2500</v>
      </c>
      <c r="L57" s="104" t="s">
        <v>165</v>
      </c>
    </row>
    <row r="58" spans="1:18" x14ac:dyDescent="0.25">
      <c r="A58" s="19" t="s">
        <v>46</v>
      </c>
      <c r="B58" s="60"/>
      <c r="C58" s="60"/>
      <c r="D58" s="32">
        <f>F53</f>
        <v>12273050</v>
      </c>
      <c r="E58" s="74"/>
      <c r="K58" s="50">
        <v>15000</v>
      </c>
      <c r="L58" s="104" t="s">
        <v>166</v>
      </c>
    </row>
    <row r="59" spans="1:18" x14ac:dyDescent="0.25">
      <c r="A59" s="24" t="s">
        <v>48</v>
      </c>
      <c r="B59" s="61"/>
      <c r="C59" s="61"/>
      <c r="D59" s="18">
        <f>L6</f>
        <v>250000</v>
      </c>
      <c r="E59" s="74"/>
      <c r="K59" s="50">
        <v>85000</v>
      </c>
      <c r="L59" s="104" t="s">
        <v>167</v>
      </c>
    </row>
    <row r="60" spans="1:18" x14ac:dyDescent="0.25">
      <c r="A60" s="24" t="s">
        <v>114</v>
      </c>
      <c r="B60" s="61"/>
      <c r="C60" s="61"/>
      <c r="D60" s="18">
        <f>I48</f>
        <v>40000</v>
      </c>
      <c r="E60" s="74"/>
      <c r="K60" s="50">
        <v>15000</v>
      </c>
      <c r="L60" s="104" t="s">
        <v>176</v>
      </c>
    </row>
    <row r="61" spans="1:18" ht="15.75" thickBot="1" x14ac:dyDescent="0.3">
      <c r="A61" s="44"/>
      <c r="B61" s="62"/>
      <c r="C61" s="62"/>
      <c r="D61" s="43"/>
      <c r="E61" s="74"/>
      <c r="K61" s="50"/>
      <c r="L61" s="104"/>
    </row>
    <row r="62" spans="1:18" ht="15.75" thickBot="1" x14ac:dyDescent="0.3">
      <c r="A62" s="31" t="s">
        <v>32</v>
      </c>
      <c r="B62" s="59"/>
      <c r="C62" s="59"/>
      <c r="D62" s="55">
        <f>SUM(D58:D61)</f>
        <v>12563050</v>
      </c>
      <c r="E62" s="57"/>
      <c r="K62" s="50"/>
      <c r="L62" s="104"/>
    </row>
    <row r="63" spans="1:18" ht="15.75" thickBot="1" x14ac:dyDescent="0.3">
      <c r="K63" s="105"/>
      <c r="L63" s="104"/>
    </row>
    <row r="64" spans="1:18" ht="15.75" thickBot="1" x14ac:dyDescent="0.3">
      <c r="K64" s="52">
        <f>SUM(K47:K63)</f>
        <v>762505</v>
      </c>
      <c r="L64" s="40" t="s">
        <v>32</v>
      </c>
    </row>
    <row r="65" spans="1:7" ht="16.5" thickBot="1" x14ac:dyDescent="0.3">
      <c r="A65" s="1">
        <v>10</v>
      </c>
      <c r="G65"/>
    </row>
    <row r="66" spans="1:7" ht="15.75" thickBot="1" x14ac:dyDescent="0.3">
      <c r="A66" s="6" t="s">
        <v>52</v>
      </c>
      <c r="B66" s="3"/>
      <c r="C66" s="3"/>
      <c r="D66" s="76"/>
      <c r="E66" s="65"/>
      <c r="F66" s="56"/>
      <c r="G66"/>
    </row>
    <row r="67" spans="1:7" ht="15.75" thickBot="1" x14ac:dyDescent="0.3">
      <c r="A67" s="10"/>
      <c r="B67" s="11" t="s">
        <v>5</v>
      </c>
      <c r="C67" s="11" t="s">
        <v>6</v>
      </c>
      <c r="D67" s="12" t="s">
        <v>53</v>
      </c>
      <c r="E67" s="12" t="s">
        <v>64</v>
      </c>
      <c r="F67" s="75"/>
      <c r="G67"/>
    </row>
    <row r="68" spans="1:7" x14ac:dyDescent="0.25">
      <c r="A68" s="19" t="s">
        <v>54</v>
      </c>
      <c r="B68" s="17">
        <v>0</v>
      </c>
      <c r="C68" s="17">
        <v>0</v>
      </c>
      <c r="D68" s="32">
        <v>0</v>
      </c>
      <c r="E68" s="32">
        <v>10000</v>
      </c>
      <c r="F68" s="74"/>
      <c r="G68"/>
    </row>
    <row r="69" spans="1:7" x14ac:dyDescent="0.25">
      <c r="A69" s="24" t="s">
        <v>146</v>
      </c>
      <c r="B69" s="23"/>
      <c r="C69" s="23"/>
      <c r="D69" s="18"/>
      <c r="E69" s="18"/>
      <c r="F69" s="74"/>
    </row>
    <row r="70" spans="1:7" x14ac:dyDescent="0.25">
      <c r="A70" s="24" t="s">
        <v>173</v>
      </c>
      <c r="B70" s="23"/>
      <c r="C70" s="23"/>
      <c r="D70" s="18"/>
      <c r="E70" s="18"/>
      <c r="F70" s="74"/>
    </row>
    <row r="71" spans="1:7" x14ac:dyDescent="0.25">
      <c r="A71" s="24" t="s">
        <v>148</v>
      </c>
      <c r="B71" s="23"/>
      <c r="C71" s="23"/>
      <c r="D71" s="18"/>
      <c r="E71" s="18"/>
      <c r="F71" s="74"/>
    </row>
    <row r="72" spans="1:7" x14ac:dyDescent="0.25">
      <c r="A72" s="24"/>
      <c r="B72" s="23"/>
      <c r="C72" s="23"/>
      <c r="D72" s="18"/>
      <c r="E72" s="18"/>
      <c r="F72" s="57"/>
    </row>
    <row r="73" spans="1:7" ht="15.75" thickBot="1" x14ac:dyDescent="0.3">
      <c r="A73" s="44"/>
      <c r="B73" s="42"/>
      <c r="C73" s="42"/>
      <c r="D73" s="43"/>
      <c r="E73" s="43"/>
    </row>
    <row r="74" spans="1:7" ht="15.75" thickBot="1" x14ac:dyDescent="0.3">
      <c r="A74" s="31" t="s">
        <v>32</v>
      </c>
      <c r="B74" s="58">
        <f>SUM(B68:B73)</f>
        <v>0</v>
      </c>
      <c r="C74" s="58">
        <f>SUM(C68:C73)</f>
        <v>0</v>
      </c>
      <c r="D74" s="55">
        <f>SUM(D68:D73)</f>
        <v>0</v>
      </c>
      <c r="E74" s="55">
        <f>SUM(E68:E73)</f>
        <v>10000</v>
      </c>
    </row>
    <row r="76" spans="1:7" x14ac:dyDescent="0.25">
      <c r="A76" s="2"/>
    </row>
    <row r="77" spans="1:7" ht="21" x14ac:dyDescent="0.35">
      <c r="A77" s="118"/>
      <c r="B77" s="119"/>
      <c r="C77" s="119"/>
      <c r="D77" s="119"/>
      <c r="E77" s="119"/>
      <c r="F77" s="119"/>
    </row>
    <row r="78" spans="1:7" x14ac:dyDescent="0.25">
      <c r="A78" s="78"/>
    </row>
    <row r="79" spans="1:7" x14ac:dyDescent="0.25">
      <c r="A79" s="53"/>
    </row>
    <row r="80" spans="1:7" x14ac:dyDescent="0.25">
      <c r="A80" s="53"/>
    </row>
    <row r="81" spans="1:11" x14ac:dyDescent="0.25">
      <c r="A81" s="53"/>
      <c r="K81" t="s">
        <v>75</v>
      </c>
    </row>
    <row r="82" spans="1:11" x14ac:dyDescent="0.25">
      <c r="A82" s="54"/>
    </row>
    <row r="83" spans="1:11" x14ac:dyDescent="0.25">
      <c r="A83" s="54"/>
    </row>
    <row r="85" spans="1:11" x14ac:dyDescent="0.25">
      <c r="G85" s="116"/>
      <c r="H85" s="11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abSelected="1" topLeftCell="A40" workbookViewId="0">
      <selection activeCell="C4" sqref="C4"/>
    </sheetView>
  </sheetViews>
  <sheetFormatPr defaultRowHeight="15" x14ac:dyDescent="0.25"/>
  <cols>
    <col min="1" max="1" width="11.85546875" customWidth="1"/>
    <col min="2" max="3" width="13.7109375" bestFit="1" customWidth="1"/>
    <col min="4" max="4" width="15.42578125" bestFit="1" customWidth="1"/>
    <col min="5" max="5" width="11.7109375" customWidth="1"/>
    <col min="6" max="6" width="12.7109375" bestFit="1" customWidth="1"/>
    <col min="7" max="7" width="9.140625" style="2"/>
    <col min="8" max="8" width="55.28515625" bestFit="1" customWidth="1"/>
    <col min="9" max="9" width="14" customWidth="1"/>
    <col min="10" max="10" width="13.42578125" customWidth="1"/>
    <col min="11" max="11" width="13.85546875" customWidth="1"/>
    <col min="12" max="12" width="40.85546875" customWidth="1"/>
    <col min="13" max="13" width="5.42578125" customWidth="1"/>
    <col min="15" max="17" width="13.7109375" bestFit="1" customWidth="1"/>
    <col min="18" max="18" width="13" customWidth="1"/>
    <col min="20" max="20" width="9.7109375" bestFit="1" customWidth="1"/>
    <col min="21" max="21" width="45.5703125" customWidth="1"/>
    <col min="22" max="22" width="11" bestFit="1" customWidth="1"/>
  </cols>
  <sheetData>
    <row r="1" spans="1:22" ht="16.5" thickBot="1" x14ac:dyDescent="0.3">
      <c r="A1" s="1">
        <v>1</v>
      </c>
      <c r="H1" s="1">
        <v>2</v>
      </c>
      <c r="N1" s="1">
        <v>3</v>
      </c>
      <c r="S1" s="2">
        <v>4</v>
      </c>
    </row>
    <row r="2" spans="1:22" ht="15.75" thickBot="1" x14ac:dyDescent="0.3">
      <c r="A2" s="3" t="s">
        <v>0</v>
      </c>
      <c r="C2" s="4"/>
      <c r="D2" s="4"/>
      <c r="E2" s="70"/>
      <c r="F2" s="108"/>
      <c r="H2" s="6" t="s">
        <v>1</v>
      </c>
      <c r="I2" s="4"/>
      <c r="J2" s="4"/>
      <c r="K2" s="4"/>
      <c r="L2" s="5"/>
      <c r="N2" s="6" t="s">
        <v>2</v>
      </c>
      <c r="O2" s="4"/>
      <c r="P2" s="70"/>
      <c r="Q2" s="40" t="s">
        <v>135</v>
      </c>
      <c r="S2" s="7"/>
      <c r="T2" s="8"/>
      <c r="U2" s="8"/>
      <c r="V2" s="9"/>
    </row>
    <row r="3" spans="1:22" ht="15.75" thickBot="1" x14ac:dyDescent="0.3">
      <c r="A3" s="10" t="s">
        <v>4</v>
      </c>
      <c r="B3" s="11" t="s">
        <v>5</v>
      </c>
      <c r="C3" s="11" t="s">
        <v>6</v>
      </c>
      <c r="D3" s="12" t="s">
        <v>7</v>
      </c>
      <c r="E3" s="39" t="s">
        <v>64</v>
      </c>
      <c r="F3" s="40" t="s">
        <v>32</v>
      </c>
      <c r="H3" s="10" t="s">
        <v>8</v>
      </c>
      <c r="I3" s="11" t="s">
        <v>9</v>
      </c>
      <c r="J3" s="11" t="s">
        <v>10</v>
      </c>
      <c r="K3" s="12" t="s">
        <v>155</v>
      </c>
      <c r="L3" s="13"/>
      <c r="N3" s="10" t="s">
        <v>4</v>
      </c>
      <c r="O3" s="11" t="s">
        <v>9</v>
      </c>
      <c r="P3" s="12" t="s">
        <v>10</v>
      </c>
      <c r="Q3" s="39" t="s">
        <v>135</v>
      </c>
      <c r="S3" s="14"/>
      <c r="T3" s="15"/>
      <c r="U3" s="15"/>
      <c r="V3" s="16"/>
    </row>
    <row r="4" spans="1:22" ht="30.75" thickBot="1" x14ac:dyDescent="0.3">
      <c r="A4" s="87" t="s">
        <v>186</v>
      </c>
      <c r="B4" s="23">
        <v>912400</v>
      </c>
      <c r="C4" s="23">
        <v>1458850</v>
      </c>
      <c r="D4" s="23">
        <v>1554000</v>
      </c>
      <c r="E4" s="80">
        <v>291000</v>
      </c>
      <c r="F4" s="32">
        <f>SUM(B4:E4)</f>
        <v>4216250</v>
      </c>
      <c r="H4" s="24" t="s">
        <v>156</v>
      </c>
      <c r="I4" s="23">
        <v>50000</v>
      </c>
      <c r="J4" s="23">
        <v>200000</v>
      </c>
      <c r="K4" s="23"/>
      <c r="L4" s="20"/>
      <c r="N4" s="87" t="s">
        <v>185</v>
      </c>
      <c r="O4" s="23">
        <v>1270000</v>
      </c>
      <c r="P4" s="23">
        <v>2150000</v>
      </c>
      <c r="Q4" s="113"/>
      <c r="S4" s="14"/>
      <c r="T4" s="15"/>
      <c r="U4" s="15"/>
      <c r="V4" s="21"/>
    </row>
    <row r="5" spans="1:22" ht="15.75" thickBot="1" x14ac:dyDescent="0.3">
      <c r="A5" s="41">
        <v>43466</v>
      </c>
      <c r="B5" s="42">
        <v>20000</v>
      </c>
      <c r="C5" s="42">
        <v>40000</v>
      </c>
      <c r="D5" s="42">
        <v>30000</v>
      </c>
      <c r="E5" s="72">
        <v>15000</v>
      </c>
      <c r="F5" s="43">
        <f t="shared" ref="F5:F52" si="0">SUM(B5:E5)</f>
        <v>105000</v>
      </c>
      <c r="H5" s="44"/>
      <c r="I5" s="42"/>
      <c r="J5" s="42"/>
      <c r="K5" s="42"/>
      <c r="L5" s="36"/>
      <c r="N5" s="41">
        <v>43466</v>
      </c>
      <c r="O5" s="42">
        <v>25000</v>
      </c>
      <c r="P5" s="42">
        <v>35000</v>
      </c>
      <c r="Q5" s="36"/>
      <c r="S5" s="14"/>
      <c r="T5" s="25"/>
      <c r="U5" s="15"/>
      <c r="V5" s="21"/>
    </row>
    <row r="6" spans="1:22" ht="15.75" thickBot="1" x14ac:dyDescent="0.3">
      <c r="A6" s="41">
        <v>43497</v>
      </c>
      <c r="B6" s="42">
        <v>20000</v>
      </c>
      <c r="C6" s="42">
        <v>40000</v>
      </c>
      <c r="D6" s="42">
        <v>30000</v>
      </c>
      <c r="E6" s="72">
        <v>15000</v>
      </c>
      <c r="F6" s="43">
        <f t="shared" si="0"/>
        <v>105000</v>
      </c>
      <c r="H6" s="26"/>
      <c r="I6" s="27">
        <f>SUM(I4:I4)</f>
        <v>50000</v>
      </c>
      <c r="J6" s="27">
        <f>SUM(J4:J4)</f>
        <v>200000</v>
      </c>
      <c r="K6" s="27">
        <f>SUM(K4:K4)</f>
        <v>0</v>
      </c>
      <c r="L6" s="28">
        <f>SUM(I6:K6)</f>
        <v>250000</v>
      </c>
      <c r="N6" s="41">
        <v>43497</v>
      </c>
      <c r="O6" s="42">
        <v>25000</v>
      </c>
      <c r="P6" s="42">
        <v>35000</v>
      </c>
      <c r="Q6" s="36"/>
      <c r="S6" s="14"/>
      <c r="T6" s="15"/>
      <c r="U6" s="15"/>
      <c r="V6" s="21"/>
    </row>
    <row r="7" spans="1:22" ht="15.75" thickBot="1" x14ac:dyDescent="0.3">
      <c r="A7" s="41">
        <v>43525</v>
      </c>
      <c r="B7" s="42">
        <v>20000</v>
      </c>
      <c r="C7" s="42">
        <v>40000</v>
      </c>
      <c r="D7" s="42">
        <v>30000</v>
      </c>
      <c r="E7" s="72">
        <v>15000</v>
      </c>
      <c r="F7" s="43">
        <f t="shared" si="0"/>
        <v>105000</v>
      </c>
      <c r="N7" s="41">
        <v>43525</v>
      </c>
      <c r="O7" s="42">
        <v>25000</v>
      </c>
      <c r="P7" s="42">
        <v>35000</v>
      </c>
      <c r="Q7" s="36"/>
      <c r="S7" s="14"/>
      <c r="T7" s="25"/>
      <c r="U7" s="15"/>
      <c r="V7" s="21"/>
    </row>
    <row r="8" spans="1:22" ht="16.5" thickBot="1" x14ac:dyDescent="0.3">
      <c r="A8" s="41">
        <v>43556</v>
      </c>
      <c r="B8" s="42">
        <v>20000</v>
      </c>
      <c r="C8" s="42">
        <v>40000</v>
      </c>
      <c r="D8" s="42">
        <v>30000</v>
      </c>
      <c r="E8" s="72">
        <v>15000</v>
      </c>
      <c r="F8" s="43">
        <f t="shared" si="0"/>
        <v>105000</v>
      </c>
      <c r="H8" s="30">
        <v>5</v>
      </c>
      <c r="K8" s="1">
        <v>6</v>
      </c>
      <c r="N8" s="41">
        <v>43556</v>
      </c>
      <c r="O8" s="42">
        <v>25000</v>
      </c>
      <c r="P8" s="42">
        <v>35000</v>
      </c>
      <c r="Q8" s="36"/>
      <c r="S8" s="14"/>
      <c r="T8" s="15"/>
      <c r="U8" s="15"/>
      <c r="V8" s="21"/>
    </row>
    <row r="9" spans="1:22" ht="15.75" thickBot="1" x14ac:dyDescent="0.3">
      <c r="A9" s="41">
        <v>43586</v>
      </c>
      <c r="B9" s="42">
        <v>20000</v>
      </c>
      <c r="C9" s="42">
        <v>40000</v>
      </c>
      <c r="D9" s="42">
        <v>30000</v>
      </c>
      <c r="E9" s="72">
        <v>15000</v>
      </c>
      <c r="F9" s="43">
        <f t="shared" si="0"/>
        <v>105000</v>
      </c>
      <c r="H9" s="31" t="s">
        <v>24</v>
      </c>
      <c r="I9" s="12"/>
      <c r="K9" s="31" t="s">
        <v>25</v>
      </c>
      <c r="L9" s="12"/>
      <c r="N9" s="41">
        <v>43586</v>
      </c>
      <c r="O9" s="42">
        <v>25000</v>
      </c>
      <c r="P9" s="42">
        <v>35000</v>
      </c>
      <c r="Q9" s="36"/>
      <c r="S9" s="14"/>
      <c r="T9" s="15"/>
      <c r="U9" s="15"/>
      <c r="V9" s="21"/>
    </row>
    <row r="10" spans="1:22" ht="15.75" thickBot="1" x14ac:dyDescent="0.3">
      <c r="A10" s="41">
        <v>43617</v>
      </c>
      <c r="B10" s="42">
        <v>20000</v>
      </c>
      <c r="C10" s="42">
        <v>40000</v>
      </c>
      <c r="D10" s="42">
        <v>35000</v>
      </c>
      <c r="E10" s="72">
        <v>15000</v>
      </c>
      <c r="F10" s="43">
        <f t="shared" si="0"/>
        <v>110000</v>
      </c>
      <c r="G10" s="40"/>
      <c r="H10" s="44" t="s">
        <v>106</v>
      </c>
      <c r="I10" s="43">
        <v>253900</v>
      </c>
      <c r="K10" s="98">
        <v>40000</v>
      </c>
      <c r="L10" s="97" t="s">
        <v>118</v>
      </c>
      <c r="N10" s="41">
        <v>43617</v>
      </c>
      <c r="O10" s="42">
        <v>25000</v>
      </c>
      <c r="P10" s="42">
        <v>35000</v>
      </c>
      <c r="Q10" s="36"/>
      <c r="S10" s="14"/>
      <c r="T10" s="15"/>
      <c r="U10" s="15"/>
      <c r="V10" s="21"/>
    </row>
    <row r="11" spans="1:22" ht="15.75" thickBot="1" x14ac:dyDescent="0.3">
      <c r="A11" s="41">
        <v>43647</v>
      </c>
      <c r="B11" s="42">
        <v>2000</v>
      </c>
      <c r="C11" s="42">
        <v>40000</v>
      </c>
      <c r="D11" s="42">
        <v>40000</v>
      </c>
      <c r="E11" s="72">
        <v>15000</v>
      </c>
      <c r="F11" s="43">
        <f t="shared" si="0"/>
        <v>97000</v>
      </c>
      <c r="H11" s="44" t="s">
        <v>132</v>
      </c>
      <c r="I11" s="43">
        <v>-150000</v>
      </c>
      <c r="K11" s="33">
        <v>180000</v>
      </c>
      <c r="L11" s="20" t="s">
        <v>101</v>
      </c>
      <c r="N11" s="41">
        <v>43647</v>
      </c>
      <c r="O11" s="42">
        <v>25000</v>
      </c>
      <c r="P11" s="42">
        <v>35000</v>
      </c>
      <c r="Q11" s="36"/>
      <c r="S11" s="14"/>
      <c r="T11" s="25"/>
      <c r="U11" s="15"/>
      <c r="V11" s="21"/>
    </row>
    <row r="12" spans="1:22" ht="15.75" thickBot="1" x14ac:dyDescent="0.3">
      <c r="A12" s="41">
        <v>43678</v>
      </c>
      <c r="B12" s="42">
        <v>20000</v>
      </c>
      <c r="C12" s="42">
        <v>40000</v>
      </c>
      <c r="D12" s="42">
        <v>40000</v>
      </c>
      <c r="E12" s="72">
        <v>15000</v>
      </c>
      <c r="F12" s="43">
        <f t="shared" si="0"/>
        <v>115000</v>
      </c>
      <c r="H12" s="115" t="s">
        <v>168</v>
      </c>
      <c r="I12" s="95">
        <v>103900</v>
      </c>
      <c r="K12" s="33">
        <v>12000</v>
      </c>
      <c r="L12" s="20" t="s">
        <v>93</v>
      </c>
      <c r="N12" s="41">
        <v>43678</v>
      </c>
      <c r="O12" s="42">
        <v>25000</v>
      </c>
      <c r="P12" s="42">
        <v>35000</v>
      </c>
      <c r="Q12" s="36"/>
      <c r="S12" s="14"/>
      <c r="T12" s="29"/>
      <c r="U12" s="15"/>
      <c r="V12" s="21"/>
    </row>
    <row r="13" spans="1:22" ht="15.75" thickBot="1" x14ac:dyDescent="0.3">
      <c r="A13" s="41">
        <v>43709</v>
      </c>
      <c r="B13" s="42">
        <v>20000</v>
      </c>
      <c r="C13" s="42">
        <v>40000</v>
      </c>
      <c r="D13" s="42">
        <v>40000</v>
      </c>
      <c r="E13" s="72">
        <v>15000</v>
      </c>
      <c r="F13" s="43">
        <f t="shared" si="0"/>
        <v>115000</v>
      </c>
      <c r="H13" s="6" t="s">
        <v>66</v>
      </c>
      <c r="I13" s="77">
        <v>0</v>
      </c>
      <c r="K13" s="33">
        <v>9500</v>
      </c>
      <c r="L13" s="20" t="s">
        <v>94</v>
      </c>
      <c r="N13" s="41">
        <v>43709</v>
      </c>
      <c r="O13" s="42">
        <v>25000</v>
      </c>
      <c r="P13" s="42">
        <v>35000</v>
      </c>
      <c r="Q13" s="36"/>
      <c r="S13" s="14"/>
      <c r="T13" s="29"/>
      <c r="U13" s="15"/>
      <c r="V13" s="21"/>
    </row>
    <row r="14" spans="1:22" ht="15.75" thickBot="1" x14ac:dyDescent="0.3">
      <c r="A14" s="41">
        <v>43739</v>
      </c>
      <c r="B14" s="89">
        <v>20000</v>
      </c>
      <c r="C14" s="89">
        <v>40000</v>
      </c>
      <c r="D14" s="89">
        <v>40000</v>
      </c>
      <c r="E14" s="72">
        <v>15000</v>
      </c>
      <c r="F14" s="43">
        <f t="shared" si="0"/>
        <v>115000</v>
      </c>
      <c r="H14" s="31" t="s">
        <v>127</v>
      </c>
      <c r="I14" s="55">
        <v>120000</v>
      </c>
      <c r="K14" s="33">
        <v>60000</v>
      </c>
      <c r="L14" s="20" t="s">
        <v>100</v>
      </c>
      <c r="N14" s="41">
        <v>43739</v>
      </c>
      <c r="O14" s="42">
        <v>25000</v>
      </c>
      <c r="P14" s="42">
        <v>35000</v>
      </c>
      <c r="Q14" s="36"/>
      <c r="S14" s="14"/>
      <c r="T14" s="29"/>
      <c r="U14" s="15"/>
      <c r="V14" s="21"/>
    </row>
    <row r="15" spans="1:22" ht="15.75" thickBot="1" x14ac:dyDescent="0.3">
      <c r="A15" s="41">
        <v>43770</v>
      </c>
      <c r="B15" s="42">
        <v>28000</v>
      </c>
      <c r="C15" s="42">
        <v>40000</v>
      </c>
      <c r="D15" s="42">
        <v>40000</v>
      </c>
      <c r="E15" s="72">
        <v>15000</v>
      </c>
      <c r="F15" s="43">
        <f t="shared" si="0"/>
        <v>123000</v>
      </c>
      <c r="K15" s="35">
        <v>110000</v>
      </c>
      <c r="L15" s="36" t="s">
        <v>102</v>
      </c>
      <c r="N15" s="41">
        <v>43770</v>
      </c>
      <c r="O15" s="42">
        <v>25000</v>
      </c>
      <c r="P15" s="42">
        <v>35000</v>
      </c>
      <c r="Q15" s="36"/>
      <c r="S15" s="14"/>
      <c r="T15" s="29"/>
      <c r="U15" s="15"/>
      <c r="V15" s="21"/>
    </row>
    <row r="16" spans="1:22" ht="16.5" thickBot="1" x14ac:dyDescent="0.3">
      <c r="A16" s="41">
        <v>43800</v>
      </c>
      <c r="B16" s="42">
        <v>26000</v>
      </c>
      <c r="C16" s="42">
        <v>40000</v>
      </c>
      <c r="D16" s="42">
        <v>40000</v>
      </c>
      <c r="E16" s="72">
        <v>15000</v>
      </c>
      <c r="F16" s="43">
        <f t="shared" si="0"/>
        <v>121000</v>
      </c>
      <c r="H16" s="1">
        <v>9</v>
      </c>
      <c r="K16" s="35">
        <v>25000</v>
      </c>
      <c r="L16" s="36" t="s">
        <v>129</v>
      </c>
      <c r="N16" s="41">
        <v>43800</v>
      </c>
      <c r="O16" s="42">
        <v>25000</v>
      </c>
      <c r="P16" s="42">
        <v>35000</v>
      </c>
      <c r="Q16" s="36"/>
      <c r="S16" s="14"/>
      <c r="T16" s="29"/>
      <c r="U16" s="15"/>
      <c r="V16" s="21"/>
    </row>
    <row r="17" spans="1:22" ht="15.75" thickBot="1" x14ac:dyDescent="0.3">
      <c r="A17" s="41">
        <v>43831</v>
      </c>
      <c r="B17" s="42">
        <v>26000</v>
      </c>
      <c r="C17" s="42">
        <v>40000</v>
      </c>
      <c r="D17" s="42">
        <v>40000</v>
      </c>
      <c r="E17" s="72">
        <v>15000</v>
      </c>
      <c r="F17" s="43">
        <f t="shared" si="0"/>
        <v>121000</v>
      </c>
      <c r="H17" s="31" t="s">
        <v>45</v>
      </c>
      <c r="I17" s="12"/>
      <c r="K17" s="35">
        <v>70000</v>
      </c>
      <c r="L17" s="36" t="s">
        <v>104</v>
      </c>
      <c r="N17" s="41">
        <v>43831</v>
      </c>
      <c r="O17" s="42">
        <v>25000</v>
      </c>
      <c r="P17" s="42">
        <v>35000</v>
      </c>
      <c r="Q17" s="36"/>
      <c r="S17" s="14"/>
      <c r="T17" s="34"/>
      <c r="U17" s="15"/>
      <c r="V17" s="21"/>
    </row>
    <row r="18" spans="1:22" ht="15.75" thickBot="1" x14ac:dyDescent="0.3">
      <c r="A18" s="41">
        <v>43862</v>
      </c>
      <c r="B18" s="42">
        <v>26000</v>
      </c>
      <c r="C18" s="42">
        <v>40000</v>
      </c>
      <c r="D18" s="42">
        <v>40000</v>
      </c>
      <c r="E18" s="72">
        <v>15000</v>
      </c>
      <c r="F18" s="43">
        <f t="shared" si="0"/>
        <v>121000</v>
      </c>
      <c r="H18" s="19" t="s">
        <v>115</v>
      </c>
      <c r="I18" s="32">
        <f>R45</f>
        <v>5615000</v>
      </c>
      <c r="K18" s="23">
        <v>40000</v>
      </c>
      <c r="L18" s="61" t="s">
        <v>105</v>
      </c>
      <c r="N18" s="41">
        <v>43862</v>
      </c>
      <c r="O18" s="42">
        <v>25000</v>
      </c>
      <c r="P18" s="42">
        <v>35000</v>
      </c>
      <c r="Q18" s="36"/>
      <c r="S18" s="14"/>
      <c r="T18" s="34"/>
      <c r="U18" s="15"/>
      <c r="V18" s="21"/>
    </row>
    <row r="19" spans="1:22" ht="15.75" thickBot="1" x14ac:dyDescent="0.3">
      <c r="A19" s="88" t="s">
        <v>140</v>
      </c>
      <c r="B19" s="89">
        <v>300000</v>
      </c>
      <c r="C19" s="89">
        <v>300000</v>
      </c>
      <c r="D19" s="89">
        <v>300000</v>
      </c>
      <c r="E19" s="90">
        <v>45000</v>
      </c>
      <c r="F19" s="92">
        <f t="shared" si="0"/>
        <v>945000</v>
      </c>
      <c r="H19" s="24" t="s">
        <v>116</v>
      </c>
      <c r="I19" s="18">
        <v>1092000</v>
      </c>
      <c r="K19" s="23">
        <v>40000</v>
      </c>
      <c r="L19" s="61" t="s">
        <v>141</v>
      </c>
      <c r="N19" s="41">
        <v>43891</v>
      </c>
      <c r="O19" s="42">
        <v>25000</v>
      </c>
      <c r="P19" s="42">
        <v>35000</v>
      </c>
      <c r="Q19" s="79">
        <v>15000</v>
      </c>
      <c r="S19" s="14"/>
      <c r="T19" s="29"/>
      <c r="U19" s="15"/>
      <c r="V19" s="21"/>
    </row>
    <row r="20" spans="1:22" ht="15.75" thickBot="1" x14ac:dyDescent="0.3">
      <c r="A20" s="41">
        <v>43891</v>
      </c>
      <c r="B20" s="42">
        <v>26000</v>
      </c>
      <c r="C20" s="42">
        <v>40000</v>
      </c>
      <c r="D20" s="42">
        <v>40000</v>
      </c>
      <c r="E20" s="72">
        <v>15000</v>
      </c>
      <c r="F20" s="43">
        <f t="shared" si="0"/>
        <v>121000</v>
      </c>
      <c r="H20" s="24" t="s">
        <v>128</v>
      </c>
      <c r="I20" s="107">
        <v>150000</v>
      </c>
      <c r="K20" s="23">
        <v>50000</v>
      </c>
      <c r="L20" s="61" t="s">
        <v>150</v>
      </c>
      <c r="N20" s="41">
        <v>43922</v>
      </c>
      <c r="O20" s="42">
        <v>25000</v>
      </c>
      <c r="P20" s="42">
        <v>35000</v>
      </c>
      <c r="Q20" s="79">
        <v>15000</v>
      </c>
      <c r="S20" s="14"/>
      <c r="T20" s="29"/>
      <c r="U20" s="15"/>
      <c r="V20" s="21"/>
    </row>
    <row r="21" spans="1:22" ht="15.75" thickBot="1" x14ac:dyDescent="0.3">
      <c r="A21" s="41">
        <v>43922</v>
      </c>
      <c r="B21" s="42">
        <v>26000</v>
      </c>
      <c r="C21" s="42">
        <v>3480</v>
      </c>
      <c r="D21" s="42">
        <v>40000</v>
      </c>
      <c r="E21" s="72">
        <v>15000</v>
      </c>
      <c r="F21" s="43">
        <f t="shared" si="0"/>
        <v>84480</v>
      </c>
      <c r="H21" s="24" t="s">
        <v>97</v>
      </c>
      <c r="I21" s="18">
        <f>K66</f>
        <v>762505</v>
      </c>
      <c r="K21" s="23">
        <v>100000</v>
      </c>
      <c r="L21" s="61" t="s">
        <v>142</v>
      </c>
      <c r="N21" s="41">
        <v>43952</v>
      </c>
      <c r="O21" s="42">
        <v>25000</v>
      </c>
      <c r="P21" s="42">
        <v>35000</v>
      </c>
      <c r="Q21" s="79">
        <v>15000</v>
      </c>
      <c r="S21" s="14"/>
      <c r="T21" s="29"/>
      <c r="U21" s="15"/>
      <c r="V21" s="21"/>
    </row>
    <row r="22" spans="1:22" ht="16.5" thickBot="1" x14ac:dyDescent="0.3">
      <c r="A22" s="109" t="s">
        <v>134</v>
      </c>
      <c r="B22" s="110">
        <v>50000</v>
      </c>
      <c r="C22" s="110">
        <v>50000</v>
      </c>
      <c r="D22" s="110">
        <v>50000</v>
      </c>
      <c r="E22" s="111">
        <v>30000</v>
      </c>
      <c r="F22" s="112">
        <f t="shared" si="0"/>
        <v>180000</v>
      </c>
      <c r="H22" s="24" t="s">
        <v>96</v>
      </c>
      <c r="I22" s="18">
        <f>K45</f>
        <v>4619620</v>
      </c>
      <c r="K22" s="23">
        <v>250000</v>
      </c>
      <c r="L22" s="61" t="s">
        <v>143</v>
      </c>
      <c r="N22" s="41">
        <v>43983</v>
      </c>
      <c r="O22" s="42">
        <v>25000</v>
      </c>
      <c r="P22" s="42">
        <v>35000</v>
      </c>
      <c r="Q22" s="79">
        <v>15000</v>
      </c>
      <c r="S22" s="14"/>
      <c r="T22" s="29"/>
      <c r="U22" s="15"/>
      <c r="V22" s="21"/>
    </row>
    <row r="23" spans="1:22" ht="15.75" thickBot="1" x14ac:dyDescent="0.3">
      <c r="A23" s="41">
        <v>43952</v>
      </c>
      <c r="B23" s="42">
        <v>15000</v>
      </c>
      <c r="C23" s="42">
        <v>40000</v>
      </c>
      <c r="D23" s="42">
        <v>40000</v>
      </c>
      <c r="E23" s="72">
        <v>15000</v>
      </c>
      <c r="F23" s="43">
        <f t="shared" si="0"/>
        <v>110000</v>
      </c>
      <c r="H23" s="44" t="s">
        <v>170</v>
      </c>
      <c r="I23" s="43">
        <v>103900</v>
      </c>
      <c r="K23" s="23">
        <v>764000</v>
      </c>
      <c r="L23" s="61" t="s">
        <v>144</v>
      </c>
      <c r="N23" s="41">
        <v>44013</v>
      </c>
      <c r="O23" s="42">
        <v>25000</v>
      </c>
      <c r="P23" s="42">
        <v>35000</v>
      </c>
      <c r="Q23" s="36">
        <v>20000</v>
      </c>
      <c r="S23" s="14"/>
      <c r="T23" s="29"/>
      <c r="U23" s="15"/>
      <c r="V23" s="21"/>
    </row>
    <row r="24" spans="1:22" ht="15.75" thickBot="1" x14ac:dyDescent="0.3">
      <c r="A24" s="41">
        <v>43983</v>
      </c>
      <c r="B24" s="42">
        <v>26000</v>
      </c>
      <c r="C24" s="42">
        <v>40000</v>
      </c>
      <c r="D24" s="42">
        <v>40000</v>
      </c>
      <c r="E24" s="72">
        <v>15000</v>
      </c>
      <c r="F24" s="43">
        <f t="shared" si="0"/>
        <v>121000</v>
      </c>
      <c r="H24" s="63" t="s">
        <v>171</v>
      </c>
      <c r="I24" s="64">
        <f>SUM(I18:I23)</f>
        <v>12343025</v>
      </c>
      <c r="K24" s="23">
        <v>180000</v>
      </c>
      <c r="L24" s="61" t="s">
        <v>145</v>
      </c>
      <c r="N24" s="81" t="s">
        <v>154</v>
      </c>
      <c r="O24" s="42"/>
      <c r="P24" s="42"/>
      <c r="Q24" s="36">
        <v>10000</v>
      </c>
      <c r="S24" s="14"/>
      <c r="T24" s="29"/>
      <c r="U24" s="15"/>
      <c r="V24" s="21"/>
    </row>
    <row r="25" spans="1:22" ht="15.75" thickBot="1" x14ac:dyDescent="0.3">
      <c r="A25" s="41">
        <v>44013</v>
      </c>
      <c r="B25" s="42">
        <v>26000</v>
      </c>
      <c r="C25" s="42">
        <v>40000</v>
      </c>
      <c r="D25" s="42">
        <v>40000</v>
      </c>
      <c r="E25" s="72">
        <v>15000</v>
      </c>
      <c r="F25" s="43">
        <f t="shared" si="0"/>
        <v>121000</v>
      </c>
      <c r="K25" s="23">
        <v>40000</v>
      </c>
      <c r="L25" s="61" t="s">
        <v>158</v>
      </c>
      <c r="N25" s="81">
        <v>44044</v>
      </c>
      <c r="O25" s="42">
        <v>25000</v>
      </c>
      <c r="P25" s="42">
        <v>35000</v>
      </c>
      <c r="Q25" s="36">
        <v>20000</v>
      </c>
      <c r="S25" s="14"/>
      <c r="T25" s="29"/>
      <c r="U25" s="15"/>
      <c r="V25" s="21"/>
    </row>
    <row r="26" spans="1:22" ht="15.75" thickBot="1" x14ac:dyDescent="0.3">
      <c r="A26" s="41">
        <v>44044</v>
      </c>
      <c r="B26" s="42">
        <v>36000</v>
      </c>
      <c r="C26" s="42">
        <v>40000</v>
      </c>
      <c r="D26" s="42">
        <v>40000</v>
      </c>
      <c r="E26" s="72">
        <v>20000</v>
      </c>
      <c r="F26" s="43">
        <f t="shared" si="0"/>
        <v>136000</v>
      </c>
      <c r="H26" s="2">
        <v>12</v>
      </c>
      <c r="K26" s="23">
        <v>20000</v>
      </c>
      <c r="L26" s="61" t="s">
        <v>157</v>
      </c>
      <c r="N26" s="81">
        <v>44075</v>
      </c>
      <c r="O26" s="42">
        <v>25000</v>
      </c>
      <c r="P26" s="42">
        <v>35000</v>
      </c>
      <c r="Q26" s="36">
        <v>20000</v>
      </c>
      <c r="S26" s="14"/>
      <c r="T26" s="29"/>
      <c r="U26" s="15"/>
      <c r="V26" s="21"/>
    </row>
    <row r="27" spans="1:22" ht="15.75" thickBot="1" x14ac:dyDescent="0.3">
      <c r="A27" s="41">
        <v>44075</v>
      </c>
      <c r="B27" s="42">
        <v>26000</v>
      </c>
      <c r="C27" s="42">
        <v>40000</v>
      </c>
      <c r="D27" s="42">
        <v>40000</v>
      </c>
      <c r="E27" s="72">
        <v>20000</v>
      </c>
      <c r="F27" s="43">
        <f t="shared" si="0"/>
        <v>126000</v>
      </c>
      <c r="H27" s="31" t="s">
        <v>107</v>
      </c>
      <c r="I27" s="12"/>
      <c r="K27" s="23">
        <v>50000</v>
      </c>
      <c r="L27" s="61" t="s">
        <v>159</v>
      </c>
      <c r="N27" s="81">
        <v>44105</v>
      </c>
      <c r="O27" s="42">
        <v>25000</v>
      </c>
      <c r="P27" s="42">
        <v>35000</v>
      </c>
      <c r="Q27" s="36">
        <v>20000</v>
      </c>
      <c r="S27" s="14"/>
      <c r="T27" s="29"/>
      <c r="U27" s="85" t="s">
        <v>32</v>
      </c>
      <c r="V27" s="86"/>
    </row>
    <row r="28" spans="1:22" x14ac:dyDescent="0.25">
      <c r="A28" s="41">
        <v>44105</v>
      </c>
      <c r="B28" s="42">
        <v>26000</v>
      </c>
      <c r="C28" s="42">
        <v>40000</v>
      </c>
      <c r="D28" s="42">
        <v>40000</v>
      </c>
      <c r="E28" s="72">
        <v>20000</v>
      </c>
      <c r="F28" s="43">
        <f t="shared" si="0"/>
        <v>126000</v>
      </c>
      <c r="H28" s="19" t="s">
        <v>5</v>
      </c>
      <c r="I28" s="32">
        <v>70000</v>
      </c>
      <c r="K28" s="23">
        <v>15000</v>
      </c>
      <c r="L28" s="61" t="s">
        <v>160</v>
      </c>
      <c r="N28" s="81">
        <v>44136</v>
      </c>
      <c r="O28" s="42">
        <v>25000</v>
      </c>
      <c r="P28" s="42">
        <v>35000</v>
      </c>
      <c r="Q28" s="36">
        <v>20000</v>
      </c>
      <c r="S28" s="49"/>
    </row>
    <row r="29" spans="1:22" x14ac:dyDescent="0.25">
      <c r="A29" s="41">
        <v>44136</v>
      </c>
      <c r="B29" s="42">
        <v>36000</v>
      </c>
      <c r="C29" s="42">
        <v>40000</v>
      </c>
      <c r="D29" s="42">
        <v>40000</v>
      </c>
      <c r="E29" s="72">
        <v>15000</v>
      </c>
      <c r="F29" s="43">
        <f t="shared" si="0"/>
        <v>131000</v>
      </c>
      <c r="H29" s="24" t="s">
        <v>108</v>
      </c>
      <c r="I29" s="18">
        <v>70000</v>
      </c>
      <c r="K29" s="23">
        <v>25000</v>
      </c>
      <c r="L29" s="61" t="s">
        <v>161</v>
      </c>
      <c r="N29" s="81">
        <v>44166</v>
      </c>
      <c r="O29" s="42">
        <v>25000</v>
      </c>
      <c r="P29" s="42">
        <v>35000</v>
      </c>
      <c r="Q29" s="36">
        <v>30000</v>
      </c>
    </row>
    <row r="30" spans="1:22" x14ac:dyDescent="0.25">
      <c r="A30" s="41">
        <v>44166</v>
      </c>
      <c r="B30" s="42">
        <v>50000</v>
      </c>
      <c r="C30" s="42">
        <v>45000</v>
      </c>
      <c r="D30" s="42">
        <v>40000</v>
      </c>
      <c r="E30" s="72">
        <v>15000</v>
      </c>
      <c r="F30" s="43">
        <f t="shared" si="0"/>
        <v>150000</v>
      </c>
      <c r="H30" s="24" t="s">
        <v>53</v>
      </c>
      <c r="I30" s="18">
        <v>70000</v>
      </c>
      <c r="K30" s="23">
        <v>97320</v>
      </c>
      <c r="L30" s="61" t="s">
        <v>162</v>
      </c>
      <c r="N30" s="81">
        <v>44197</v>
      </c>
      <c r="O30" s="42"/>
      <c r="P30" s="42"/>
      <c r="Q30" s="36"/>
    </row>
    <row r="31" spans="1:22" x14ac:dyDescent="0.25">
      <c r="A31" s="41">
        <v>43922</v>
      </c>
      <c r="B31" s="42">
        <v>0</v>
      </c>
      <c r="C31" s="42">
        <v>36520</v>
      </c>
      <c r="D31" s="42">
        <v>0</v>
      </c>
      <c r="E31" s="72">
        <v>0</v>
      </c>
      <c r="F31" s="43">
        <f t="shared" si="0"/>
        <v>36520</v>
      </c>
      <c r="H31" s="24" t="s">
        <v>109</v>
      </c>
      <c r="I31" s="18">
        <v>70000</v>
      </c>
      <c r="K31" s="23">
        <v>71400</v>
      </c>
      <c r="L31" s="61" t="s">
        <v>162</v>
      </c>
      <c r="N31" s="81">
        <v>44228</v>
      </c>
      <c r="O31" s="42">
        <v>25000</v>
      </c>
      <c r="P31" s="42">
        <v>35000</v>
      </c>
      <c r="Q31" s="36"/>
    </row>
    <row r="32" spans="1:22" x14ac:dyDescent="0.25">
      <c r="A32" s="88" t="s">
        <v>151</v>
      </c>
      <c r="B32" s="89">
        <v>250000</v>
      </c>
      <c r="C32" s="89">
        <v>250000</v>
      </c>
      <c r="D32" s="89">
        <v>250000</v>
      </c>
      <c r="E32" s="90">
        <v>50000</v>
      </c>
      <c r="F32" s="43">
        <f t="shared" si="0"/>
        <v>800000</v>
      </c>
      <c r="H32" s="46" t="s">
        <v>110</v>
      </c>
      <c r="I32" s="43">
        <v>75000</v>
      </c>
      <c r="K32" s="23">
        <v>100000</v>
      </c>
      <c r="L32" s="61" t="s">
        <v>163</v>
      </c>
      <c r="N32" s="81">
        <v>44256</v>
      </c>
      <c r="O32" s="42"/>
      <c r="P32" s="42"/>
      <c r="Q32" s="36"/>
    </row>
    <row r="33" spans="1:19" x14ac:dyDescent="0.25">
      <c r="A33" s="88" t="s">
        <v>140</v>
      </c>
      <c r="B33" s="89"/>
      <c r="C33" s="89"/>
      <c r="D33" s="89"/>
      <c r="E33" s="90">
        <v>55000</v>
      </c>
      <c r="F33" s="43">
        <f t="shared" si="0"/>
        <v>55000</v>
      </c>
      <c r="H33" s="24"/>
      <c r="I33" s="18"/>
      <c r="K33" s="23">
        <v>900000</v>
      </c>
      <c r="L33" s="61" t="s">
        <v>164</v>
      </c>
      <c r="N33" s="81">
        <v>44287</v>
      </c>
      <c r="O33" s="23">
        <v>50000</v>
      </c>
      <c r="P33" s="42">
        <v>70000</v>
      </c>
      <c r="Q33" s="36"/>
    </row>
    <row r="34" spans="1:19" x14ac:dyDescent="0.25">
      <c r="A34" s="88" t="s">
        <v>152</v>
      </c>
      <c r="B34" s="89">
        <v>250000</v>
      </c>
      <c r="C34" s="89">
        <v>250000</v>
      </c>
      <c r="D34" s="89">
        <v>250000</v>
      </c>
      <c r="E34" s="90">
        <v>100000</v>
      </c>
      <c r="F34" s="43">
        <f t="shared" si="0"/>
        <v>850000</v>
      </c>
      <c r="H34" s="24"/>
      <c r="I34" s="18"/>
      <c r="K34" s="23">
        <v>100000</v>
      </c>
      <c r="L34" s="61" t="s">
        <v>169</v>
      </c>
      <c r="N34" s="81">
        <v>44317</v>
      </c>
      <c r="O34" s="42">
        <v>25000</v>
      </c>
      <c r="P34" s="42">
        <v>35000</v>
      </c>
      <c r="Q34" s="36"/>
      <c r="S34" s="2"/>
    </row>
    <row r="35" spans="1:19" ht="15.75" thickBot="1" x14ac:dyDescent="0.3">
      <c r="A35" s="88" t="s">
        <v>172</v>
      </c>
      <c r="B35" s="89">
        <v>100000</v>
      </c>
      <c r="C35" s="89">
        <v>0</v>
      </c>
      <c r="D35" s="89">
        <v>0</v>
      </c>
      <c r="E35" s="90">
        <v>0</v>
      </c>
      <c r="F35" s="43">
        <f t="shared" si="0"/>
        <v>100000</v>
      </c>
      <c r="H35" s="63" t="s">
        <v>32</v>
      </c>
      <c r="I35" s="64">
        <f>SUM(I28:I34)</f>
        <v>355000</v>
      </c>
      <c r="K35" s="23">
        <v>50000</v>
      </c>
      <c r="L35" s="61" t="s">
        <v>174</v>
      </c>
      <c r="N35" s="81">
        <v>44348</v>
      </c>
      <c r="O35" s="42">
        <v>25000</v>
      </c>
      <c r="P35" s="42">
        <v>35000</v>
      </c>
      <c r="Q35" s="36"/>
      <c r="S35" s="53"/>
    </row>
    <row r="36" spans="1:19" x14ac:dyDescent="0.25">
      <c r="A36" s="88" t="s">
        <v>153</v>
      </c>
      <c r="B36" s="89">
        <v>444000</v>
      </c>
      <c r="C36" s="89">
        <v>324000</v>
      </c>
      <c r="D36" s="89">
        <v>324000</v>
      </c>
      <c r="E36" s="90"/>
      <c r="F36" s="43">
        <f t="shared" si="0"/>
        <v>1092000</v>
      </c>
      <c r="K36" s="23">
        <v>40000</v>
      </c>
      <c r="L36" s="61" t="s">
        <v>175</v>
      </c>
      <c r="N36" s="81">
        <v>44378</v>
      </c>
      <c r="O36" s="42">
        <v>25000</v>
      </c>
      <c r="P36" s="42">
        <v>35000</v>
      </c>
      <c r="Q36" s="36"/>
      <c r="S36" s="53"/>
    </row>
    <row r="37" spans="1:19" ht="15.75" thickBot="1" x14ac:dyDescent="0.3">
      <c r="A37" s="41">
        <v>44197</v>
      </c>
      <c r="B37" s="42">
        <v>40000</v>
      </c>
      <c r="C37" s="42">
        <v>40000</v>
      </c>
      <c r="D37" s="42">
        <v>40000</v>
      </c>
      <c r="E37" s="72">
        <v>10000</v>
      </c>
      <c r="F37" s="43">
        <f t="shared" si="0"/>
        <v>130000</v>
      </c>
      <c r="H37" s="2">
        <v>13</v>
      </c>
      <c r="K37" s="23">
        <v>500000</v>
      </c>
      <c r="L37" s="61" t="s">
        <v>177</v>
      </c>
      <c r="N37" s="81">
        <v>44409</v>
      </c>
      <c r="O37" s="42">
        <v>25000</v>
      </c>
      <c r="P37" s="42">
        <v>35000</v>
      </c>
      <c r="Q37" s="36"/>
    </row>
    <row r="38" spans="1:19" ht="15.75" thickBot="1" x14ac:dyDescent="0.3">
      <c r="A38" s="41">
        <v>44228</v>
      </c>
      <c r="B38" s="42">
        <v>40000</v>
      </c>
      <c r="C38" s="42">
        <v>40000</v>
      </c>
      <c r="D38" s="42">
        <v>40000</v>
      </c>
      <c r="E38" s="72">
        <v>10000</v>
      </c>
      <c r="F38" s="43">
        <f t="shared" si="0"/>
        <v>130000</v>
      </c>
      <c r="H38" s="31" t="s">
        <v>111</v>
      </c>
      <c r="I38" s="12"/>
      <c r="K38" s="23">
        <v>24000</v>
      </c>
      <c r="L38" s="61" t="s">
        <v>178</v>
      </c>
      <c r="N38" s="81">
        <v>44440</v>
      </c>
      <c r="O38" s="42">
        <v>30000</v>
      </c>
      <c r="P38" s="42">
        <v>35000</v>
      </c>
      <c r="Q38" s="36"/>
      <c r="S38" s="2"/>
    </row>
    <row r="39" spans="1:19" x14ac:dyDescent="0.25">
      <c r="A39" s="41">
        <v>44256</v>
      </c>
      <c r="B39" s="42">
        <v>40000</v>
      </c>
      <c r="C39" s="42">
        <v>40000</v>
      </c>
      <c r="D39" s="42">
        <v>40000</v>
      </c>
      <c r="E39" s="72">
        <v>10000</v>
      </c>
      <c r="F39" s="43">
        <f t="shared" si="0"/>
        <v>130000</v>
      </c>
      <c r="H39" s="19" t="s">
        <v>112</v>
      </c>
      <c r="I39" s="32">
        <v>195000</v>
      </c>
      <c r="K39" s="23">
        <v>275000</v>
      </c>
      <c r="L39" s="61" t="s">
        <v>183</v>
      </c>
      <c r="N39" s="81">
        <v>44470</v>
      </c>
      <c r="O39" s="42">
        <v>30000</v>
      </c>
      <c r="P39" s="42">
        <v>40000</v>
      </c>
      <c r="Q39" s="36"/>
    </row>
    <row r="40" spans="1:19" x14ac:dyDescent="0.25">
      <c r="A40" s="41">
        <v>44287</v>
      </c>
      <c r="B40" s="42">
        <v>40000</v>
      </c>
      <c r="C40" s="42">
        <v>40000</v>
      </c>
      <c r="D40" s="42">
        <v>40000</v>
      </c>
      <c r="E40" s="72">
        <v>10000</v>
      </c>
      <c r="F40" s="43">
        <f t="shared" si="0"/>
        <v>130000</v>
      </c>
      <c r="H40" s="24" t="s">
        <v>113</v>
      </c>
      <c r="I40" s="18">
        <v>100000</v>
      </c>
      <c r="K40" s="23">
        <v>250000</v>
      </c>
      <c r="L40" s="61" t="s">
        <v>184</v>
      </c>
      <c r="N40" s="81"/>
      <c r="O40" s="42"/>
      <c r="P40" s="42"/>
      <c r="Q40" s="36"/>
    </row>
    <row r="41" spans="1:19" x14ac:dyDescent="0.25">
      <c r="A41" s="41">
        <v>44317</v>
      </c>
      <c r="B41" s="42">
        <v>40000</v>
      </c>
      <c r="C41" s="42">
        <v>40000</v>
      </c>
      <c r="D41" s="42">
        <v>40000</v>
      </c>
      <c r="E41" s="72">
        <v>10000</v>
      </c>
      <c r="F41" s="43">
        <f t="shared" si="0"/>
        <v>130000</v>
      </c>
      <c r="H41" s="44" t="s">
        <v>149</v>
      </c>
      <c r="I41" s="43">
        <v>20000</v>
      </c>
      <c r="K41" s="23">
        <v>71400</v>
      </c>
      <c r="L41" s="61" t="s">
        <v>189</v>
      </c>
      <c r="N41" s="81"/>
      <c r="O41" s="42"/>
      <c r="P41" s="42"/>
      <c r="Q41" s="36"/>
    </row>
    <row r="42" spans="1:19" x14ac:dyDescent="0.25">
      <c r="A42" s="41">
        <v>44348</v>
      </c>
      <c r="B42" s="42">
        <v>27800</v>
      </c>
      <c r="C42" s="42">
        <v>50000</v>
      </c>
      <c r="D42" s="42">
        <v>10000</v>
      </c>
      <c r="E42" s="72">
        <v>10000</v>
      </c>
      <c r="F42" s="43">
        <f t="shared" si="0"/>
        <v>97800</v>
      </c>
      <c r="H42" s="44"/>
      <c r="I42" s="43"/>
      <c r="K42" s="23">
        <v>37000</v>
      </c>
      <c r="L42" s="61" t="s">
        <v>188</v>
      </c>
      <c r="N42" s="81">
        <v>44287</v>
      </c>
      <c r="O42" s="23"/>
      <c r="P42" s="42"/>
      <c r="Q42" s="36"/>
    </row>
    <row r="43" spans="1:19" ht="15.75" thickBot="1" x14ac:dyDescent="0.3">
      <c r="A43" s="41">
        <v>44378</v>
      </c>
      <c r="B43" s="42">
        <v>27000</v>
      </c>
      <c r="C43" s="42">
        <v>30000</v>
      </c>
      <c r="D43" s="42">
        <v>40000</v>
      </c>
      <c r="E43" s="72">
        <v>10000</v>
      </c>
      <c r="F43" s="43">
        <f t="shared" si="0"/>
        <v>107000</v>
      </c>
      <c r="H43" s="44"/>
      <c r="I43" s="43"/>
      <c r="K43" s="23">
        <v>23000</v>
      </c>
      <c r="L43" s="61" t="s">
        <v>187</v>
      </c>
      <c r="N43" s="81">
        <v>44317</v>
      </c>
      <c r="O43" s="81"/>
      <c r="P43" s="42"/>
      <c r="Q43" s="42"/>
    </row>
    <row r="44" spans="1:19" ht="15.75" thickBot="1" x14ac:dyDescent="0.3">
      <c r="A44" s="41">
        <v>44409</v>
      </c>
      <c r="B44" s="42">
        <v>27000</v>
      </c>
      <c r="C44" s="42">
        <v>40000</v>
      </c>
      <c r="D44" s="42">
        <v>40000</v>
      </c>
      <c r="E44" s="72"/>
      <c r="F44" s="43">
        <f t="shared" si="0"/>
        <v>107000</v>
      </c>
      <c r="H44" s="10" t="s">
        <v>32</v>
      </c>
      <c r="I44" s="96">
        <f>SUM(I39:I43)</f>
        <v>315000</v>
      </c>
      <c r="K44" s="23"/>
      <c r="L44" s="61"/>
      <c r="N44" s="84"/>
      <c r="O44" s="62"/>
      <c r="P44" s="42"/>
      <c r="Q44" s="42"/>
    </row>
    <row r="45" spans="1:19" ht="15.75" thickBot="1" x14ac:dyDescent="0.3">
      <c r="A45" s="41">
        <v>44440</v>
      </c>
      <c r="B45" s="42">
        <v>27000</v>
      </c>
      <c r="C45" s="42">
        <v>40000</v>
      </c>
      <c r="D45" s="42">
        <v>20000</v>
      </c>
      <c r="E45" s="72"/>
      <c r="F45" s="43">
        <f t="shared" si="0"/>
        <v>87000</v>
      </c>
      <c r="H45" s="46"/>
      <c r="I45" s="95"/>
      <c r="K45" s="122">
        <f>SUM(K10:K44)</f>
        <v>4619620</v>
      </c>
      <c r="L45" s="123" t="s">
        <v>32</v>
      </c>
      <c r="N45" s="10" t="s">
        <v>32</v>
      </c>
      <c r="O45" s="58">
        <f>SUM(O4:O44)</f>
        <v>2105000</v>
      </c>
      <c r="P45" s="58">
        <f>SUM(P4:P44)</f>
        <v>3310000</v>
      </c>
      <c r="Q45" s="73">
        <f>SUM(Q19:Q44)</f>
        <v>200000</v>
      </c>
      <c r="R45" s="55">
        <f>SUM(O45:Q45)</f>
        <v>5615000</v>
      </c>
    </row>
    <row r="46" spans="1:19" x14ac:dyDescent="0.25">
      <c r="A46" s="41">
        <v>44470</v>
      </c>
      <c r="B46" s="42">
        <v>27000</v>
      </c>
      <c r="C46" s="42">
        <v>40000</v>
      </c>
      <c r="D46" s="42">
        <v>40000</v>
      </c>
      <c r="E46" s="72"/>
      <c r="F46" s="43">
        <f t="shared" si="0"/>
        <v>107000</v>
      </c>
      <c r="H46" s="24"/>
      <c r="I46" s="18"/>
    </row>
    <row r="47" spans="1:19" ht="15.75" thickBot="1" x14ac:dyDescent="0.3">
      <c r="A47" s="41">
        <v>44501</v>
      </c>
      <c r="B47" s="42"/>
      <c r="C47" s="42">
        <v>40000</v>
      </c>
      <c r="D47" s="42"/>
      <c r="E47" s="72"/>
      <c r="F47" s="43">
        <f t="shared" si="0"/>
        <v>40000</v>
      </c>
      <c r="H47" s="44"/>
      <c r="I47" s="43"/>
      <c r="K47">
        <v>7</v>
      </c>
    </row>
    <row r="48" spans="1:19" ht="15.75" thickBot="1" x14ac:dyDescent="0.3">
      <c r="A48" s="41">
        <v>44531</v>
      </c>
      <c r="B48" s="42"/>
      <c r="C48" s="42">
        <v>40000</v>
      </c>
      <c r="D48" s="42"/>
      <c r="E48" s="72"/>
      <c r="F48" s="43">
        <f t="shared" si="0"/>
        <v>40000</v>
      </c>
      <c r="H48" s="31" t="s">
        <v>114</v>
      </c>
      <c r="I48" s="55">
        <f>I35-I44</f>
        <v>40000</v>
      </c>
      <c r="K48" s="102"/>
      <c r="L48" s="40" t="s">
        <v>37</v>
      </c>
      <c r="R48" s="75"/>
    </row>
    <row r="49" spans="1:18" x14ac:dyDescent="0.25">
      <c r="A49" s="41"/>
      <c r="B49" s="42"/>
      <c r="C49" s="42">
        <v>40000</v>
      </c>
      <c r="D49" s="42"/>
      <c r="E49" s="72"/>
      <c r="F49" s="43">
        <f t="shared" si="0"/>
        <v>40000</v>
      </c>
      <c r="K49" s="106">
        <v>324150</v>
      </c>
      <c r="L49" s="99" t="s">
        <v>124</v>
      </c>
      <c r="R49" s="75"/>
    </row>
    <row r="50" spans="1:18" ht="16.5" thickBot="1" x14ac:dyDescent="0.3">
      <c r="A50" s="41"/>
      <c r="B50" s="42"/>
      <c r="C50" s="42"/>
      <c r="D50" s="42"/>
      <c r="E50" s="72"/>
      <c r="F50" s="43">
        <f t="shared" si="0"/>
        <v>0</v>
      </c>
      <c r="H50" s="1">
        <v>11</v>
      </c>
      <c r="K50" s="47">
        <v>119500</v>
      </c>
      <c r="L50" s="100" t="s">
        <v>119</v>
      </c>
      <c r="R50" s="75"/>
    </row>
    <row r="51" spans="1:18" ht="15.75" thickBot="1" x14ac:dyDescent="0.3">
      <c r="A51" s="41"/>
      <c r="B51" s="42"/>
      <c r="C51" s="42"/>
      <c r="D51" s="42"/>
      <c r="E51" s="72"/>
      <c r="F51" s="43">
        <f t="shared" si="0"/>
        <v>0</v>
      </c>
      <c r="H51" s="66" t="s">
        <v>133</v>
      </c>
      <c r="I51" s="67">
        <f>D62-I24</f>
        <v>287025</v>
      </c>
      <c r="K51" s="47">
        <v>36650</v>
      </c>
      <c r="L51" s="101" t="s">
        <v>126</v>
      </c>
      <c r="R51" s="75"/>
    </row>
    <row r="52" spans="1:18" ht="15.75" thickBot="1" x14ac:dyDescent="0.3">
      <c r="A52" s="44"/>
      <c r="B52" s="42"/>
      <c r="C52" s="42"/>
      <c r="D52" s="42"/>
      <c r="E52" s="72"/>
      <c r="F52" s="43">
        <f t="shared" si="0"/>
        <v>0</v>
      </c>
      <c r="H52" s="56"/>
      <c r="I52" s="57"/>
      <c r="K52" s="45">
        <v>31705</v>
      </c>
      <c r="L52" s="13" t="s">
        <v>125</v>
      </c>
      <c r="R52" s="75"/>
    </row>
    <row r="53" spans="1:18" ht="15.75" thickBot="1" x14ac:dyDescent="0.3">
      <c r="A53" s="31" t="s">
        <v>32</v>
      </c>
      <c r="B53" s="58">
        <f>SUM(B4:B52)</f>
        <v>3223200</v>
      </c>
      <c r="C53" s="58">
        <f>SUM(C4:C52)</f>
        <v>4117850</v>
      </c>
      <c r="D53" s="58">
        <f>SUM(D4:D52)</f>
        <v>3983000</v>
      </c>
      <c r="E53" s="73">
        <f>SUM(E4:E52)</f>
        <v>1016000</v>
      </c>
      <c r="F53" s="55">
        <f>SUM(B53:E53)</f>
        <v>12340050</v>
      </c>
      <c r="H53" s="66" t="s">
        <v>131</v>
      </c>
      <c r="I53" s="67">
        <v>286893.32</v>
      </c>
      <c r="K53" s="47">
        <v>7000</v>
      </c>
      <c r="L53" s="13" t="s">
        <v>95</v>
      </c>
      <c r="R53" s="75"/>
    </row>
    <row r="54" spans="1:18" ht="15.75" thickBot="1" x14ac:dyDescent="0.3">
      <c r="H54" s="68"/>
      <c r="I54">
        <v>1</v>
      </c>
      <c r="K54" s="47">
        <v>15000</v>
      </c>
      <c r="L54" s="13" t="s">
        <v>99</v>
      </c>
    </row>
    <row r="55" spans="1:18" ht="15.75" thickBot="1" x14ac:dyDescent="0.3">
      <c r="H55" s="66" t="s">
        <v>56</v>
      </c>
      <c r="I55" s="69">
        <f>I51-I53</f>
        <v>131.67999999999302</v>
      </c>
      <c r="K55" s="47">
        <v>18000</v>
      </c>
      <c r="L55" s="13" t="s">
        <v>136</v>
      </c>
    </row>
    <row r="56" spans="1:18" ht="16.5" thickBot="1" x14ac:dyDescent="0.3">
      <c r="A56" s="1">
        <v>8</v>
      </c>
      <c r="K56" s="50">
        <v>50000</v>
      </c>
      <c r="L56" s="100" t="s">
        <v>137</v>
      </c>
    </row>
    <row r="57" spans="1:18" ht="15.75" thickBot="1" x14ac:dyDescent="0.3">
      <c r="A57" s="31" t="s">
        <v>44</v>
      </c>
      <c r="B57" s="59"/>
      <c r="C57" s="59"/>
      <c r="D57" s="38"/>
      <c r="E57" s="56"/>
      <c r="F57" s="2"/>
      <c r="H57" s="120" t="s">
        <v>57</v>
      </c>
      <c r="I57" s="121"/>
      <c r="K57" s="50">
        <v>28000</v>
      </c>
      <c r="L57" s="103" t="s">
        <v>138</v>
      </c>
    </row>
    <row r="58" spans="1:18" x14ac:dyDescent="0.25">
      <c r="A58" s="19" t="s">
        <v>46</v>
      </c>
      <c r="B58" s="60"/>
      <c r="C58" s="60"/>
      <c r="D58" s="32">
        <f>F53</f>
        <v>12340050</v>
      </c>
      <c r="E58" s="74"/>
      <c r="K58" s="50">
        <v>15000</v>
      </c>
      <c r="L58" s="104" t="s">
        <v>139</v>
      </c>
    </row>
    <row r="59" spans="1:18" x14ac:dyDescent="0.25">
      <c r="A59" s="24" t="s">
        <v>48</v>
      </c>
      <c r="B59" s="61"/>
      <c r="C59" s="61"/>
      <c r="D59" s="18">
        <f>L6</f>
        <v>250000</v>
      </c>
      <c r="E59" s="74"/>
      <c r="K59" s="50">
        <v>2500</v>
      </c>
      <c r="L59" s="104" t="s">
        <v>165</v>
      </c>
    </row>
    <row r="60" spans="1:18" x14ac:dyDescent="0.25">
      <c r="A60" s="24" t="s">
        <v>114</v>
      </c>
      <c r="B60" s="61"/>
      <c r="C60" s="61"/>
      <c r="D60" s="18">
        <f>I48</f>
        <v>40000</v>
      </c>
      <c r="E60" s="74"/>
      <c r="K60" s="50">
        <v>15000</v>
      </c>
      <c r="L60" s="104" t="s">
        <v>166</v>
      </c>
    </row>
    <row r="61" spans="1:18" ht="15.75" thickBot="1" x14ac:dyDescent="0.3">
      <c r="A61" s="44"/>
      <c r="B61" s="62"/>
      <c r="C61" s="62"/>
      <c r="D61" s="43"/>
      <c r="E61" s="74"/>
      <c r="K61" s="50">
        <v>85000</v>
      </c>
      <c r="L61" s="104" t="s">
        <v>167</v>
      </c>
    </row>
    <row r="62" spans="1:18" ht="15.75" thickBot="1" x14ac:dyDescent="0.3">
      <c r="A62" s="31" t="s">
        <v>32</v>
      </c>
      <c r="B62" s="59"/>
      <c r="C62" s="59"/>
      <c r="D62" s="55">
        <f>SUM(D58:D61)</f>
        <v>12630050</v>
      </c>
      <c r="E62" s="57"/>
      <c r="K62" s="50">
        <v>15000</v>
      </c>
      <c r="L62" s="104" t="s">
        <v>176</v>
      </c>
    </row>
    <row r="63" spans="1:18" x14ac:dyDescent="0.25">
      <c r="K63" s="50"/>
      <c r="L63" s="104"/>
    </row>
    <row r="64" spans="1:18" x14ac:dyDescent="0.25">
      <c r="K64" s="50"/>
      <c r="L64" s="104"/>
    </row>
    <row r="65" spans="1:12" ht="16.5" thickBot="1" x14ac:dyDescent="0.3">
      <c r="A65" s="1">
        <v>10</v>
      </c>
      <c r="G65"/>
      <c r="K65" s="105"/>
      <c r="L65" s="104"/>
    </row>
    <row r="66" spans="1:12" ht="15.75" thickBot="1" x14ac:dyDescent="0.3">
      <c r="A66" s="6" t="s">
        <v>52</v>
      </c>
      <c r="B66" s="3"/>
      <c r="C66" s="3"/>
      <c r="D66" s="76"/>
      <c r="E66" s="65"/>
      <c r="F66" s="56"/>
      <c r="G66"/>
      <c r="K66" s="52">
        <f>SUM(K49:K65)</f>
        <v>762505</v>
      </c>
      <c r="L66" s="40" t="s">
        <v>32</v>
      </c>
    </row>
    <row r="67" spans="1:12" ht="15.75" thickBot="1" x14ac:dyDescent="0.3">
      <c r="A67" s="10"/>
      <c r="B67" s="11" t="s">
        <v>5</v>
      </c>
      <c r="C67" s="11" t="s">
        <v>6</v>
      </c>
      <c r="D67" s="12" t="s">
        <v>53</v>
      </c>
      <c r="E67" s="12" t="s">
        <v>64</v>
      </c>
      <c r="F67" s="75"/>
      <c r="G67"/>
    </row>
    <row r="68" spans="1:12" x14ac:dyDescent="0.25">
      <c r="A68" s="19" t="s">
        <v>54</v>
      </c>
      <c r="B68" s="17">
        <v>0</v>
      </c>
      <c r="C68" s="17">
        <v>0</v>
      </c>
      <c r="D68" s="32">
        <v>0</v>
      </c>
      <c r="E68" s="32"/>
      <c r="F68" s="74"/>
      <c r="G68"/>
    </row>
    <row r="69" spans="1:12" x14ac:dyDescent="0.25">
      <c r="A69" s="24" t="s">
        <v>146</v>
      </c>
      <c r="B69" s="23"/>
      <c r="C69" s="23"/>
      <c r="D69" s="18"/>
      <c r="E69" s="18"/>
      <c r="F69" s="74"/>
    </row>
    <row r="70" spans="1:12" x14ac:dyDescent="0.25">
      <c r="A70" s="24" t="s">
        <v>173</v>
      </c>
      <c r="B70" s="23"/>
      <c r="C70" s="23"/>
      <c r="D70" s="18"/>
      <c r="E70" s="18"/>
      <c r="F70" s="74"/>
    </row>
    <row r="71" spans="1:12" x14ac:dyDescent="0.25">
      <c r="A71" s="24" t="s">
        <v>148</v>
      </c>
      <c r="B71" s="23"/>
      <c r="C71" s="23"/>
      <c r="D71" s="18"/>
      <c r="E71" s="18"/>
      <c r="F71" s="74"/>
    </row>
    <row r="72" spans="1:12" x14ac:dyDescent="0.25">
      <c r="A72" s="24"/>
      <c r="B72" s="23"/>
      <c r="C72" s="23"/>
      <c r="D72" s="18"/>
      <c r="E72" s="18"/>
      <c r="F72" s="57"/>
    </row>
    <row r="73" spans="1:12" ht="15.75" thickBot="1" x14ac:dyDescent="0.3">
      <c r="A73" s="44"/>
      <c r="B73" s="42"/>
      <c r="C73" s="42"/>
      <c r="D73" s="43"/>
      <c r="E73" s="43"/>
    </row>
    <row r="74" spans="1:12" ht="15.75" thickBot="1" x14ac:dyDescent="0.3">
      <c r="A74" s="31" t="s">
        <v>32</v>
      </c>
      <c r="B74" s="58">
        <f>SUM(B68:B73)</f>
        <v>0</v>
      </c>
      <c r="C74" s="58">
        <f>SUM(C68:C73)</f>
        <v>0</v>
      </c>
      <c r="D74" s="55">
        <f>SUM(D68:D73)</f>
        <v>0</v>
      </c>
      <c r="E74" s="55">
        <f>SUM(E68:E73)</f>
        <v>0</v>
      </c>
    </row>
    <row r="76" spans="1:12" x14ac:dyDescent="0.25">
      <c r="A76" s="2"/>
    </row>
    <row r="77" spans="1:12" ht="21" x14ac:dyDescent="0.35">
      <c r="A77" s="118"/>
      <c r="B77" s="119"/>
      <c r="C77" s="119"/>
      <c r="D77" s="119"/>
      <c r="E77" s="119"/>
      <c r="F77" s="119"/>
    </row>
    <row r="78" spans="1:12" x14ac:dyDescent="0.25">
      <c r="A78" s="78"/>
    </row>
    <row r="79" spans="1:12" x14ac:dyDescent="0.25">
      <c r="A79" s="53"/>
    </row>
    <row r="80" spans="1:12" x14ac:dyDescent="0.25">
      <c r="A80" s="53"/>
    </row>
    <row r="81" spans="1:11" x14ac:dyDescent="0.25">
      <c r="A81" s="53"/>
    </row>
    <row r="82" spans="1:11" x14ac:dyDescent="0.25">
      <c r="A82" s="54"/>
    </row>
    <row r="83" spans="1:11" x14ac:dyDescent="0.25">
      <c r="A83" s="54"/>
      <c r="K83" t="s">
        <v>75</v>
      </c>
    </row>
    <row r="85" spans="1:11" x14ac:dyDescent="0.25">
      <c r="G85" s="116"/>
      <c r="H85" s="1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topLeftCell="H17" workbookViewId="0">
      <selection activeCell="J36" sqref="J36"/>
    </sheetView>
  </sheetViews>
  <sheetFormatPr defaultRowHeight="15" x14ac:dyDescent="0.25"/>
  <cols>
    <col min="1" max="1" width="9.85546875" customWidth="1"/>
    <col min="2" max="2" width="10.140625" bestFit="1" customWidth="1"/>
    <col min="3" max="3" width="11.85546875" customWidth="1"/>
    <col min="4" max="4" width="11.7109375" bestFit="1" customWidth="1"/>
    <col min="5" max="5" width="11.7109375" customWidth="1"/>
    <col min="6" max="6" width="11.7109375" bestFit="1" customWidth="1"/>
    <col min="8" max="8" width="55.28515625" bestFit="1" customWidth="1"/>
    <col min="9" max="9" width="12.5703125" customWidth="1"/>
    <col min="10" max="10" width="13.42578125" customWidth="1"/>
    <col min="11" max="11" width="13.85546875" customWidth="1"/>
    <col min="12" max="12" width="40" bestFit="1" customWidth="1"/>
    <col min="15" max="15" width="11.7109375" bestFit="1" customWidth="1"/>
    <col min="16" max="16" width="12.42578125" customWidth="1"/>
    <col min="17" max="17" width="11.7109375" bestFit="1" customWidth="1"/>
    <col min="20" max="20" width="9.7109375" bestFit="1" customWidth="1"/>
    <col min="21" max="21" width="45.5703125" customWidth="1"/>
    <col min="22" max="22" width="11" bestFit="1" customWidth="1"/>
  </cols>
  <sheetData>
    <row r="1" spans="1:22" ht="16.5" thickBot="1" x14ac:dyDescent="0.3">
      <c r="A1" s="1">
        <v>1</v>
      </c>
      <c r="H1" s="1">
        <v>2</v>
      </c>
      <c r="N1" s="1">
        <v>3</v>
      </c>
      <c r="S1" s="2">
        <v>4</v>
      </c>
    </row>
    <row r="2" spans="1:22" ht="15.75" thickBot="1" x14ac:dyDescent="0.3">
      <c r="A2" s="3" t="s">
        <v>0</v>
      </c>
      <c r="C2" s="4"/>
      <c r="D2" s="4"/>
      <c r="E2" s="70"/>
      <c r="F2" s="5"/>
      <c r="H2" s="6" t="s">
        <v>1</v>
      </c>
      <c r="I2" s="4"/>
      <c r="J2" s="4"/>
      <c r="K2" s="4"/>
      <c r="L2" s="5"/>
      <c r="N2" s="6" t="s">
        <v>2</v>
      </c>
      <c r="O2" s="4"/>
      <c r="P2" s="4"/>
      <c r="Q2" s="5"/>
      <c r="S2" s="7"/>
      <c r="T2" s="8"/>
      <c r="U2" s="8"/>
      <c r="V2" s="9"/>
    </row>
    <row r="3" spans="1:22" ht="15.75" thickBot="1" x14ac:dyDescent="0.3">
      <c r="A3" s="10" t="s">
        <v>4</v>
      </c>
      <c r="B3" s="11" t="s">
        <v>5</v>
      </c>
      <c r="C3" s="11" t="s">
        <v>6</v>
      </c>
      <c r="D3" s="12" t="s">
        <v>7</v>
      </c>
      <c r="E3" s="39" t="s">
        <v>64</v>
      </c>
      <c r="F3" s="13"/>
      <c r="H3" s="10" t="s">
        <v>8</v>
      </c>
      <c r="I3" s="11" t="s">
        <v>5</v>
      </c>
      <c r="J3" s="11" t="s">
        <v>6</v>
      </c>
      <c r="K3" s="12" t="s">
        <v>7</v>
      </c>
      <c r="L3" s="13"/>
      <c r="N3" s="10" t="s">
        <v>4</v>
      </c>
      <c r="O3" s="11" t="s">
        <v>9</v>
      </c>
      <c r="P3" s="12" t="s">
        <v>10</v>
      </c>
      <c r="Q3" s="13"/>
      <c r="S3" s="14"/>
      <c r="T3" s="15"/>
      <c r="U3" s="15"/>
      <c r="V3" s="16"/>
    </row>
    <row r="4" spans="1:22" ht="30.75" thickBot="1" x14ac:dyDescent="0.3">
      <c r="A4" s="87" t="s">
        <v>80</v>
      </c>
      <c r="B4" s="23">
        <v>339000</v>
      </c>
      <c r="C4" s="23">
        <v>941850</v>
      </c>
      <c r="D4" s="23">
        <v>599000</v>
      </c>
      <c r="E4" s="80"/>
      <c r="F4" s="18">
        <f t="shared" ref="F4:F17" si="0">SUM(B4:D4)</f>
        <v>1879850</v>
      </c>
      <c r="H4" s="24" t="s">
        <v>62</v>
      </c>
      <c r="I4" s="23">
        <v>204000</v>
      </c>
      <c r="J4" s="23">
        <v>204000</v>
      </c>
      <c r="K4" s="23">
        <v>204000</v>
      </c>
      <c r="L4" s="20"/>
      <c r="N4" s="22" t="s">
        <v>74</v>
      </c>
      <c r="O4" s="23">
        <v>730000</v>
      </c>
      <c r="P4" s="23">
        <v>1370000</v>
      </c>
      <c r="Q4" s="20"/>
      <c r="S4" s="14"/>
      <c r="T4" s="15"/>
      <c r="U4" s="15"/>
      <c r="V4" s="21"/>
    </row>
    <row r="5" spans="1:22" ht="15.75" thickBot="1" x14ac:dyDescent="0.3">
      <c r="A5" s="41">
        <v>42370</v>
      </c>
      <c r="B5" s="42">
        <v>14000</v>
      </c>
      <c r="C5" s="42">
        <v>30000</v>
      </c>
      <c r="D5" s="42">
        <v>25000</v>
      </c>
      <c r="E5" s="72"/>
      <c r="F5" s="43">
        <f t="shared" si="0"/>
        <v>69000</v>
      </c>
      <c r="H5" s="24" t="s">
        <v>18</v>
      </c>
      <c r="I5" s="23">
        <v>60000</v>
      </c>
      <c r="J5" s="23">
        <v>60000</v>
      </c>
      <c r="K5" s="23">
        <v>60000</v>
      </c>
      <c r="L5" s="20"/>
      <c r="N5" s="41">
        <v>42736</v>
      </c>
      <c r="O5" s="42">
        <v>10000</v>
      </c>
      <c r="P5" s="42">
        <v>20000</v>
      </c>
      <c r="Q5" s="36"/>
      <c r="S5" s="14"/>
      <c r="T5" s="25"/>
      <c r="U5" s="15"/>
      <c r="V5" s="21"/>
    </row>
    <row r="6" spans="1:22" ht="15.75" thickBot="1" x14ac:dyDescent="0.3">
      <c r="A6" s="41">
        <v>42401</v>
      </c>
      <c r="B6" s="42">
        <v>14000</v>
      </c>
      <c r="C6" s="42">
        <v>30000</v>
      </c>
      <c r="D6" s="42">
        <v>25000</v>
      </c>
      <c r="E6" s="72"/>
      <c r="F6" s="43">
        <f t="shared" si="0"/>
        <v>69000</v>
      </c>
      <c r="H6" s="24" t="s">
        <v>61</v>
      </c>
      <c r="I6" s="23">
        <v>180000</v>
      </c>
      <c r="J6" s="23">
        <v>60000</v>
      </c>
      <c r="K6" s="23">
        <v>60000</v>
      </c>
      <c r="L6" s="20"/>
      <c r="N6" s="41">
        <v>42767</v>
      </c>
      <c r="O6" s="23">
        <v>30000</v>
      </c>
      <c r="P6" s="23">
        <v>40000</v>
      </c>
      <c r="Q6" s="36"/>
      <c r="S6" s="14"/>
      <c r="T6" s="15"/>
      <c r="U6" s="15"/>
      <c r="V6" s="21"/>
    </row>
    <row r="7" spans="1:22" ht="15.75" thickBot="1" x14ac:dyDescent="0.3">
      <c r="A7" s="41">
        <v>42430</v>
      </c>
      <c r="B7" s="42">
        <v>14000</v>
      </c>
      <c r="C7" s="42">
        <v>30000</v>
      </c>
      <c r="D7" s="42">
        <v>25000</v>
      </c>
      <c r="E7" s="72"/>
      <c r="F7" s="43">
        <f t="shared" si="0"/>
        <v>69000</v>
      </c>
      <c r="H7" s="44"/>
      <c r="I7" s="42"/>
      <c r="J7" s="42"/>
      <c r="K7" s="42"/>
      <c r="L7" s="36"/>
      <c r="N7" s="41">
        <v>42795</v>
      </c>
      <c r="O7" s="42">
        <v>20000</v>
      </c>
      <c r="P7" s="42">
        <v>30000</v>
      </c>
      <c r="Q7" s="36"/>
      <c r="S7" s="14"/>
      <c r="T7" s="25"/>
      <c r="U7" s="15"/>
      <c r="V7" s="21"/>
    </row>
    <row r="8" spans="1:22" ht="15.75" thickBot="1" x14ac:dyDescent="0.3">
      <c r="A8" s="41">
        <v>42461</v>
      </c>
      <c r="B8" s="42">
        <v>14000</v>
      </c>
      <c r="C8" s="42">
        <v>30000</v>
      </c>
      <c r="D8" s="42">
        <v>25000</v>
      </c>
      <c r="E8" s="72"/>
      <c r="F8" s="43">
        <f t="shared" si="0"/>
        <v>69000</v>
      </c>
      <c r="H8" s="26"/>
      <c r="I8" s="27">
        <f>SUM(I4:I6)</f>
        <v>444000</v>
      </c>
      <c r="J8" s="27">
        <f>SUM(J4:J6)</f>
        <v>324000</v>
      </c>
      <c r="K8" s="27">
        <f>SUM(K4:K6)</f>
        <v>324000</v>
      </c>
      <c r="L8" s="28">
        <f>SUM(I8:K8)</f>
        <v>1092000</v>
      </c>
      <c r="N8" s="41">
        <v>42826</v>
      </c>
      <c r="O8" s="42">
        <v>20000</v>
      </c>
      <c r="P8" s="42">
        <v>30000</v>
      </c>
      <c r="Q8" s="36"/>
      <c r="S8" s="14"/>
      <c r="T8" s="15"/>
      <c r="U8" s="15"/>
      <c r="V8" s="21"/>
    </row>
    <row r="9" spans="1:22" ht="15.75" thickBot="1" x14ac:dyDescent="0.3">
      <c r="A9" s="41">
        <v>42491</v>
      </c>
      <c r="B9" s="42">
        <v>14000</v>
      </c>
      <c r="C9" s="42">
        <v>30000</v>
      </c>
      <c r="D9" s="42">
        <v>25000</v>
      </c>
      <c r="E9" s="72"/>
      <c r="F9" s="79">
        <f t="shared" si="0"/>
        <v>69000</v>
      </c>
      <c r="N9" s="41">
        <v>42856</v>
      </c>
      <c r="O9" s="42">
        <v>20000</v>
      </c>
      <c r="P9" s="42">
        <v>30000</v>
      </c>
      <c r="Q9" s="36"/>
      <c r="S9" s="14"/>
      <c r="T9" s="15"/>
      <c r="U9" s="15"/>
      <c r="V9" s="21"/>
    </row>
    <row r="10" spans="1:22" ht="16.5" thickBot="1" x14ac:dyDescent="0.3">
      <c r="A10" s="41">
        <v>42522</v>
      </c>
      <c r="B10" s="42">
        <v>15000</v>
      </c>
      <c r="C10" s="42">
        <v>30000</v>
      </c>
      <c r="D10" s="42">
        <v>25000</v>
      </c>
      <c r="E10" s="72"/>
      <c r="F10" s="79">
        <f t="shared" si="0"/>
        <v>70000</v>
      </c>
      <c r="H10" s="30">
        <v>5</v>
      </c>
      <c r="K10" s="1">
        <v>6</v>
      </c>
      <c r="N10" s="41">
        <v>42887</v>
      </c>
      <c r="O10" s="42">
        <v>20000</v>
      </c>
      <c r="P10" s="42">
        <v>30000</v>
      </c>
      <c r="Q10" s="36"/>
      <c r="S10" s="14"/>
      <c r="T10" s="15"/>
      <c r="U10" s="15"/>
      <c r="V10" s="21"/>
    </row>
    <row r="11" spans="1:22" ht="15.75" thickBot="1" x14ac:dyDescent="0.3">
      <c r="A11" s="41">
        <v>42552</v>
      </c>
      <c r="B11" s="42">
        <v>15000</v>
      </c>
      <c r="C11" s="42">
        <v>30000</v>
      </c>
      <c r="D11" s="42">
        <v>25000</v>
      </c>
      <c r="E11" s="72"/>
      <c r="F11" s="79">
        <f t="shared" si="0"/>
        <v>70000</v>
      </c>
      <c r="H11" s="31" t="s">
        <v>24</v>
      </c>
      <c r="I11" s="12"/>
      <c r="K11" s="31" t="s">
        <v>25</v>
      </c>
      <c r="L11" s="12"/>
      <c r="N11" s="41">
        <v>42917</v>
      </c>
      <c r="O11" s="42">
        <v>20000</v>
      </c>
      <c r="P11" s="42">
        <v>30000</v>
      </c>
      <c r="Q11" s="36"/>
      <c r="S11" s="14"/>
      <c r="T11" s="25"/>
      <c r="U11" s="15"/>
      <c r="V11" s="21"/>
    </row>
    <row r="12" spans="1:22" ht="15.75" thickBot="1" x14ac:dyDescent="0.3">
      <c r="A12" s="41">
        <v>42583</v>
      </c>
      <c r="B12" s="42">
        <v>15000</v>
      </c>
      <c r="C12" s="42">
        <v>0</v>
      </c>
      <c r="D12" s="42">
        <v>25000</v>
      </c>
      <c r="E12" s="72"/>
      <c r="F12" s="79">
        <f t="shared" si="0"/>
        <v>40000</v>
      </c>
      <c r="H12" s="44" t="s">
        <v>81</v>
      </c>
      <c r="I12" s="43">
        <v>180800</v>
      </c>
      <c r="K12" s="33">
        <v>40000</v>
      </c>
      <c r="L12" s="20" t="s">
        <v>87</v>
      </c>
      <c r="N12" s="41">
        <v>42948</v>
      </c>
      <c r="O12" s="42">
        <v>20000</v>
      </c>
      <c r="P12" s="42">
        <v>30000</v>
      </c>
      <c r="Q12" s="36"/>
      <c r="S12" s="14"/>
      <c r="T12" s="29"/>
      <c r="U12" s="15"/>
      <c r="V12" s="21"/>
    </row>
    <row r="13" spans="1:22" ht="15.75" thickBot="1" x14ac:dyDescent="0.3">
      <c r="A13" s="41">
        <v>42614</v>
      </c>
      <c r="B13" s="42">
        <v>15000</v>
      </c>
      <c r="C13" s="42">
        <v>0</v>
      </c>
      <c r="D13" s="42">
        <v>25000</v>
      </c>
      <c r="E13" s="72"/>
      <c r="F13" s="79">
        <f t="shared" si="0"/>
        <v>40000</v>
      </c>
      <c r="H13" s="46" t="s">
        <v>82</v>
      </c>
      <c r="I13" s="43">
        <v>73100</v>
      </c>
      <c r="K13" s="33"/>
      <c r="L13" s="20"/>
      <c r="N13" s="41">
        <v>42979</v>
      </c>
      <c r="O13" s="42">
        <v>20000</v>
      </c>
      <c r="P13" s="42">
        <v>30000</v>
      </c>
      <c r="Q13" s="36"/>
      <c r="S13" s="14"/>
      <c r="T13" s="29"/>
      <c r="U13" s="15"/>
      <c r="V13" s="21"/>
    </row>
    <row r="14" spans="1:22" ht="15.75" thickBot="1" x14ac:dyDescent="0.3">
      <c r="A14" s="41">
        <v>42644</v>
      </c>
      <c r="B14" s="42">
        <v>15000</v>
      </c>
      <c r="C14" s="42">
        <v>0</v>
      </c>
      <c r="D14" s="42">
        <v>25000</v>
      </c>
      <c r="E14" s="72"/>
      <c r="F14" s="79">
        <f t="shared" si="0"/>
        <v>40000</v>
      </c>
      <c r="H14" s="46"/>
      <c r="I14" s="43"/>
      <c r="K14" s="35"/>
      <c r="L14" s="36"/>
      <c r="N14" s="41">
        <v>43009</v>
      </c>
      <c r="O14" s="42">
        <v>20000</v>
      </c>
      <c r="P14" s="42">
        <v>30000</v>
      </c>
      <c r="Q14" s="36"/>
      <c r="S14" s="14"/>
      <c r="T14" s="29"/>
      <c r="U14" s="15"/>
      <c r="V14" s="21"/>
    </row>
    <row r="15" spans="1:22" ht="15.75" thickBot="1" x14ac:dyDescent="0.3">
      <c r="A15" s="41">
        <v>42675</v>
      </c>
      <c r="B15" s="42">
        <v>15000</v>
      </c>
      <c r="C15" s="42">
        <v>0</v>
      </c>
      <c r="D15" s="42">
        <v>25000</v>
      </c>
      <c r="E15" s="72"/>
      <c r="F15" s="79">
        <f t="shared" si="0"/>
        <v>40000</v>
      </c>
      <c r="H15" s="48"/>
      <c r="I15" s="43"/>
      <c r="K15" s="37">
        <f>SUM(K12:K14)</f>
        <v>40000</v>
      </c>
      <c r="L15" s="38" t="s">
        <v>32</v>
      </c>
      <c r="N15" s="41">
        <v>43040</v>
      </c>
      <c r="O15" s="42">
        <v>20000</v>
      </c>
      <c r="P15" s="42">
        <v>30000</v>
      </c>
      <c r="Q15" s="36"/>
      <c r="S15" s="14"/>
      <c r="T15" s="29"/>
      <c r="U15" s="15"/>
      <c r="V15" s="21"/>
    </row>
    <row r="16" spans="1:22" ht="15.75" thickBot="1" x14ac:dyDescent="0.3">
      <c r="A16" s="41">
        <v>42705</v>
      </c>
      <c r="B16" s="42">
        <v>15000</v>
      </c>
      <c r="C16" s="42">
        <v>0</v>
      </c>
      <c r="D16" s="42">
        <v>25000</v>
      </c>
      <c r="E16" s="72"/>
      <c r="F16" s="79">
        <f t="shared" si="0"/>
        <v>40000</v>
      </c>
      <c r="H16" s="44"/>
      <c r="I16" s="43"/>
      <c r="N16" s="41">
        <v>43070</v>
      </c>
      <c r="O16" s="42"/>
      <c r="P16" s="42"/>
      <c r="Q16" s="36"/>
      <c r="S16" s="14"/>
      <c r="T16" s="29"/>
      <c r="U16" s="15"/>
      <c r="V16" s="21"/>
    </row>
    <row r="17" spans="1:22" ht="15.75" thickBot="1" x14ac:dyDescent="0.3">
      <c r="A17" s="41">
        <v>42736</v>
      </c>
      <c r="B17" s="42">
        <v>15000</v>
      </c>
      <c r="C17" s="42">
        <v>0</v>
      </c>
      <c r="D17" s="42">
        <v>25000</v>
      </c>
      <c r="E17" s="72"/>
      <c r="F17" s="79">
        <f t="shared" si="0"/>
        <v>40000</v>
      </c>
      <c r="H17" s="24"/>
      <c r="I17" s="43"/>
      <c r="N17" s="41">
        <v>43101</v>
      </c>
      <c r="O17" s="42">
        <v>25000</v>
      </c>
      <c r="P17" s="42">
        <v>35000</v>
      </c>
      <c r="Q17" s="36"/>
      <c r="S17" s="14"/>
      <c r="T17" s="34"/>
      <c r="U17" s="15"/>
      <c r="V17" s="21"/>
    </row>
    <row r="18" spans="1:22" ht="15.75" thickBot="1" x14ac:dyDescent="0.3">
      <c r="A18" s="41">
        <v>42767</v>
      </c>
      <c r="B18" s="42">
        <v>15000</v>
      </c>
      <c r="C18" s="42">
        <v>0</v>
      </c>
      <c r="D18" s="42">
        <v>25000</v>
      </c>
      <c r="E18" s="72"/>
      <c r="F18" s="79">
        <f>SUM(B18:D18)</f>
        <v>40000</v>
      </c>
      <c r="H18" s="44"/>
      <c r="I18" s="43"/>
      <c r="K18">
        <v>7</v>
      </c>
      <c r="N18" s="41">
        <v>43132</v>
      </c>
      <c r="O18" s="42">
        <v>25000</v>
      </c>
      <c r="P18" s="42">
        <v>35000</v>
      </c>
      <c r="Q18" s="36"/>
      <c r="S18" s="14"/>
      <c r="T18" s="34"/>
      <c r="U18" s="15"/>
      <c r="V18" s="21"/>
    </row>
    <row r="19" spans="1:22" ht="15.75" thickBot="1" x14ac:dyDescent="0.3">
      <c r="A19" s="41">
        <v>42795</v>
      </c>
      <c r="B19" s="42">
        <v>15000</v>
      </c>
      <c r="C19" s="42">
        <v>0</v>
      </c>
      <c r="D19" s="42">
        <v>25000</v>
      </c>
      <c r="E19" s="72"/>
      <c r="F19" s="79">
        <f>SUM(B19:E19)</f>
        <v>40000</v>
      </c>
      <c r="H19" s="6" t="s">
        <v>66</v>
      </c>
      <c r="I19" s="77">
        <f>SUM(I12:I18)</f>
        <v>253900</v>
      </c>
      <c r="K19" s="39"/>
      <c r="L19" s="40" t="s">
        <v>37</v>
      </c>
      <c r="N19" s="41">
        <v>43160</v>
      </c>
      <c r="O19" s="42">
        <v>25000</v>
      </c>
      <c r="P19" s="42">
        <v>35000</v>
      </c>
      <c r="Q19" s="36"/>
      <c r="S19" s="14"/>
      <c r="T19" s="29"/>
      <c r="U19" s="15"/>
      <c r="V19" s="21"/>
    </row>
    <row r="20" spans="1:22" ht="15.75" thickBot="1" x14ac:dyDescent="0.3">
      <c r="A20" s="41">
        <v>42826</v>
      </c>
      <c r="B20" s="42">
        <v>20000</v>
      </c>
      <c r="C20" s="42">
        <v>0</v>
      </c>
      <c r="D20" s="42">
        <v>28000</v>
      </c>
      <c r="E20" s="72">
        <v>10000</v>
      </c>
      <c r="F20" s="79">
        <f>SUM(B20:E20)</f>
        <v>58000</v>
      </c>
      <c r="H20" s="31" t="s">
        <v>65</v>
      </c>
      <c r="I20" s="55">
        <v>120000</v>
      </c>
      <c r="K20" s="45">
        <v>36650</v>
      </c>
      <c r="L20" s="48" t="s">
        <v>83</v>
      </c>
      <c r="N20" s="41">
        <v>43191</v>
      </c>
      <c r="O20" s="42"/>
      <c r="P20" s="42"/>
      <c r="Q20" s="36"/>
      <c r="S20" s="14"/>
      <c r="T20" s="29"/>
      <c r="U20" s="15"/>
      <c r="V20" s="21"/>
    </row>
    <row r="21" spans="1:22" ht="15.75" thickBot="1" x14ac:dyDescent="0.3">
      <c r="A21" s="41">
        <v>42856</v>
      </c>
      <c r="B21" s="42">
        <v>15000</v>
      </c>
      <c r="C21" s="42">
        <v>0</v>
      </c>
      <c r="D21" s="42">
        <v>25000</v>
      </c>
      <c r="E21" s="72">
        <v>10000</v>
      </c>
      <c r="F21" s="79">
        <f t="shared" ref="F21:F33" si="1">SUM(B21:E21)</f>
        <v>50000</v>
      </c>
      <c r="K21" s="47"/>
      <c r="L21" s="48"/>
      <c r="N21" s="41">
        <v>43221</v>
      </c>
      <c r="O21" s="42"/>
      <c r="P21" s="42"/>
      <c r="Q21" s="36"/>
      <c r="S21" s="14"/>
      <c r="T21" s="29"/>
      <c r="U21" s="15"/>
      <c r="V21" s="21"/>
    </row>
    <row r="22" spans="1:22" ht="16.5" thickBot="1" x14ac:dyDescent="0.3">
      <c r="A22" s="41">
        <v>42887</v>
      </c>
      <c r="B22" s="42">
        <v>15000</v>
      </c>
      <c r="C22" s="42">
        <v>0</v>
      </c>
      <c r="D22" s="42">
        <v>25000</v>
      </c>
      <c r="E22" s="72">
        <v>8500</v>
      </c>
      <c r="F22" s="79">
        <f t="shared" si="1"/>
        <v>48500</v>
      </c>
      <c r="H22" s="1">
        <v>9</v>
      </c>
      <c r="K22" s="47"/>
      <c r="L22" s="48"/>
      <c r="N22" s="41">
        <v>43252</v>
      </c>
      <c r="O22" s="42"/>
      <c r="P22" s="42"/>
      <c r="Q22" s="36"/>
      <c r="S22" s="14"/>
      <c r="T22" s="29"/>
      <c r="U22" s="15"/>
      <c r="V22" s="21"/>
    </row>
    <row r="23" spans="1:22" ht="15.75" thickBot="1" x14ac:dyDescent="0.3">
      <c r="A23" s="41">
        <v>42948</v>
      </c>
      <c r="B23" s="42">
        <v>14000</v>
      </c>
      <c r="C23" s="42">
        <v>0</v>
      </c>
      <c r="D23" s="42">
        <v>25000</v>
      </c>
      <c r="E23" s="72">
        <v>8500</v>
      </c>
      <c r="F23" s="79">
        <f t="shared" si="1"/>
        <v>47500</v>
      </c>
      <c r="H23" s="31" t="s">
        <v>45</v>
      </c>
      <c r="I23" s="12"/>
      <c r="K23" s="47"/>
      <c r="L23" s="48"/>
      <c r="N23" s="41">
        <v>43282</v>
      </c>
      <c r="O23" s="42"/>
      <c r="P23" s="42"/>
      <c r="Q23" s="36"/>
      <c r="S23" s="14"/>
      <c r="T23" s="29"/>
      <c r="U23" s="15"/>
      <c r="V23" s="21"/>
    </row>
    <row r="24" spans="1:22" ht="15.75" thickBot="1" x14ac:dyDescent="0.3">
      <c r="A24" s="41">
        <v>42979</v>
      </c>
      <c r="B24" s="42">
        <v>14000</v>
      </c>
      <c r="C24" s="42">
        <v>0</v>
      </c>
      <c r="D24" s="42">
        <v>27000</v>
      </c>
      <c r="E24" s="72">
        <v>9000</v>
      </c>
      <c r="F24" s="79">
        <f t="shared" si="1"/>
        <v>50000</v>
      </c>
      <c r="H24" s="19" t="s">
        <v>47</v>
      </c>
      <c r="I24" s="32">
        <f>Q28</f>
        <v>2830000</v>
      </c>
      <c r="K24" s="50"/>
      <c r="L24" s="24"/>
      <c r="N24" s="41">
        <v>43313</v>
      </c>
      <c r="O24" s="42"/>
      <c r="P24" s="42"/>
      <c r="Q24" s="36"/>
      <c r="S24" s="14"/>
      <c r="T24" s="29"/>
      <c r="U24" s="15"/>
      <c r="V24" s="21"/>
    </row>
    <row r="25" spans="1:22" ht="15.75" thickBot="1" x14ac:dyDescent="0.3">
      <c r="A25" s="41">
        <v>43009</v>
      </c>
      <c r="B25" s="42">
        <v>14000</v>
      </c>
      <c r="C25" s="42">
        <v>0</v>
      </c>
      <c r="D25" s="42">
        <v>25000</v>
      </c>
      <c r="E25" s="72">
        <v>15000</v>
      </c>
      <c r="F25" s="79">
        <f t="shared" si="1"/>
        <v>54000</v>
      </c>
      <c r="H25" s="24" t="s">
        <v>49</v>
      </c>
      <c r="I25" s="18">
        <v>1092000</v>
      </c>
      <c r="K25" s="50"/>
      <c r="L25" s="44"/>
      <c r="N25" s="82"/>
      <c r="O25" s="23"/>
      <c r="P25" s="42"/>
      <c r="Q25" s="36"/>
      <c r="S25" s="14"/>
      <c r="T25" s="29"/>
      <c r="U25" s="15"/>
      <c r="V25" s="21"/>
    </row>
    <row r="26" spans="1:22" ht="15.75" thickBot="1" x14ac:dyDescent="0.3">
      <c r="A26" s="88" t="s">
        <v>86</v>
      </c>
      <c r="B26" s="89">
        <v>10000</v>
      </c>
      <c r="C26" s="89">
        <v>0</v>
      </c>
      <c r="D26" s="89">
        <v>10000</v>
      </c>
      <c r="E26" s="90">
        <v>10000</v>
      </c>
      <c r="F26" s="91">
        <f t="shared" si="1"/>
        <v>30000</v>
      </c>
      <c r="H26" s="24" t="s">
        <v>50</v>
      </c>
      <c r="I26" s="18">
        <v>324150</v>
      </c>
      <c r="K26" s="50"/>
      <c r="L26" s="51"/>
      <c r="N26" s="83"/>
      <c r="O26" s="81"/>
      <c r="P26" s="42"/>
      <c r="Q26" s="42"/>
      <c r="S26" s="14"/>
      <c r="T26" s="29"/>
      <c r="U26" s="15"/>
      <c r="V26" s="21"/>
    </row>
    <row r="27" spans="1:22" ht="15.75" thickBot="1" x14ac:dyDescent="0.3">
      <c r="A27" s="41">
        <v>43040</v>
      </c>
      <c r="B27" s="42">
        <v>12000</v>
      </c>
      <c r="C27" s="42">
        <v>22000</v>
      </c>
      <c r="D27" s="42">
        <v>25000</v>
      </c>
      <c r="E27" s="72">
        <v>15000</v>
      </c>
      <c r="F27" s="79">
        <f t="shared" si="1"/>
        <v>74000</v>
      </c>
      <c r="H27" s="24" t="s">
        <v>84</v>
      </c>
      <c r="I27" s="18">
        <v>119500</v>
      </c>
      <c r="K27" s="50"/>
      <c r="L27" s="51"/>
      <c r="N27" s="84"/>
      <c r="O27" s="62"/>
      <c r="P27" s="42"/>
      <c r="Q27" s="42"/>
      <c r="S27" s="14"/>
      <c r="T27" s="29"/>
      <c r="U27" s="85" t="s">
        <v>32</v>
      </c>
      <c r="V27" s="86"/>
    </row>
    <row r="28" spans="1:22" ht="15.75" thickBot="1" x14ac:dyDescent="0.3">
      <c r="A28" s="41">
        <v>43070</v>
      </c>
      <c r="B28" s="42">
        <v>14000</v>
      </c>
      <c r="C28" s="42">
        <v>22000</v>
      </c>
      <c r="D28" s="42">
        <v>25000</v>
      </c>
      <c r="E28" s="72">
        <v>15000</v>
      </c>
      <c r="F28" s="79">
        <f t="shared" si="1"/>
        <v>76000</v>
      </c>
      <c r="G28" s="2"/>
      <c r="H28" s="46" t="s">
        <v>85</v>
      </c>
      <c r="I28" s="43">
        <v>36650</v>
      </c>
      <c r="K28" s="52">
        <f>SUM(K20:K27)</f>
        <v>36650</v>
      </c>
      <c r="L28" s="40" t="s">
        <v>32</v>
      </c>
      <c r="N28" s="10" t="s">
        <v>32</v>
      </c>
      <c r="O28" s="58">
        <f>SUM(O4:O27)</f>
        <v>1025000</v>
      </c>
      <c r="P28" s="58">
        <f>SUM(P4:P27)</f>
        <v>1805000</v>
      </c>
      <c r="Q28" s="55">
        <f>SUM(O28:P28)</f>
        <v>2830000</v>
      </c>
      <c r="S28" s="49"/>
    </row>
    <row r="29" spans="1:22" x14ac:dyDescent="0.25">
      <c r="A29" s="41">
        <v>43101</v>
      </c>
      <c r="B29" s="42">
        <v>14000</v>
      </c>
      <c r="C29" s="42">
        <v>23000</v>
      </c>
      <c r="D29" s="42">
        <v>25000</v>
      </c>
      <c r="E29" s="72">
        <v>15000</v>
      </c>
      <c r="F29" s="79">
        <f t="shared" si="1"/>
        <v>77000</v>
      </c>
      <c r="H29" s="24"/>
      <c r="I29" s="18"/>
    </row>
    <row r="30" spans="1:22" x14ac:dyDescent="0.25">
      <c r="A30" s="41">
        <v>43132</v>
      </c>
      <c r="B30" s="42">
        <v>14000</v>
      </c>
      <c r="C30" s="42"/>
      <c r="D30" s="42">
        <v>30000</v>
      </c>
      <c r="E30" s="72">
        <v>15000</v>
      </c>
      <c r="F30" s="79">
        <f t="shared" si="1"/>
        <v>59000</v>
      </c>
      <c r="H30" s="24" t="s">
        <v>86</v>
      </c>
      <c r="I30" s="18">
        <v>40000</v>
      </c>
    </row>
    <row r="31" spans="1:22" ht="15.75" thickBot="1" x14ac:dyDescent="0.3">
      <c r="A31" s="41">
        <v>43160</v>
      </c>
      <c r="B31" s="42"/>
      <c r="C31" s="42"/>
      <c r="D31" s="42">
        <v>30000</v>
      </c>
      <c r="E31" s="72">
        <v>14400</v>
      </c>
      <c r="F31" s="79">
        <f t="shared" si="1"/>
        <v>44400</v>
      </c>
      <c r="H31" s="63" t="s">
        <v>32</v>
      </c>
      <c r="I31" s="64">
        <f>SUM(I24:I30)</f>
        <v>4442300</v>
      </c>
    </row>
    <row r="32" spans="1:22" x14ac:dyDescent="0.25">
      <c r="A32" s="41">
        <v>43191</v>
      </c>
      <c r="B32" s="42"/>
      <c r="C32" s="42"/>
      <c r="D32" s="42">
        <v>30000</v>
      </c>
      <c r="E32" s="72"/>
      <c r="F32" s="79">
        <f t="shared" si="1"/>
        <v>30000</v>
      </c>
    </row>
    <row r="33" spans="1:19" x14ac:dyDescent="0.25">
      <c r="A33" s="41">
        <v>43221</v>
      </c>
      <c r="B33" s="42"/>
      <c r="C33" s="42"/>
      <c r="D33" s="42"/>
      <c r="E33" s="72"/>
      <c r="F33" s="79">
        <f t="shared" si="1"/>
        <v>0</v>
      </c>
    </row>
    <row r="34" spans="1:19" ht="16.5" thickBot="1" x14ac:dyDescent="0.3">
      <c r="A34" s="41"/>
      <c r="B34" s="42"/>
      <c r="C34" s="42"/>
      <c r="D34" s="42"/>
      <c r="E34" s="72"/>
      <c r="F34" s="43"/>
      <c r="H34" s="1">
        <v>11</v>
      </c>
      <c r="S34" s="2"/>
    </row>
    <row r="35" spans="1:19" ht="15.75" thickBot="1" x14ac:dyDescent="0.3">
      <c r="A35" s="41"/>
      <c r="B35" s="42"/>
      <c r="C35" s="42"/>
      <c r="D35" s="42"/>
      <c r="E35" s="72"/>
      <c r="F35" s="43"/>
      <c r="H35" s="66" t="s">
        <v>77</v>
      </c>
      <c r="I35" s="67">
        <f>D49-I31</f>
        <v>32950</v>
      </c>
      <c r="S35" s="53"/>
    </row>
    <row r="36" spans="1:19" ht="15.75" thickBot="1" x14ac:dyDescent="0.3">
      <c r="A36" s="41"/>
      <c r="B36" s="42"/>
      <c r="C36" s="42"/>
      <c r="D36" s="42"/>
      <c r="E36" s="72"/>
      <c r="F36" s="36"/>
      <c r="H36" s="56"/>
      <c r="I36" s="57"/>
      <c r="S36" s="53"/>
    </row>
    <row r="37" spans="1:19" ht="15.75" thickBot="1" x14ac:dyDescent="0.3">
      <c r="A37" s="41"/>
      <c r="B37" s="42"/>
      <c r="C37" s="42"/>
      <c r="D37" s="42"/>
      <c r="E37" s="72"/>
      <c r="F37" s="36"/>
      <c r="H37" s="66" t="s">
        <v>55</v>
      </c>
      <c r="I37" s="67">
        <v>32577.7</v>
      </c>
    </row>
    <row r="38" spans="1:19" ht="15.75" thickBot="1" x14ac:dyDescent="0.3">
      <c r="A38" s="41"/>
      <c r="B38" s="42"/>
      <c r="C38" s="42"/>
      <c r="D38" s="42"/>
      <c r="E38" s="72"/>
      <c r="F38" s="36"/>
      <c r="H38" s="68"/>
      <c r="S38" s="2"/>
    </row>
    <row r="39" spans="1:19" ht="15.75" thickBot="1" x14ac:dyDescent="0.3">
      <c r="A39" s="44"/>
      <c r="B39" s="42"/>
      <c r="C39" s="42"/>
      <c r="D39" s="42"/>
      <c r="E39" s="72"/>
      <c r="F39" s="36"/>
      <c r="H39" s="66" t="s">
        <v>56</v>
      </c>
      <c r="I39" s="69">
        <f>I35-I37</f>
        <v>372.29999999999927</v>
      </c>
    </row>
    <row r="40" spans="1:19" ht="15.75" thickBot="1" x14ac:dyDescent="0.3">
      <c r="A40" s="31" t="s">
        <v>32</v>
      </c>
      <c r="B40" s="58">
        <f>SUM(B4:B39)</f>
        <v>715000</v>
      </c>
      <c r="C40" s="58">
        <f>SUM(C4:C39)</f>
        <v>1218850</v>
      </c>
      <c r="D40" s="58">
        <f>SUM(D4:D39)</f>
        <v>1304000</v>
      </c>
      <c r="E40" s="73">
        <f>SUM(E19:E39)</f>
        <v>145400</v>
      </c>
      <c r="F40" s="55">
        <f>SUM(B40:E40)</f>
        <v>3383250</v>
      </c>
    </row>
    <row r="41" spans="1:19" x14ac:dyDescent="0.25">
      <c r="H41" s="53" t="s">
        <v>57</v>
      </c>
    </row>
    <row r="42" spans="1:19" x14ac:dyDescent="0.25">
      <c r="R42" s="75"/>
    </row>
    <row r="43" spans="1:19" ht="16.5" thickBot="1" x14ac:dyDescent="0.3">
      <c r="A43" s="1">
        <v>8</v>
      </c>
      <c r="R43" s="75"/>
    </row>
    <row r="44" spans="1:19" ht="15.75" thickBot="1" x14ac:dyDescent="0.3">
      <c r="A44" s="31" t="s">
        <v>44</v>
      </c>
      <c r="B44" s="59"/>
      <c r="C44" s="59"/>
      <c r="D44" s="38"/>
      <c r="E44" s="56"/>
      <c r="F44" s="2"/>
      <c r="R44" s="75"/>
    </row>
    <row r="45" spans="1:19" x14ac:dyDescent="0.25">
      <c r="A45" s="19" t="s">
        <v>46</v>
      </c>
      <c r="B45" s="60"/>
      <c r="C45" s="60"/>
      <c r="D45" s="32">
        <f>F40</f>
        <v>3383250</v>
      </c>
      <c r="E45" s="74"/>
      <c r="K45" t="s">
        <v>75</v>
      </c>
      <c r="R45" s="75"/>
    </row>
    <row r="46" spans="1:19" x14ac:dyDescent="0.25">
      <c r="A46" s="24" t="s">
        <v>48</v>
      </c>
      <c r="B46" s="61"/>
      <c r="C46" s="61"/>
      <c r="D46" s="18">
        <v>1092000</v>
      </c>
      <c r="E46" s="74"/>
      <c r="R46" s="75"/>
    </row>
    <row r="47" spans="1:19" x14ac:dyDescent="0.25">
      <c r="A47" s="24"/>
      <c r="B47" s="61"/>
      <c r="C47" s="61"/>
      <c r="D47" s="18"/>
      <c r="E47" s="74"/>
      <c r="R47" s="75"/>
    </row>
    <row r="48" spans="1:19" ht="15.75" thickBot="1" x14ac:dyDescent="0.3">
      <c r="A48" s="44"/>
      <c r="B48" s="62"/>
      <c r="C48" s="62"/>
      <c r="D48" s="43"/>
      <c r="E48" s="74"/>
    </row>
    <row r="49" spans="1:6" ht="15.75" thickBot="1" x14ac:dyDescent="0.3">
      <c r="A49" s="31" t="s">
        <v>32</v>
      </c>
      <c r="B49" s="59"/>
      <c r="C49" s="59"/>
      <c r="D49" s="55">
        <f>SUM(D45:D48)</f>
        <v>4475250</v>
      </c>
      <c r="E49" s="57"/>
    </row>
    <row r="52" spans="1:6" ht="16.5" thickBot="1" x14ac:dyDescent="0.3">
      <c r="A52" s="1">
        <v>10</v>
      </c>
    </row>
    <row r="53" spans="1:6" ht="15.75" thickBot="1" x14ac:dyDescent="0.3">
      <c r="A53" s="6" t="s">
        <v>52</v>
      </c>
      <c r="B53" s="3"/>
      <c r="C53" s="3"/>
      <c r="D53" s="76"/>
      <c r="E53" s="65"/>
      <c r="F53" s="56"/>
    </row>
    <row r="54" spans="1:6" ht="15.75" thickBot="1" x14ac:dyDescent="0.3">
      <c r="A54" s="10"/>
      <c r="B54" s="11" t="s">
        <v>5</v>
      </c>
      <c r="C54" s="11" t="s">
        <v>6</v>
      </c>
      <c r="D54" s="12" t="s">
        <v>53</v>
      </c>
      <c r="E54" s="12" t="s">
        <v>64</v>
      </c>
      <c r="F54" s="75"/>
    </row>
    <row r="55" spans="1:6" x14ac:dyDescent="0.25">
      <c r="A55" s="19" t="s">
        <v>54</v>
      </c>
      <c r="B55" s="17"/>
      <c r="C55" s="17"/>
      <c r="D55" s="32"/>
      <c r="E55" s="32"/>
      <c r="F55" s="74"/>
    </row>
    <row r="56" spans="1:6" x14ac:dyDescent="0.25">
      <c r="A56" s="24"/>
      <c r="B56" s="23"/>
      <c r="C56" s="23"/>
      <c r="D56" s="18"/>
      <c r="E56" s="18"/>
      <c r="F56" s="74"/>
    </row>
    <row r="57" spans="1:6" x14ac:dyDescent="0.25">
      <c r="A57" s="24"/>
      <c r="B57" s="23"/>
      <c r="C57" s="23"/>
      <c r="D57" s="18"/>
      <c r="E57" s="18"/>
      <c r="F57" s="74"/>
    </row>
    <row r="58" spans="1:6" ht="15.75" thickBot="1" x14ac:dyDescent="0.3">
      <c r="A58" s="44"/>
      <c r="B58" s="42"/>
      <c r="C58" s="42"/>
      <c r="D58" s="43"/>
      <c r="E58" s="43"/>
      <c r="F58" s="74"/>
    </row>
    <row r="59" spans="1:6" ht="15.75" thickBot="1" x14ac:dyDescent="0.3">
      <c r="A59" s="31" t="s">
        <v>32</v>
      </c>
      <c r="B59" s="58">
        <f>SUM(B55:B58)</f>
        <v>0</v>
      </c>
      <c r="C59" s="58">
        <f>SUM(C55:C58)</f>
        <v>0</v>
      </c>
      <c r="D59" s="55">
        <f>SUM(D55:D58)</f>
        <v>0</v>
      </c>
      <c r="E59" s="55">
        <f>SUM(E55:E58)</f>
        <v>0</v>
      </c>
      <c r="F59" s="57"/>
    </row>
    <row r="61" spans="1:6" x14ac:dyDescent="0.25">
      <c r="A61" s="2" t="s">
        <v>88</v>
      </c>
    </row>
    <row r="62" spans="1:6" x14ac:dyDescent="0.25">
      <c r="A62" s="2" t="s">
        <v>63</v>
      </c>
    </row>
    <row r="63" spans="1:6" x14ac:dyDescent="0.25">
      <c r="A63" s="78" t="s">
        <v>89</v>
      </c>
    </row>
    <row r="64" spans="1:6" x14ac:dyDescent="0.25">
      <c r="A64" s="53" t="s">
        <v>68</v>
      </c>
    </row>
    <row r="65" spans="1:1" x14ac:dyDescent="0.25">
      <c r="A65" s="53" t="s">
        <v>90</v>
      </c>
    </row>
    <row r="66" spans="1:1" x14ac:dyDescent="0.25">
      <c r="A66" s="53"/>
    </row>
    <row r="67" spans="1:1" x14ac:dyDescent="0.25">
      <c r="A67" s="54"/>
    </row>
    <row r="68" spans="1:1" x14ac:dyDescent="0.25">
      <c r="A68" s="5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topLeftCell="A25" workbookViewId="0">
      <selection activeCell="P4" sqref="P4:P16"/>
    </sheetView>
  </sheetViews>
  <sheetFormatPr defaultRowHeight="15" x14ac:dyDescent="0.25"/>
  <cols>
    <col min="1" max="1" width="9.85546875" customWidth="1"/>
    <col min="2" max="2" width="10.140625" bestFit="1" customWidth="1"/>
    <col min="3" max="3" width="11.85546875" customWidth="1"/>
    <col min="4" max="4" width="11.7109375" bestFit="1" customWidth="1"/>
    <col min="5" max="5" width="11.7109375" customWidth="1"/>
    <col min="6" max="6" width="11.7109375" bestFit="1" customWidth="1"/>
    <col min="8" max="8" width="55.28515625" bestFit="1" customWidth="1"/>
    <col min="9" max="9" width="12.5703125" customWidth="1"/>
    <col min="10" max="10" width="13.42578125" customWidth="1"/>
    <col min="11" max="11" width="13.85546875" customWidth="1"/>
    <col min="12" max="12" width="40" bestFit="1" customWidth="1"/>
    <col min="15" max="15" width="11.7109375" bestFit="1" customWidth="1"/>
    <col min="16" max="16" width="12.42578125" customWidth="1"/>
    <col min="17" max="17" width="11.7109375" bestFit="1" customWidth="1"/>
    <col min="20" max="20" width="9.7109375" bestFit="1" customWidth="1"/>
    <col min="21" max="21" width="45.5703125" customWidth="1"/>
    <col min="22" max="22" width="11" bestFit="1" customWidth="1"/>
  </cols>
  <sheetData>
    <row r="1" spans="1:22" ht="16.5" thickBot="1" x14ac:dyDescent="0.3">
      <c r="A1" s="1">
        <v>1</v>
      </c>
      <c r="H1" s="1">
        <v>2</v>
      </c>
      <c r="N1" s="1">
        <v>3</v>
      </c>
      <c r="S1" s="2">
        <v>4</v>
      </c>
    </row>
    <row r="2" spans="1:22" ht="15.75" thickBot="1" x14ac:dyDescent="0.3">
      <c r="A2" s="3" t="s">
        <v>0</v>
      </c>
      <c r="C2" s="4"/>
      <c r="D2" s="4"/>
      <c r="E2" s="70"/>
      <c r="F2" s="5"/>
      <c r="H2" s="6" t="s">
        <v>1</v>
      </c>
      <c r="I2" s="4"/>
      <c r="J2" s="4"/>
      <c r="K2" s="4"/>
      <c r="L2" s="5"/>
      <c r="N2" s="6" t="s">
        <v>2</v>
      </c>
      <c r="O2" s="4"/>
      <c r="P2" s="4"/>
      <c r="Q2" s="5"/>
      <c r="S2" s="7"/>
      <c r="T2" s="8"/>
      <c r="U2" s="8"/>
      <c r="V2" s="9"/>
    </row>
    <row r="3" spans="1:22" ht="15.75" thickBot="1" x14ac:dyDescent="0.3">
      <c r="A3" s="10" t="s">
        <v>4</v>
      </c>
      <c r="B3" s="11" t="s">
        <v>5</v>
      </c>
      <c r="C3" s="11" t="s">
        <v>6</v>
      </c>
      <c r="D3" s="12" t="s">
        <v>7</v>
      </c>
      <c r="E3" s="39" t="s">
        <v>64</v>
      </c>
      <c r="F3" s="13"/>
      <c r="H3" s="10" t="s">
        <v>8</v>
      </c>
      <c r="I3" s="11" t="s">
        <v>5</v>
      </c>
      <c r="J3" s="11" t="s">
        <v>6</v>
      </c>
      <c r="K3" s="12" t="s">
        <v>7</v>
      </c>
      <c r="L3" s="13"/>
      <c r="N3" s="10" t="s">
        <v>4</v>
      </c>
      <c r="O3" s="11" t="s">
        <v>9</v>
      </c>
      <c r="P3" s="12" t="s">
        <v>10</v>
      </c>
      <c r="Q3" s="13"/>
      <c r="S3" s="14"/>
      <c r="T3" s="15"/>
      <c r="U3" s="15"/>
      <c r="V3" s="16"/>
    </row>
    <row r="4" spans="1:22" ht="30.75" thickBot="1" x14ac:dyDescent="0.3">
      <c r="A4" s="87" t="s">
        <v>80</v>
      </c>
      <c r="B4" s="23">
        <v>339000</v>
      </c>
      <c r="C4" s="23">
        <v>941850</v>
      </c>
      <c r="D4" s="23">
        <v>599000</v>
      </c>
      <c r="E4" s="80"/>
      <c r="F4" s="18">
        <f t="shared" ref="F4:F17" si="0">SUM(B4:D4)</f>
        <v>1879850</v>
      </c>
      <c r="H4" s="24" t="s">
        <v>62</v>
      </c>
      <c r="I4" s="23">
        <v>204000</v>
      </c>
      <c r="J4" s="23">
        <v>204000</v>
      </c>
      <c r="K4" s="23">
        <v>204000</v>
      </c>
      <c r="L4" s="20"/>
      <c r="N4" s="22" t="s">
        <v>74</v>
      </c>
      <c r="O4" s="23">
        <v>730000</v>
      </c>
      <c r="P4" s="23">
        <v>1370000</v>
      </c>
      <c r="Q4" s="20"/>
      <c r="S4" s="14"/>
      <c r="T4" s="15"/>
      <c r="U4" s="15"/>
      <c r="V4" s="21"/>
    </row>
    <row r="5" spans="1:22" ht="15.75" thickBot="1" x14ac:dyDescent="0.3">
      <c r="A5" s="41">
        <v>42370</v>
      </c>
      <c r="B5" s="42">
        <v>14000</v>
      </c>
      <c r="C5" s="42">
        <v>30000</v>
      </c>
      <c r="D5" s="42">
        <v>25000</v>
      </c>
      <c r="E5" s="72"/>
      <c r="F5" s="43">
        <f t="shared" si="0"/>
        <v>69000</v>
      </c>
      <c r="H5" s="24" t="s">
        <v>18</v>
      </c>
      <c r="I5" s="23">
        <v>60000</v>
      </c>
      <c r="J5" s="23">
        <v>60000</v>
      </c>
      <c r="K5" s="23">
        <v>60000</v>
      </c>
      <c r="L5" s="20"/>
      <c r="N5" s="41">
        <v>42736</v>
      </c>
      <c r="O5" s="42">
        <v>10000</v>
      </c>
      <c r="P5" s="42">
        <v>20000</v>
      </c>
      <c r="Q5" s="36"/>
      <c r="S5" s="14"/>
      <c r="T5" s="25"/>
      <c r="U5" s="15"/>
      <c r="V5" s="21"/>
    </row>
    <row r="6" spans="1:22" ht="15.75" thickBot="1" x14ac:dyDescent="0.3">
      <c r="A6" s="41">
        <v>42401</v>
      </c>
      <c r="B6" s="42">
        <v>14000</v>
      </c>
      <c r="C6" s="42">
        <v>30000</v>
      </c>
      <c r="D6" s="42">
        <v>25000</v>
      </c>
      <c r="E6" s="72"/>
      <c r="F6" s="43">
        <f t="shared" si="0"/>
        <v>69000</v>
      </c>
      <c r="H6" s="24" t="s">
        <v>61</v>
      </c>
      <c r="I6" s="23">
        <v>180000</v>
      </c>
      <c r="J6" s="23">
        <v>60000</v>
      </c>
      <c r="K6" s="23">
        <v>60000</v>
      </c>
      <c r="L6" s="20"/>
      <c r="N6" s="41">
        <v>42767</v>
      </c>
      <c r="O6" s="23">
        <v>30000</v>
      </c>
      <c r="P6" s="23">
        <v>40000</v>
      </c>
      <c r="Q6" s="36"/>
      <c r="S6" s="14"/>
      <c r="T6" s="15"/>
      <c r="U6" s="15"/>
      <c r="V6" s="21"/>
    </row>
    <row r="7" spans="1:22" ht="15.75" thickBot="1" x14ac:dyDescent="0.3">
      <c r="A7" s="41">
        <v>42430</v>
      </c>
      <c r="B7" s="42">
        <v>14000</v>
      </c>
      <c r="C7" s="42">
        <v>30000</v>
      </c>
      <c r="D7" s="42">
        <v>25000</v>
      </c>
      <c r="E7" s="72"/>
      <c r="F7" s="43">
        <f t="shared" si="0"/>
        <v>69000</v>
      </c>
      <c r="H7" s="44"/>
      <c r="I7" s="42"/>
      <c r="J7" s="42"/>
      <c r="K7" s="42"/>
      <c r="L7" s="36"/>
      <c r="N7" s="41">
        <v>42795</v>
      </c>
      <c r="O7" s="42">
        <v>20000</v>
      </c>
      <c r="P7" s="42">
        <v>30000</v>
      </c>
      <c r="Q7" s="36"/>
      <c r="S7" s="14"/>
      <c r="T7" s="25"/>
      <c r="U7" s="15"/>
      <c r="V7" s="21"/>
    </row>
    <row r="8" spans="1:22" ht="15.75" thickBot="1" x14ac:dyDescent="0.3">
      <c r="A8" s="41">
        <v>42461</v>
      </c>
      <c r="B8" s="42">
        <v>14000</v>
      </c>
      <c r="C8" s="42">
        <v>30000</v>
      </c>
      <c r="D8" s="42">
        <v>25000</v>
      </c>
      <c r="E8" s="72"/>
      <c r="F8" s="43">
        <f t="shared" si="0"/>
        <v>69000</v>
      </c>
      <c r="H8" s="26"/>
      <c r="I8" s="27">
        <f>SUM(I4:I6)</f>
        <v>444000</v>
      </c>
      <c r="J8" s="27">
        <f>SUM(J4:J6)</f>
        <v>324000</v>
      </c>
      <c r="K8" s="27">
        <f>SUM(K4:K6)</f>
        <v>324000</v>
      </c>
      <c r="L8" s="28">
        <f>SUM(I8:K8)</f>
        <v>1092000</v>
      </c>
      <c r="N8" s="41">
        <v>42826</v>
      </c>
      <c r="O8" s="42">
        <v>20000</v>
      </c>
      <c r="P8" s="42">
        <v>30000</v>
      </c>
      <c r="Q8" s="36"/>
      <c r="S8" s="14"/>
      <c r="T8" s="15"/>
      <c r="U8" s="15"/>
      <c r="V8" s="21"/>
    </row>
    <row r="9" spans="1:22" ht="15.75" thickBot="1" x14ac:dyDescent="0.3">
      <c r="A9" s="41">
        <v>42491</v>
      </c>
      <c r="B9" s="42">
        <v>14000</v>
      </c>
      <c r="C9" s="42">
        <v>30000</v>
      </c>
      <c r="D9" s="42">
        <v>25000</v>
      </c>
      <c r="E9" s="72"/>
      <c r="F9" s="79">
        <f t="shared" si="0"/>
        <v>69000</v>
      </c>
      <c r="N9" s="41">
        <v>42856</v>
      </c>
      <c r="O9" s="42">
        <v>20000</v>
      </c>
      <c r="P9" s="42">
        <v>30000</v>
      </c>
      <c r="Q9" s="36"/>
      <c r="S9" s="14"/>
      <c r="T9" s="15"/>
      <c r="U9" s="15"/>
      <c r="V9" s="21"/>
    </row>
    <row r="10" spans="1:22" ht="16.5" thickBot="1" x14ac:dyDescent="0.3">
      <c r="A10" s="41">
        <v>42522</v>
      </c>
      <c r="B10" s="42">
        <v>15000</v>
      </c>
      <c r="C10" s="42">
        <v>30000</v>
      </c>
      <c r="D10" s="42">
        <v>25000</v>
      </c>
      <c r="E10" s="72"/>
      <c r="F10" s="79">
        <f t="shared" si="0"/>
        <v>70000</v>
      </c>
      <c r="H10" s="30">
        <v>5</v>
      </c>
      <c r="K10" s="1">
        <v>6</v>
      </c>
      <c r="N10" s="41">
        <v>42887</v>
      </c>
      <c r="O10" s="42">
        <v>20000</v>
      </c>
      <c r="P10" s="42">
        <v>30000</v>
      </c>
      <c r="Q10" s="36"/>
      <c r="S10" s="14"/>
      <c r="T10" s="15"/>
      <c r="U10" s="15"/>
      <c r="V10" s="21"/>
    </row>
    <row r="11" spans="1:22" ht="15.75" thickBot="1" x14ac:dyDescent="0.3">
      <c r="A11" s="41">
        <v>42552</v>
      </c>
      <c r="B11" s="42">
        <v>15000</v>
      </c>
      <c r="C11" s="42">
        <v>30000</v>
      </c>
      <c r="D11" s="42">
        <v>25000</v>
      </c>
      <c r="E11" s="72"/>
      <c r="F11" s="79">
        <f t="shared" si="0"/>
        <v>70000</v>
      </c>
      <c r="H11" s="31" t="s">
        <v>24</v>
      </c>
      <c r="I11" s="12"/>
      <c r="K11" s="31" t="s">
        <v>25</v>
      </c>
      <c r="L11" s="12"/>
      <c r="N11" s="41">
        <v>42917</v>
      </c>
      <c r="O11" s="42">
        <v>20000</v>
      </c>
      <c r="P11" s="42">
        <v>30000</v>
      </c>
      <c r="Q11" s="36"/>
      <c r="S11" s="14"/>
      <c r="T11" s="25"/>
      <c r="U11" s="15"/>
      <c r="V11" s="21"/>
    </row>
    <row r="12" spans="1:22" ht="15.75" thickBot="1" x14ac:dyDescent="0.3">
      <c r="A12" s="41">
        <v>42583</v>
      </c>
      <c r="B12" s="42">
        <v>15000</v>
      </c>
      <c r="C12" s="42">
        <v>0</v>
      </c>
      <c r="D12" s="42">
        <v>25000</v>
      </c>
      <c r="E12" s="72"/>
      <c r="F12" s="79">
        <f t="shared" si="0"/>
        <v>40000</v>
      </c>
      <c r="H12" s="44" t="s">
        <v>81</v>
      </c>
      <c r="I12" s="43">
        <v>180800</v>
      </c>
      <c r="K12" s="33">
        <v>40000</v>
      </c>
      <c r="L12" s="20" t="s">
        <v>87</v>
      </c>
      <c r="N12" s="41">
        <v>42948</v>
      </c>
      <c r="O12" s="42">
        <v>20000</v>
      </c>
      <c r="P12" s="42">
        <v>30000</v>
      </c>
      <c r="Q12" s="36"/>
      <c r="S12" s="14"/>
      <c r="T12" s="29"/>
      <c r="U12" s="15"/>
      <c r="V12" s="21"/>
    </row>
    <row r="13" spans="1:22" ht="15.75" thickBot="1" x14ac:dyDescent="0.3">
      <c r="A13" s="41">
        <v>42614</v>
      </c>
      <c r="B13" s="42">
        <v>15000</v>
      </c>
      <c r="C13" s="42">
        <v>0</v>
      </c>
      <c r="D13" s="42">
        <v>25000</v>
      </c>
      <c r="E13" s="72"/>
      <c r="F13" s="79">
        <f t="shared" si="0"/>
        <v>40000</v>
      </c>
      <c r="H13" s="46" t="s">
        <v>82</v>
      </c>
      <c r="I13" s="43">
        <v>73100</v>
      </c>
      <c r="K13" s="33"/>
      <c r="L13" s="20"/>
      <c r="N13" s="41">
        <v>42979</v>
      </c>
      <c r="O13" s="42">
        <v>20000</v>
      </c>
      <c r="P13" s="42">
        <v>30000</v>
      </c>
      <c r="Q13" s="36"/>
      <c r="S13" s="14"/>
      <c r="T13" s="29"/>
      <c r="U13" s="15"/>
      <c r="V13" s="21"/>
    </row>
    <row r="14" spans="1:22" ht="15.75" thickBot="1" x14ac:dyDescent="0.3">
      <c r="A14" s="41">
        <v>42644</v>
      </c>
      <c r="B14" s="42">
        <v>15000</v>
      </c>
      <c r="C14" s="42">
        <v>0</v>
      </c>
      <c r="D14" s="42">
        <v>25000</v>
      </c>
      <c r="E14" s="72"/>
      <c r="F14" s="79">
        <f t="shared" si="0"/>
        <v>40000</v>
      </c>
      <c r="H14" s="46"/>
      <c r="I14" s="43"/>
      <c r="K14" s="35"/>
      <c r="L14" s="36"/>
      <c r="N14" s="41">
        <v>43009</v>
      </c>
      <c r="O14" s="42">
        <v>20000</v>
      </c>
      <c r="P14" s="42">
        <v>30000</v>
      </c>
      <c r="Q14" s="36"/>
      <c r="S14" s="14"/>
      <c r="T14" s="29"/>
      <c r="U14" s="15"/>
      <c r="V14" s="21"/>
    </row>
    <row r="15" spans="1:22" ht="15.75" thickBot="1" x14ac:dyDescent="0.3">
      <c r="A15" s="41">
        <v>42675</v>
      </c>
      <c r="B15" s="42">
        <v>15000</v>
      </c>
      <c r="C15" s="42">
        <v>0</v>
      </c>
      <c r="D15" s="42">
        <v>25000</v>
      </c>
      <c r="E15" s="72"/>
      <c r="F15" s="79">
        <f t="shared" si="0"/>
        <v>40000</v>
      </c>
      <c r="H15" s="48"/>
      <c r="I15" s="43"/>
      <c r="K15" s="37">
        <f>SUM(K12:K14)</f>
        <v>40000</v>
      </c>
      <c r="L15" s="38" t="s">
        <v>32</v>
      </c>
      <c r="N15" s="41">
        <v>43040</v>
      </c>
      <c r="O15" s="42">
        <v>20000</v>
      </c>
      <c r="P15" s="42">
        <v>30000</v>
      </c>
      <c r="Q15" s="36"/>
      <c r="S15" s="14"/>
      <c r="T15" s="29"/>
      <c r="U15" s="15"/>
      <c r="V15" s="21"/>
    </row>
    <row r="16" spans="1:22" ht="15.75" thickBot="1" x14ac:dyDescent="0.3">
      <c r="A16" s="41">
        <v>42705</v>
      </c>
      <c r="B16" s="42">
        <v>15000</v>
      </c>
      <c r="C16" s="42">
        <v>0</v>
      </c>
      <c r="D16" s="42">
        <v>25000</v>
      </c>
      <c r="E16" s="72"/>
      <c r="F16" s="79">
        <f t="shared" si="0"/>
        <v>40000</v>
      </c>
      <c r="H16" s="44"/>
      <c r="I16" s="43"/>
      <c r="N16" s="41">
        <v>43070</v>
      </c>
      <c r="O16" s="42"/>
      <c r="P16" s="42"/>
      <c r="Q16" s="36"/>
      <c r="S16" s="14"/>
      <c r="T16" s="29"/>
      <c r="U16" s="15"/>
      <c r="V16" s="21"/>
    </row>
    <row r="17" spans="1:22" ht="15.75" thickBot="1" x14ac:dyDescent="0.3">
      <c r="A17" s="41">
        <v>42736</v>
      </c>
      <c r="B17" s="42">
        <v>15000</v>
      </c>
      <c r="C17" s="42">
        <v>0</v>
      </c>
      <c r="D17" s="42">
        <v>25000</v>
      </c>
      <c r="E17" s="72"/>
      <c r="F17" s="79">
        <f t="shared" si="0"/>
        <v>40000</v>
      </c>
      <c r="H17" s="24"/>
      <c r="I17" s="43"/>
      <c r="N17" s="41">
        <v>43101</v>
      </c>
      <c r="O17" s="42">
        <v>25000</v>
      </c>
      <c r="P17" s="42">
        <v>35000</v>
      </c>
      <c r="Q17" s="36"/>
      <c r="S17" s="14"/>
      <c r="T17" s="34"/>
      <c r="U17" s="15"/>
      <c r="V17" s="21"/>
    </row>
    <row r="18" spans="1:22" ht="15.75" thickBot="1" x14ac:dyDescent="0.3">
      <c r="A18" s="41">
        <v>42767</v>
      </c>
      <c r="B18" s="42">
        <v>15000</v>
      </c>
      <c r="C18" s="42">
        <v>0</v>
      </c>
      <c r="D18" s="42">
        <v>25000</v>
      </c>
      <c r="E18" s="72"/>
      <c r="F18" s="79">
        <f>SUM(B18:D18)</f>
        <v>40000</v>
      </c>
      <c r="H18" s="44"/>
      <c r="I18" s="43"/>
      <c r="K18">
        <v>7</v>
      </c>
      <c r="N18" s="41">
        <v>43132</v>
      </c>
      <c r="O18" s="42">
        <v>25000</v>
      </c>
      <c r="P18" s="42">
        <v>35000</v>
      </c>
      <c r="Q18" s="36"/>
      <c r="S18" s="14"/>
      <c r="T18" s="34"/>
      <c r="U18" s="15"/>
      <c r="V18" s="21"/>
    </row>
    <row r="19" spans="1:22" ht="15.75" thickBot="1" x14ac:dyDescent="0.3">
      <c r="A19" s="41">
        <v>42795</v>
      </c>
      <c r="B19" s="42">
        <v>15000</v>
      </c>
      <c r="C19" s="42">
        <v>0</v>
      </c>
      <c r="D19" s="42">
        <v>25000</v>
      </c>
      <c r="E19" s="72"/>
      <c r="F19" s="79">
        <f>SUM(B19:E19)</f>
        <v>40000</v>
      </c>
      <c r="H19" s="6" t="s">
        <v>66</v>
      </c>
      <c r="I19" s="77">
        <f>SUM(I12:I18)</f>
        <v>253900</v>
      </c>
      <c r="K19" s="39"/>
      <c r="L19" s="40" t="s">
        <v>37</v>
      </c>
      <c r="N19" s="41">
        <v>43160</v>
      </c>
      <c r="O19" s="42">
        <v>25000</v>
      </c>
      <c r="P19" s="42">
        <v>35000</v>
      </c>
      <c r="Q19" s="36"/>
      <c r="S19" s="14"/>
      <c r="T19" s="29"/>
      <c r="U19" s="15"/>
      <c r="V19" s="21"/>
    </row>
    <row r="20" spans="1:22" ht="15.75" thickBot="1" x14ac:dyDescent="0.3">
      <c r="A20" s="41">
        <v>42826</v>
      </c>
      <c r="B20" s="42">
        <v>20000</v>
      </c>
      <c r="C20" s="42">
        <v>0</v>
      </c>
      <c r="D20" s="42">
        <v>28000</v>
      </c>
      <c r="E20" s="72">
        <v>10000</v>
      </c>
      <c r="F20" s="79">
        <f>SUM(B20:E20)</f>
        <v>58000</v>
      </c>
      <c r="H20" s="31" t="s">
        <v>65</v>
      </c>
      <c r="I20" s="55">
        <v>120000</v>
      </c>
      <c r="K20" s="45">
        <v>36650</v>
      </c>
      <c r="L20" s="48" t="s">
        <v>83</v>
      </c>
      <c r="N20" s="41">
        <v>43191</v>
      </c>
      <c r="O20" s="42"/>
      <c r="P20" s="42"/>
      <c r="Q20" s="36"/>
      <c r="S20" s="14"/>
      <c r="T20" s="29"/>
      <c r="U20" s="15"/>
      <c r="V20" s="21"/>
    </row>
    <row r="21" spans="1:22" ht="15.75" thickBot="1" x14ac:dyDescent="0.3">
      <c r="A21" s="41">
        <v>42856</v>
      </c>
      <c r="B21" s="42">
        <v>15000</v>
      </c>
      <c r="C21" s="42">
        <v>0</v>
      </c>
      <c r="D21" s="42">
        <v>25000</v>
      </c>
      <c r="E21" s="72">
        <v>10000</v>
      </c>
      <c r="F21" s="79">
        <f t="shared" ref="F21:F33" si="1">SUM(B21:E21)</f>
        <v>50000</v>
      </c>
      <c r="K21" s="47"/>
      <c r="L21" s="48"/>
      <c r="N21" s="41">
        <v>43221</v>
      </c>
      <c r="O21" s="42"/>
      <c r="P21" s="42"/>
      <c r="Q21" s="36"/>
      <c r="S21" s="14"/>
      <c r="T21" s="29"/>
      <c r="U21" s="15"/>
      <c r="V21" s="21"/>
    </row>
    <row r="22" spans="1:22" ht="16.5" thickBot="1" x14ac:dyDescent="0.3">
      <c r="A22" s="41">
        <v>42887</v>
      </c>
      <c r="B22" s="42">
        <v>15000</v>
      </c>
      <c r="C22" s="42">
        <v>0</v>
      </c>
      <c r="D22" s="42">
        <v>25000</v>
      </c>
      <c r="E22" s="72">
        <v>8500</v>
      </c>
      <c r="F22" s="79">
        <f t="shared" si="1"/>
        <v>48500</v>
      </c>
      <c r="H22" s="1">
        <v>9</v>
      </c>
      <c r="K22" s="47"/>
      <c r="L22" s="48"/>
      <c r="N22" s="41">
        <v>43252</v>
      </c>
      <c r="O22" s="42"/>
      <c r="P22" s="42"/>
      <c r="Q22" s="36"/>
      <c r="S22" s="14"/>
      <c r="T22" s="29"/>
      <c r="U22" s="15"/>
      <c r="V22" s="21"/>
    </row>
    <row r="23" spans="1:22" ht="15.75" thickBot="1" x14ac:dyDescent="0.3">
      <c r="A23" s="41">
        <v>42948</v>
      </c>
      <c r="B23" s="42">
        <v>14000</v>
      </c>
      <c r="C23" s="42">
        <v>0</v>
      </c>
      <c r="D23" s="42">
        <v>25000</v>
      </c>
      <c r="E23" s="72">
        <v>8500</v>
      </c>
      <c r="F23" s="79">
        <f t="shared" si="1"/>
        <v>47500</v>
      </c>
      <c r="H23" s="31" t="s">
        <v>45</v>
      </c>
      <c r="I23" s="12"/>
      <c r="K23" s="47"/>
      <c r="L23" s="48"/>
      <c r="N23" s="41">
        <v>43282</v>
      </c>
      <c r="O23" s="42"/>
      <c r="P23" s="42"/>
      <c r="Q23" s="36"/>
      <c r="S23" s="14"/>
      <c r="T23" s="29"/>
      <c r="U23" s="15"/>
      <c r="V23" s="21"/>
    </row>
    <row r="24" spans="1:22" ht="15.75" thickBot="1" x14ac:dyDescent="0.3">
      <c r="A24" s="41">
        <v>42979</v>
      </c>
      <c r="B24" s="42">
        <v>14000</v>
      </c>
      <c r="C24" s="42">
        <v>0</v>
      </c>
      <c r="D24" s="42">
        <v>27000</v>
      </c>
      <c r="E24" s="72">
        <v>9000</v>
      </c>
      <c r="F24" s="79">
        <f t="shared" si="1"/>
        <v>50000</v>
      </c>
      <c r="H24" s="19" t="s">
        <v>47</v>
      </c>
      <c r="I24" s="32">
        <f>Q28</f>
        <v>2830000</v>
      </c>
      <c r="K24" s="50"/>
      <c r="L24" s="24"/>
      <c r="N24" s="41">
        <v>43313</v>
      </c>
      <c r="O24" s="42"/>
      <c r="P24" s="42"/>
      <c r="Q24" s="36"/>
      <c r="S24" s="14"/>
      <c r="T24" s="29"/>
      <c r="U24" s="15"/>
      <c r="V24" s="21"/>
    </row>
    <row r="25" spans="1:22" ht="15.75" thickBot="1" x14ac:dyDescent="0.3">
      <c r="A25" s="41">
        <v>43009</v>
      </c>
      <c r="B25" s="42">
        <v>14000</v>
      </c>
      <c r="C25" s="42">
        <v>0</v>
      </c>
      <c r="D25" s="42">
        <v>25000</v>
      </c>
      <c r="E25" s="72">
        <v>15000</v>
      </c>
      <c r="F25" s="79">
        <f t="shared" si="1"/>
        <v>54000</v>
      </c>
      <c r="H25" s="24" t="s">
        <v>49</v>
      </c>
      <c r="I25" s="18">
        <v>1092000</v>
      </c>
      <c r="K25" s="50"/>
      <c r="L25" s="44"/>
      <c r="N25" s="82"/>
      <c r="O25" s="23"/>
      <c r="P25" s="42"/>
      <c r="Q25" s="36"/>
      <c r="S25" s="14"/>
      <c r="T25" s="29"/>
      <c r="U25" s="15"/>
      <c r="V25" s="21"/>
    </row>
    <row r="26" spans="1:22" ht="15.75" thickBot="1" x14ac:dyDescent="0.3">
      <c r="A26" s="88" t="s">
        <v>86</v>
      </c>
      <c r="B26" s="89">
        <v>10000</v>
      </c>
      <c r="C26" s="89">
        <v>0</v>
      </c>
      <c r="D26" s="89">
        <v>10000</v>
      </c>
      <c r="E26" s="90">
        <v>10000</v>
      </c>
      <c r="F26" s="91">
        <f t="shared" si="1"/>
        <v>30000</v>
      </c>
      <c r="H26" s="24" t="s">
        <v>50</v>
      </c>
      <c r="I26" s="18">
        <v>324150</v>
      </c>
      <c r="K26" s="50"/>
      <c r="L26" s="51"/>
      <c r="N26" s="83"/>
      <c r="O26" s="81"/>
      <c r="P26" s="42"/>
      <c r="Q26" s="42"/>
      <c r="S26" s="14"/>
      <c r="T26" s="29"/>
      <c r="U26" s="15"/>
      <c r="V26" s="21"/>
    </row>
    <row r="27" spans="1:22" ht="15.75" thickBot="1" x14ac:dyDescent="0.3">
      <c r="A27" s="41">
        <v>43040</v>
      </c>
      <c r="B27" s="42">
        <v>12000</v>
      </c>
      <c r="C27" s="42">
        <v>22000</v>
      </c>
      <c r="D27" s="42">
        <v>25000</v>
      </c>
      <c r="E27" s="72">
        <v>15000</v>
      </c>
      <c r="F27" s="79">
        <f t="shared" si="1"/>
        <v>74000</v>
      </c>
      <c r="H27" s="24" t="s">
        <v>84</v>
      </c>
      <c r="I27" s="18">
        <v>119500</v>
      </c>
      <c r="K27" s="50"/>
      <c r="L27" s="51"/>
      <c r="N27" s="84"/>
      <c r="O27" s="62"/>
      <c r="P27" s="42"/>
      <c r="Q27" s="42"/>
      <c r="S27" s="14"/>
      <c r="T27" s="29"/>
      <c r="U27" s="85" t="s">
        <v>32</v>
      </c>
      <c r="V27" s="86"/>
    </row>
    <row r="28" spans="1:22" ht="15.75" thickBot="1" x14ac:dyDescent="0.3">
      <c r="A28" s="41">
        <v>43070</v>
      </c>
      <c r="B28" s="42">
        <v>14000</v>
      </c>
      <c r="C28" s="42">
        <v>22000</v>
      </c>
      <c r="D28" s="42">
        <v>25000</v>
      </c>
      <c r="E28" s="72">
        <v>15000</v>
      </c>
      <c r="F28" s="79">
        <f t="shared" si="1"/>
        <v>76000</v>
      </c>
      <c r="G28" s="2"/>
      <c r="H28" s="46" t="s">
        <v>85</v>
      </c>
      <c r="I28" s="43">
        <v>36650</v>
      </c>
      <c r="K28" s="52">
        <f>SUM(K20:K27)</f>
        <v>36650</v>
      </c>
      <c r="L28" s="40" t="s">
        <v>32</v>
      </c>
      <c r="N28" s="10" t="s">
        <v>32</v>
      </c>
      <c r="O28" s="58">
        <f>SUM(O4:O27)</f>
        <v>1025000</v>
      </c>
      <c r="P28" s="58">
        <f>SUM(P4:P27)</f>
        <v>1805000</v>
      </c>
      <c r="Q28" s="55">
        <f>SUM(O28:P28)</f>
        <v>2830000</v>
      </c>
      <c r="S28" s="49"/>
    </row>
    <row r="29" spans="1:22" x14ac:dyDescent="0.25">
      <c r="A29" s="41">
        <v>43101</v>
      </c>
      <c r="B29" s="42">
        <v>14000</v>
      </c>
      <c r="C29" s="42">
        <v>23000</v>
      </c>
      <c r="D29" s="42">
        <v>25000</v>
      </c>
      <c r="E29" s="72">
        <v>15000</v>
      </c>
      <c r="F29" s="79">
        <f t="shared" si="1"/>
        <v>77000</v>
      </c>
      <c r="H29" s="24"/>
      <c r="I29" s="18"/>
    </row>
    <row r="30" spans="1:22" x14ac:dyDescent="0.25">
      <c r="A30" s="41">
        <v>43132</v>
      </c>
      <c r="B30" s="42">
        <v>14000</v>
      </c>
      <c r="C30" s="42"/>
      <c r="D30" s="42">
        <v>30000</v>
      </c>
      <c r="E30" s="72">
        <v>15000</v>
      </c>
      <c r="F30" s="79">
        <f t="shared" si="1"/>
        <v>59000</v>
      </c>
      <c r="H30" s="24" t="s">
        <v>86</v>
      </c>
      <c r="I30" s="18">
        <v>40000</v>
      </c>
    </row>
    <row r="31" spans="1:22" ht="15.75" thickBot="1" x14ac:dyDescent="0.3">
      <c r="A31" s="41">
        <v>43160</v>
      </c>
      <c r="B31" s="42">
        <v>14400</v>
      </c>
      <c r="C31" s="42"/>
      <c r="D31" s="42">
        <v>30000</v>
      </c>
      <c r="E31" s="72"/>
      <c r="F31" s="79">
        <f t="shared" si="1"/>
        <v>44400</v>
      </c>
      <c r="H31" s="63" t="s">
        <v>32</v>
      </c>
      <c r="I31" s="64">
        <f>SUM(I24:I30)</f>
        <v>4442300</v>
      </c>
    </row>
    <row r="32" spans="1:22" x14ac:dyDescent="0.25">
      <c r="A32" s="41">
        <v>43191</v>
      </c>
      <c r="B32" s="42"/>
      <c r="C32" s="42"/>
      <c r="D32" s="42">
        <v>30000</v>
      </c>
      <c r="E32" s="72"/>
      <c r="F32" s="79">
        <f t="shared" si="1"/>
        <v>30000</v>
      </c>
    </row>
    <row r="33" spans="1:19" x14ac:dyDescent="0.25">
      <c r="A33" s="41">
        <v>43221</v>
      </c>
      <c r="B33" s="42"/>
      <c r="C33" s="42"/>
      <c r="D33" s="42"/>
      <c r="E33" s="72"/>
      <c r="F33" s="79">
        <f t="shared" si="1"/>
        <v>0</v>
      </c>
    </row>
    <row r="34" spans="1:19" ht="16.5" thickBot="1" x14ac:dyDescent="0.3">
      <c r="A34" s="41"/>
      <c r="B34" s="42"/>
      <c r="C34" s="42"/>
      <c r="D34" s="42"/>
      <c r="E34" s="72"/>
      <c r="F34" s="43"/>
      <c r="H34" s="1">
        <v>11</v>
      </c>
      <c r="S34" s="2"/>
    </row>
    <row r="35" spans="1:19" ht="15.75" thickBot="1" x14ac:dyDescent="0.3">
      <c r="A35" s="41"/>
      <c r="B35" s="42"/>
      <c r="C35" s="42"/>
      <c r="D35" s="42"/>
      <c r="E35" s="72"/>
      <c r="F35" s="43"/>
      <c r="H35" s="66" t="s">
        <v>77</v>
      </c>
      <c r="I35" s="67">
        <f>D49-I31</f>
        <v>32950</v>
      </c>
      <c r="S35" s="53"/>
    </row>
    <row r="36" spans="1:19" ht="15.75" thickBot="1" x14ac:dyDescent="0.3">
      <c r="A36" s="41"/>
      <c r="B36" s="42"/>
      <c r="C36" s="42"/>
      <c r="D36" s="42"/>
      <c r="E36" s="72"/>
      <c r="F36" s="36"/>
      <c r="H36" s="56"/>
      <c r="I36" s="57"/>
      <c r="S36" s="53"/>
    </row>
    <row r="37" spans="1:19" ht="15.75" thickBot="1" x14ac:dyDescent="0.3">
      <c r="A37" s="41"/>
      <c r="B37" s="42"/>
      <c r="C37" s="42"/>
      <c r="D37" s="42"/>
      <c r="E37" s="72"/>
      <c r="F37" s="36"/>
      <c r="H37" s="66" t="s">
        <v>55</v>
      </c>
      <c r="I37" s="67">
        <v>32577.7</v>
      </c>
    </row>
    <row r="38" spans="1:19" ht="15.75" thickBot="1" x14ac:dyDescent="0.3">
      <c r="A38" s="41"/>
      <c r="B38" s="42"/>
      <c r="C38" s="42"/>
      <c r="D38" s="42"/>
      <c r="E38" s="72"/>
      <c r="F38" s="36"/>
      <c r="H38" s="68"/>
      <c r="S38" s="2"/>
    </row>
    <row r="39" spans="1:19" ht="15.75" thickBot="1" x14ac:dyDescent="0.3">
      <c r="A39" s="44"/>
      <c r="B39" s="42"/>
      <c r="C39" s="42"/>
      <c r="D39" s="42"/>
      <c r="E39" s="72"/>
      <c r="F39" s="36"/>
      <c r="H39" s="66" t="s">
        <v>56</v>
      </c>
      <c r="I39" s="69">
        <f>I35-I37</f>
        <v>372.29999999999927</v>
      </c>
    </row>
    <row r="40" spans="1:19" ht="15.75" thickBot="1" x14ac:dyDescent="0.3">
      <c r="A40" s="31" t="s">
        <v>32</v>
      </c>
      <c r="B40" s="58">
        <f>SUM(B4:B39)</f>
        <v>729400</v>
      </c>
      <c r="C40" s="58">
        <f>SUM(C4:C39)</f>
        <v>1218850</v>
      </c>
      <c r="D40" s="58">
        <f>SUM(D4:D39)</f>
        <v>1304000</v>
      </c>
      <c r="E40" s="73">
        <f>SUM(E19:E39)</f>
        <v>131000</v>
      </c>
      <c r="F40" s="55">
        <f>SUM(B40:E40)</f>
        <v>3383250</v>
      </c>
    </row>
    <row r="41" spans="1:19" x14ac:dyDescent="0.25">
      <c r="H41" s="53" t="s">
        <v>57</v>
      </c>
    </row>
    <row r="42" spans="1:19" x14ac:dyDescent="0.25">
      <c r="R42" s="75"/>
    </row>
    <row r="43" spans="1:19" ht="16.5" thickBot="1" x14ac:dyDescent="0.3">
      <c r="A43" s="1">
        <v>8</v>
      </c>
      <c r="R43" s="75"/>
    </row>
    <row r="44" spans="1:19" ht="15.75" thickBot="1" x14ac:dyDescent="0.3">
      <c r="A44" s="31" t="s">
        <v>44</v>
      </c>
      <c r="B44" s="59"/>
      <c r="C44" s="59"/>
      <c r="D44" s="38"/>
      <c r="E44" s="56"/>
      <c r="F44" s="2"/>
      <c r="R44" s="75"/>
    </row>
    <row r="45" spans="1:19" x14ac:dyDescent="0.25">
      <c r="A45" s="19" t="s">
        <v>46</v>
      </c>
      <c r="B45" s="60"/>
      <c r="C45" s="60"/>
      <c r="D45" s="32">
        <f>F40</f>
        <v>3383250</v>
      </c>
      <c r="E45" s="74"/>
      <c r="K45" t="s">
        <v>75</v>
      </c>
      <c r="R45" s="75"/>
    </row>
    <row r="46" spans="1:19" x14ac:dyDescent="0.25">
      <c r="A46" s="24" t="s">
        <v>48</v>
      </c>
      <c r="B46" s="61"/>
      <c r="C46" s="61"/>
      <c r="D46" s="18">
        <v>1092000</v>
      </c>
      <c r="E46" s="74"/>
      <c r="R46" s="75"/>
    </row>
    <row r="47" spans="1:19" x14ac:dyDescent="0.25">
      <c r="A47" s="24"/>
      <c r="B47" s="61"/>
      <c r="C47" s="61"/>
      <c r="D47" s="18"/>
      <c r="E47" s="74"/>
      <c r="R47" s="75"/>
    </row>
    <row r="48" spans="1:19" ht="15.75" thickBot="1" x14ac:dyDescent="0.3">
      <c r="A48" s="44"/>
      <c r="B48" s="62"/>
      <c r="C48" s="62"/>
      <c r="D48" s="43"/>
      <c r="E48" s="74"/>
    </row>
    <row r="49" spans="1:6" ht="15.75" thickBot="1" x14ac:dyDescent="0.3">
      <c r="A49" s="31" t="s">
        <v>32</v>
      </c>
      <c r="B49" s="59"/>
      <c r="C49" s="59"/>
      <c r="D49" s="55">
        <f>SUM(D45:D48)</f>
        <v>4475250</v>
      </c>
      <c r="E49" s="57"/>
    </row>
    <row r="52" spans="1:6" ht="16.5" thickBot="1" x14ac:dyDescent="0.3">
      <c r="A52" s="1">
        <v>10</v>
      </c>
    </row>
    <row r="53" spans="1:6" ht="15.75" thickBot="1" x14ac:dyDescent="0.3">
      <c r="A53" s="6" t="s">
        <v>52</v>
      </c>
      <c r="B53" s="3"/>
      <c r="C53" s="3"/>
      <c r="D53" s="76"/>
      <c r="E53" s="65"/>
      <c r="F53" s="56"/>
    </row>
    <row r="54" spans="1:6" ht="15.75" thickBot="1" x14ac:dyDescent="0.3">
      <c r="A54" s="10"/>
      <c r="B54" s="11" t="s">
        <v>5</v>
      </c>
      <c r="C54" s="11" t="s">
        <v>6</v>
      </c>
      <c r="D54" s="12" t="s">
        <v>53</v>
      </c>
      <c r="E54" s="12" t="s">
        <v>64</v>
      </c>
      <c r="F54" s="75"/>
    </row>
    <row r="55" spans="1:6" x14ac:dyDescent="0.25">
      <c r="A55" s="19" t="s">
        <v>54</v>
      </c>
      <c r="B55" s="17"/>
      <c r="C55" s="17"/>
      <c r="D55" s="32"/>
      <c r="E55" s="32"/>
      <c r="F55" s="74"/>
    </row>
    <row r="56" spans="1:6" x14ac:dyDescent="0.25">
      <c r="A56" s="24"/>
      <c r="B56" s="23"/>
      <c r="C56" s="23"/>
      <c r="D56" s="18"/>
      <c r="E56" s="18"/>
      <c r="F56" s="74"/>
    </row>
    <row r="57" spans="1:6" x14ac:dyDescent="0.25">
      <c r="A57" s="24"/>
      <c r="B57" s="23"/>
      <c r="C57" s="23"/>
      <c r="D57" s="18"/>
      <c r="E57" s="18"/>
      <c r="F57" s="74"/>
    </row>
    <row r="58" spans="1:6" ht="15.75" thickBot="1" x14ac:dyDescent="0.3">
      <c r="A58" s="44"/>
      <c r="B58" s="42"/>
      <c r="C58" s="42"/>
      <c r="D58" s="43"/>
      <c r="E58" s="43"/>
      <c r="F58" s="74"/>
    </row>
    <row r="59" spans="1:6" ht="15.75" thickBot="1" x14ac:dyDescent="0.3">
      <c r="A59" s="31" t="s">
        <v>32</v>
      </c>
      <c r="B59" s="58">
        <f>SUM(B55:B58)</f>
        <v>0</v>
      </c>
      <c r="C59" s="58">
        <f>SUM(C55:C58)</f>
        <v>0</v>
      </c>
      <c r="D59" s="55">
        <f>SUM(D55:D58)</f>
        <v>0</v>
      </c>
      <c r="E59" s="55">
        <f>SUM(E55:E58)</f>
        <v>0</v>
      </c>
      <c r="F59" s="57"/>
    </row>
    <row r="61" spans="1:6" x14ac:dyDescent="0.25">
      <c r="A61" s="2" t="s">
        <v>88</v>
      </c>
    </row>
    <row r="62" spans="1:6" x14ac:dyDescent="0.25">
      <c r="A62" s="2" t="s">
        <v>63</v>
      </c>
    </row>
    <row r="63" spans="1:6" x14ac:dyDescent="0.25">
      <c r="A63" s="78" t="s">
        <v>89</v>
      </c>
    </row>
    <row r="64" spans="1:6" x14ac:dyDescent="0.25">
      <c r="A64" s="53" t="s">
        <v>68</v>
      </c>
    </row>
    <row r="65" spans="1:1" x14ac:dyDescent="0.25">
      <c r="A65" s="53" t="s">
        <v>90</v>
      </c>
    </row>
    <row r="66" spans="1:1" x14ac:dyDescent="0.25">
      <c r="A66" s="53"/>
    </row>
    <row r="67" spans="1:1" x14ac:dyDescent="0.25">
      <c r="A67" s="54"/>
    </row>
    <row r="68" spans="1:1" x14ac:dyDescent="0.25">
      <c r="A68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topLeftCell="A18" workbookViewId="0">
      <selection activeCell="E56" sqref="E56"/>
    </sheetView>
  </sheetViews>
  <sheetFormatPr defaultRowHeight="15" x14ac:dyDescent="0.25"/>
  <cols>
    <col min="1" max="1" width="9.85546875" customWidth="1"/>
    <col min="2" max="2" width="11.7109375" bestFit="1" customWidth="1"/>
    <col min="3" max="3" width="11.85546875" customWidth="1"/>
    <col min="4" max="4" width="11.7109375" bestFit="1" customWidth="1"/>
    <col min="5" max="5" width="11.7109375" customWidth="1"/>
    <col min="6" max="6" width="11.7109375" bestFit="1" customWidth="1"/>
    <col min="7" max="7" width="9.140625" style="2"/>
    <col min="8" max="8" width="55.28515625" bestFit="1" customWidth="1"/>
    <col min="9" max="9" width="13.28515625" bestFit="1" customWidth="1"/>
    <col min="10" max="10" width="13.42578125" customWidth="1"/>
    <col min="11" max="11" width="13.85546875" customWidth="1"/>
    <col min="12" max="12" width="40" bestFit="1" customWidth="1"/>
    <col min="15" max="15" width="11.7109375" bestFit="1" customWidth="1"/>
    <col min="16" max="16" width="12.42578125" customWidth="1"/>
    <col min="17" max="17" width="11.7109375" bestFit="1" customWidth="1"/>
    <col min="20" max="20" width="9.7109375" bestFit="1" customWidth="1"/>
    <col min="21" max="21" width="45.5703125" customWidth="1"/>
    <col min="22" max="22" width="11" bestFit="1" customWidth="1"/>
  </cols>
  <sheetData>
    <row r="1" spans="1:22" ht="16.5" thickBot="1" x14ac:dyDescent="0.3">
      <c r="A1" s="1">
        <v>1</v>
      </c>
      <c r="H1" s="1">
        <v>2</v>
      </c>
      <c r="N1" s="1">
        <v>3</v>
      </c>
      <c r="S1" s="2">
        <v>4</v>
      </c>
    </row>
    <row r="2" spans="1:22" ht="15.75" thickBot="1" x14ac:dyDescent="0.3">
      <c r="A2" s="3" t="s">
        <v>0</v>
      </c>
      <c r="C2" s="4"/>
      <c r="D2" s="4"/>
      <c r="E2" s="70"/>
      <c r="F2" s="5"/>
      <c r="H2" s="6" t="s">
        <v>1</v>
      </c>
      <c r="I2" s="4"/>
      <c r="J2" s="4"/>
      <c r="K2" s="4"/>
      <c r="L2" s="5"/>
      <c r="N2" s="6" t="s">
        <v>2</v>
      </c>
      <c r="O2" s="4"/>
      <c r="P2" s="4"/>
      <c r="Q2" s="5"/>
      <c r="S2" s="7"/>
      <c r="T2" s="8"/>
      <c r="U2" s="8"/>
      <c r="V2" s="9"/>
    </row>
    <row r="3" spans="1:22" ht="15.75" thickBot="1" x14ac:dyDescent="0.3">
      <c r="A3" s="10" t="s">
        <v>4</v>
      </c>
      <c r="B3" s="11" t="s">
        <v>5</v>
      </c>
      <c r="C3" s="11" t="s">
        <v>6</v>
      </c>
      <c r="D3" s="12" t="s">
        <v>7</v>
      </c>
      <c r="E3" s="39" t="s">
        <v>64</v>
      </c>
      <c r="F3" s="13"/>
      <c r="H3" s="10" t="s">
        <v>8</v>
      </c>
      <c r="I3" s="11" t="s">
        <v>5</v>
      </c>
      <c r="J3" s="11" t="s">
        <v>6</v>
      </c>
      <c r="K3" s="12" t="s">
        <v>7</v>
      </c>
      <c r="L3" s="13"/>
      <c r="N3" s="10" t="s">
        <v>4</v>
      </c>
      <c r="O3" s="11" t="s">
        <v>9</v>
      </c>
      <c r="P3" s="12" t="s">
        <v>10</v>
      </c>
      <c r="Q3" s="13"/>
      <c r="S3" s="14"/>
      <c r="T3" s="15"/>
      <c r="U3" s="15"/>
      <c r="V3" s="16"/>
    </row>
    <row r="4" spans="1:22" ht="30.75" thickBot="1" x14ac:dyDescent="0.3">
      <c r="A4" s="87" t="s">
        <v>80</v>
      </c>
      <c r="B4" s="23">
        <v>687000</v>
      </c>
      <c r="C4" s="23">
        <v>1195850</v>
      </c>
      <c r="D4" s="23">
        <v>1189000</v>
      </c>
      <c r="E4" s="80">
        <v>101000</v>
      </c>
      <c r="F4" s="18">
        <f>SUM(B4:E4)</f>
        <v>3172850</v>
      </c>
      <c r="H4" s="24" t="s">
        <v>62</v>
      </c>
      <c r="I4" s="23">
        <v>204000</v>
      </c>
      <c r="J4" s="23">
        <v>204000</v>
      </c>
      <c r="K4" s="23">
        <v>204000</v>
      </c>
      <c r="L4" s="20"/>
      <c r="N4" s="87" t="s">
        <v>92</v>
      </c>
      <c r="O4" s="23">
        <v>1050000</v>
      </c>
      <c r="P4" s="23">
        <v>1805000</v>
      </c>
      <c r="Q4" s="20"/>
      <c r="S4" s="14"/>
      <c r="T4" s="15"/>
      <c r="U4" s="15"/>
      <c r="V4" s="21"/>
    </row>
    <row r="5" spans="1:22" ht="15.75" thickBot="1" x14ac:dyDescent="0.3">
      <c r="A5" s="41">
        <v>43101</v>
      </c>
      <c r="B5" s="42">
        <v>14000</v>
      </c>
      <c r="C5" s="42">
        <v>23000</v>
      </c>
      <c r="D5" s="42">
        <v>25000</v>
      </c>
      <c r="E5" s="72">
        <v>15000</v>
      </c>
      <c r="F5" s="43">
        <f>SUM(B5:E5)</f>
        <v>77000</v>
      </c>
      <c r="H5" s="24" t="s">
        <v>18</v>
      </c>
      <c r="I5" s="23">
        <v>60000</v>
      </c>
      <c r="J5" s="23">
        <v>60000</v>
      </c>
      <c r="K5" s="23">
        <v>60000</v>
      </c>
      <c r="L5" s="20"/>
      <c r="N5" s="41">
        <v>43101</v>
      </c>
      <c r="O5" s="42">
        <v>25000</v>
      </c>
      <c r="P5" s="42">
        <v>35000</v>
      </c>
      <c r="Q5" s="36"/>
      <c r="S5" s="14"/>
      <c r="T5" s="25"/>
      <c r="U5" s="15"/>
      <c r="V5" s="21"/>
    </row>
    <row r="6" spans="1:22" ht="15.75" thickBot="1" x14ac:dyDescent="0.3">
      <c r="A6" s="41">
        <v>43132</v>
      </c>
      <c r="B6" s="42">
        <v>14000</v>
      </c>
      <c r="C6" s="42">
        <v>0</v>
      </c>
      <c r="D6" s="42">
        <v>30000</v>
      </c>
      <c r="E6" s="72">
        <v>15000</v>
      </c>
      <c r="F6" s="43">
        <f t="shared" ref="F6:F33" si="0">SUM(B6:E6)</f>
        <v>59000</v>
      </c>
      <c r="H6" s="24" t="s">
        <v>61</v>
      </c>
      <c r="I6" s="23">
        <v>180000</v>
      </c>
      <c r="J6" s="23">
        <v>60000</v>
      </c>
      <c r="K6" s="23">
        <v>60000</v>
      </c>
      <c r="L6" s="20"/>
      <c r="N6" s="41">
        <v>43132</v>
      </c>
      <c r="O6" s="42">
        <v>25000</v>
      </c>
      <c r="P6" s="42">
        <v>35000</v>
      </c>
      <c r="Q6" s="36"/>
      <c r="S6" s="14"/>
      <c r="T6" s="15"/>
      <c r="U6" s="15"/>
      <c r="V6" s="21"/>
    </row>
    <row r="7" spans="1:22" ht="15.75" thickBot="1" x14ac:dyDescent="0.3">
      <c r="A7" s="41">
        <v>43160</v>
      </c>
      <c r="B7" s="42">
        <v>14400</v>
      </c>
      <c r="C7" s="42">
        <v>0</v>
      </c>
      <c r="D7" s="42">
        <v>30000</v>
      </c>
      <c r="E7" s="72">
        <v>15000</v>
      </c>
      <c r="F7" s="43">
        <f t="shared" si="0"/>
        <v>59400</v>
      </c>
      <c r="H7" s="44"/>
      <c r="I7" s="42"/>
      <c r="J7" s="42"/>
      <c r="K7" s="42"/>
      <c r="L7" s="36"/>
      <c r="N7" s="41">
        <v>43160</v>
      </c>
      <c r="O7" s="42">
        <v>25000</v>
      </c>
      <c r="P7" s="42">
        <v>35000</v>
      </c>
      <c r="Q7" s="36"/>
      <c r="S7" s="14"/>
      <c r="T7" s="25"/>
      <c r="U7" s="15"/>
      <c r="V7" s="21"/>
    </row>
    <row r="8" spans="1:22" ht="15.75" thickBot="1" x14ac:dyDescent="0.3">
      <c r="A8" s="41">
        <v>43191</v>
      </c>
      <c r="B8" s="42">
        <v>14000</v>
      </c>
      <c r="C8" s="42">
        <v>0</v>
      </c>
      <c r="D8" s="42">
        <v>30000</v>
      </c>
      <c r="E8" s="72">
        <v>15000</v>
      </c>
      <c r="F8" s="43">
        <f t="shared" si="0"/>
        <v>59000</v>
      </c>
      <c r="H8" s="26"/>
      <c r="I8" s="27">
        <f>SUM(I4:I6)</f>
        <v>444000</v>
      </c>
      <c r="J8" s="27">
        <f>SUM(J4:J6)</f>
        <v>324000</v>
      </c>
      <c r="K8" s="27">
        <f>SUM(K4:K6)</f>
        <v>324000</v>
      </c>
      <c r="L8" s="28">
        <f>SUM(I8:K8)</f>
        <v>1092000</v>
      </c>
      <c r="N8" s="41">
        <v>43191</v>
      </c>
      <c r="O8" s="42">
        <v>25000</v>
      </c>
      <c r="P8" s="42">
        <v>35000</v>
      </c>
      <c r="Q8" s="36"/>
      <c r="S8" s="14"/>
      <c r="T8" s="15"/>
      <c r="U8" s="15"/>
      <c r="V8" s="21"/>
    </row>
    <row r="9" spans="1:22" ht="15.75" thickBot="1" x14ac:dyDescent="0.3">
      <c r="A9" s="41">
        <v>43221</v>
      </c>
      <c r="B9" s="42">
        <v>19000</v>
      </c>
      <c r="C9" s="42">
        <v>0</v>
      </c>
      <c r="D9" s="42">
        <v>30000</v>
      </c>
      <c r="E9" s="72">
        <v>15000</v>
      </c>
      <c r="F9" s="43">
        <f t="shared" si="0"/>
        <v>64000</v>
      </c>
      <c r="N9" s="41">
        <v>43221</v>
      </c>
      <c r="O9" s="42">
        <v>25000</v>
      </c>
      <c r="P9" s="42">
        <v>35000</v>
      </c>
      <c r="Q9" s="36"/>
      <c r="S9" s="14"/>
      <c r="T9" s="15"/>
      <c r="U9" s="15"/>
      <c r="V9" s="21"/>
    </row>
    <row r="10" spans="1:22" ht="16.5" thickBot="1" x14ac:dyDescent="0.3">
      <c r="A10" s="41">
        <v>43252</v>
      </c>
      <c r="B10" s="89">
        <v>30000</v>
      </c>
      <c r="C10" s="89">
        <v>0</v>
      </c>
      <c r="D10" s="89">
        <v>40000</v>
      </c>
      <c r="E10" s="90">
        <v>25000</v>
      </c>
      <c r="F10" s="92">
        <f t="shared" si="0"/>
        <v>95000</v>
      </c>
      <c r="G10" s="40" t="s">
        <v>91</v>
      </c>
      <c r="H10" s="30">
        <v>5</v>
      </c>
      <c r="K10" s="1">
        <v>6</v>
      </c>
      <c r="N10" s="41">
        <v>43252</v>
      </c>
      <c r="O10" s="42">
        <v>25000</v>
      </c>
      <c r="P10" s="42">
        <v>35000</v>
      </c>
      <c r="Q10" s="36"/>
      <c r="S10" s="14"/>
      <c r="T10" s="15"/>
      <c r="U10" s="15"/>
      <c r="V10" s="21"/>
    </row>
    <row r="11" spans="1:22" ht="15.75" thickBot="1" x14ac:dyDescent="0.3">
      <c r="A11" s="41">
        <v>43282</v>
      </c>
      <c r="B11" s="42">
        <v>20000</v>
      </c>
      <c r="C11" s="42">
        <v>40000</v>
      </c>
      <c r="D11" s="42">
        <v>30000</v>
      </c>
      <c r="E11" s="72">
        <v>15000</v>
      </c>
      <c r="F11" s="43">
        <f t="shared" si="0"/>
        <v>105000</v>
      </c>
      <c r="H11" s="31" t="s">
        <v>24</v>
      </c>
      <c r="I11" s="12"/>
      <c r="K11" s="31" t="s">
        <v>25</v>
      </c>
      <c r="L11" s="12"/>
      <c r="N11" s="41">
        <v>43282</v>
      </c>
      <c r="O11" s="42">
        <v>25000</v>
      </c>
      <c r="P11" s="42">
        <v>35000</v>
      </c>
      <c r="Q11" s="36"/>
      <c r="S11" s="14"/>
      <c r="T11" s="25"/>
      <c r="U11" s="15"/>
      <c r="V11" s="21"/>
    </row>
    <row r="12" spans="1:22" ht="15.75" thickBot="1" x14ac:dyDescent="0.3">
      <c r="A12" s="41">
        <v>43313</v>
      </c>
      <c r="B12" s="42">
        <v>20000</v>
      </c>
      <c r="C12" s="42">
        <v>40000</v>
      </c>
      <c r="D12" s="42">
        <v>30000</v>
      </c>
      <c r="E12" s="72">
        <v>15000</v>
      </c>
      <c r="F12" s="43">
        <f t="shared" si="0"/>
        <v>105000</v>
      </c>
      <c r="H12" s="44" t="s">
        <v>106</v>
      </c>
      <c r="I12" s="43">
        <v>170000</v>
      </c>
      <c r="K12" s="98">
        <v>40000</v>
      </c>
      <c r="L12" s="97" t="s">
        <v>118</v>
      </c>
      <c r="N12" s="41">
        <v>43313</v>
      </c>
      <c r="O12" s="42">
        <v>25000</v>
      </c>
      <c r="P12" s="42">
        <v>35000</v>
      </c>
      <c r="Q12" s="36"/>
      <c r="S12" s="14"/>
      <c r="T12" s="29"/>
      <c r="U12" s="15"/>
      <c r="V12" s="21"/>
    </row>
    <row r="13" spans="1:22" ht="15.75" thickBot="1" x14ac:dyDescent="0.3">
      <c r="A13" s="41">
        <v>43344</v>
      </c>
      <c r="B13" s="42">
        <v>20000</v>
      </c>
      <c r="C13" s="42">
        <v>40000</v>
      </c>
      <c r="D13" s="42">
        <v>30000</v>
      </c>
      <c r="E13" s="72">
        <v>15000</v>
      </c>
      <c r="F13" s="43">
        <f t="shared" si="0"/>
        <v>105000</v>
      </c>
      <c r="H13" s="44"/>
      <c r="I13" s="43"/>
      <c r="K13" s="98">
        <v>60000</v>
      </c>
      <c r="L13" s="20" t="s">
        <v>121</v>
      </c>
      <c r="N13" s="41">
        <v>43344</v>
      </c>
      <c r="O13" s="42">
        <v>25000</v>
      </c>
      <c r="P13" s="42">
        <v>35000</v>
      </c>
      <c r="Q13" s="36"/>
      <c r="S13" s="14"/>
      <c r="T13" s="29"/>
      <c r="U13" s="15"/>
      <c r="V13" s="21"/>
    </row>
    <row r="14" spans="1:22" ht="15.75" thickBot="1" x14ac:dyDescent="0.3">
      <c r="A14" s="41">
        <v>43374</v>
      </c>
      <c r="B14" s="42">
        <v>20000</v>
      </c>
      <c r="C14" s="42">
        <v>40000</v>
      </c>
      <c r="D14" s="42">
        <v>30000</v>
      </c>
      <c r="E14" s="72">
        <v>15000</v>
      </c>
      <c r="F14" s="43">
        <f t="shared" si="0"/>
        <v>105000</v>
      </c>
      <c r="H14" s="6" t="s">
        <v>66</v>
      </c>
      <c r="I14" s="77">
        <f>SUM(I12:I13)</f>
        <v>170000</v>
      </c>
      <c r="K14" s="33">
        <v>180000</v>
      </c>
      <c r="L14" s="20" t="s">
        <v>101</v>
      </c>
      <c r="N14" s="41">
        <v>43374</v>
      </c>
      <c r="O14" s="42">
        <v>25000</v>
      </c>
      <c r="P14" s="42">
        <v>35000</v>
      </c>
      <c r="Q14" s="36"/>
      <c r="S14" s="14"/>
      <c r="T14" s="29"/>
      <c r="U14" s="15"/>
      <c r="V14" s="21"/>
    </row>
    <row r="15" spans="1:22" ht="15.75" thickBot="1" x14ac:dyDescent="0.3">
      <c r="A15" s="41">
        <v>43405</v>
      </c>
      <c r="B15" s="42">
        <v>20000</v>
      </c>
      <c r="C15" s="42">
        <v>40000</v>
      </c>
      <c r="D15" s="42">
        <v>30000</v>
      </c>
      <c r="E15" s="72">
        <v>15000</v>
      </c>
      <c r="F15" s="43">
        <f t="shared" si="0"/>
        <v>105000</v>
      </c>
      <c r="H15" s="31" t="s">
        <v>65</v>
      </c>
      <c r="I15" s="55">
        <v>120000</v>
      </c>
      <c r="K15" s="33">
        <v>12000</v>
      </c>
      <c r="L15" s="20" t="s">
        <v>93</v>
      </c>
      <c r="N15" s="41">
        <v>43405</v>
      </c>
      <c r="O15" s="42">
        <v>25000</v>
      </c>
      <c r="P15" s="42">
        <v>35000</v>
      </c>
      <c r="Q15" s="36"/>
      <c r="S15" s="14"/>
      <c r="T15" s="29"/>
      <c r="U15" s="15"/>
      <c r="V15" s="21"/>
    </row>
    <row r="16" spans="1:22" ht="15.75" thickBot="1" x14ac:dyDescent="0.3">
      <c r="A16" s="41">
        <v>43435</v>
      </c>
      <c r="B16" s="42">
        <v>20000</v>
      </c>
      <c r="C16" s="42">
        <v>40000</v>
      </c>
      <c r="D16" s="42">
        <v>30000</v>
      </c>
      <c r="E16" s="72">
        <v>15000</v>
      </c>
      <c r="F16" s="43">
        <f t="shared" si="0"/>
        <v>105000</v>
      </c>
      <c r="K16" s="33">
        <v>9500</v>
      </c>
      <c r="L16" s="20" t="s">
        <v>94</v>
      </c>
      <c r="N16" s="41">
        <v>43435</v>
      </c>
      <c r="O16" s="42">
        <v>25000</v>
      </c>
      <c r="P16" s="42">
        <v>35000</v>
      </c>
      <c r="Q16" s="36"/>
      <c r="S16" s="14"/>
      <c r="T16" s="29"/>
      <c r="U16" s="15"/>
      <c r="V16" s="21"/>
    </row>
    <row r="17" spans="1:22" ht="16.5" thickBot="1" x14ac:dyDescent="0.3">
      <c r="A17" s="41">
        <v>43466</v>
      </c>
      <c r="B17" s="42">
        <v>20000</v>
      </c>
      <c r="C17" s="42">
        <v>40000</v>
      </c>
      <c r="D17" s="42">
        <v>30000</v>
      </c>
      <c r="E17" s="72">
        <v>15000</v>
      </c>
      <c r="F17" s="43">
        <f t="shared" si="0"/>
        <v>105000</v>
      </c>
      <c r="H17" s="1">
        <v>9</v>
      </c>
      <c r="K17" s="33">
        <v>60000</v>
      </c>
      <c r="L17" s="20" t="s">
        <v>100</v>
      </c>
      <c r="N17" s="41">
        <v>43466</v>
      </c>
      <c r="O17" s="42">
        <v>25000</v>
      </c>
      <c r="P17" s="42">
        <v>35000</v>
      </c>
      <c r="Q17" s="36"/>
      <c r="S17" s="14"/>
      <c r="T17" s="34"/>
      <c r="U17" s="15"/>
      <c r="V17" s="21"/>
    </row>
    <row r="18" spans="1:22" ht="15.75" thickBot="1" x14ac:dyDescent="0.3">
      <c r="A18" s="41">
        <v>43497</v>
      </c>
      <c r="B18" s="42">
        <v>20000</v>
      </c>
      <c r="C18" s="42">
        <v>40000</v>
      </c>
      <c r="D18" s="42">
        <v>30000</v>
      </c>
      <c r="E18" s="72">
        <v>15000</v>
      </c>
      <c r="F18" s="43">
        <f t="shared" si="0"/>
        <v>105000</v>
      </c>
      <c r="H18" s="31" t="s">
        <v>45</v>
      </c>
      <c r="I18" s="12"/>
      <c r="K18" s="35">
        <v>110000</v>
      </c>
      <c r="L18" s="36" t="s">
        <v>102</v>
      </c>
      <c r="N18" s="41">
        <v>43497</v>
      </c>
      <c r="O18" s="42">
        <v>25000</v>
      </c>
      <c r="P18" s="42">
        <v>35000</v>
      </c>
      <c r="Q18" s="36"/>
      <c r="S18" s="14"/>
      <c r="T18" s="34"/>
      <c r="U18" s="15"/>
      <c r="V18" s="21"/>
    </row>
    <row r="19" spans="1:22" ht="15.75" thickBot="1" x14ac:dyDescent="0.3">
      <c r="A19" s="41">
        <v>43525</v>
      </c>
      <c r="B19" s="42">
        <v>20000</v>
      </c>
      <c r="C19" s="42">
        <v>40000</v>
      </c>
      <c r="D19" s="42">
        <v>30000</v>
      </c>
      <c r="E19" s="72"/>
      <c r="F19" s="43">
        <f t="shared" si="0"/>
        <v>90000</v>
      </c>
      <c r="H19" s="19" t="s">
        <v>115</v>
      </c>
      <c r="I19" s="32">
        <f>Q31</f>
        <v>4175000</v>
      </c>
      <c r="K19" s="35">
        <v>25000</v>
      </c>
      <c r="L19" s="36" t="s">
        <v>103</v>
      </c>
      <c r="N19" s="41">
        <v>43525</v>
      </c>
      <c r="O19" s="42">
        <v>25000</v>
      </c>
      <c r="P19" s="42">
        <v>35000</v>
      </c>
      <c r="Q19" s="36"/>
      <c r="S19" s="14"/>
      <c r="T19" s="29"/>
      <c r="U19" s="15"/>
      <c r="V19" s="21"/>
    </row>
    <row r="20" spans="1:22" ht="15.75" thickBot="1" x14ac:dyDescent="0.3">
      <c r="A20" s="41">
        <v>43556</v>
      </c>
      <c r="B20" s="42">
        <v>20000</v>
      </c>
      <c r="C20" s="42">
        <v>40000</v>
      </c>
      <c r="D20" s="42">
        <v>30000</v>
      </c>
      <c r="E20" s="72"/>
      <c r="F20" s="43">
        <f t="shared" si="0"/>
        <v>90000</v>
      </c>
      <c r="H20" s="24" t="s">
        <v>116</v>
      </c>
      <c r="I20" s="18">
        <v>1092000</v>
      </c>
      <c r="K20" s="35">
        <v>70000</v>
      </c>
      <c r="L20" s="36" t="s">
        <v>104</v>
      </c>
      <c r="N20" s="41">
        <v>43556</v>
      </c>
      <c r="O20" s="42">
        <v>25000</v>
      </c>
      <c r="P20" s="42">
        <v>35000</v>
      </c>
      <c r="Q20" s="36"/>
      <c r="S20" s="14"/>
      <c r="T20" s="29"/>
      <c r="U20" s="15"/>
      <c r="V20" s="21"/>
    </row>
    <row r="21" spans="1:22" ht="15.75" thickBot="1" x14ac:dyDescent="0.3">
      <c r="A21" s="41">
        <v>43586</v>
      </c>
      <c r="B21" s="42">
        <v>20000</v>
      </c>
      <c r="C21" s="42">
        <v>40000</v>
      </c>
      <c r="D21" s="42">
        <v>30000</v>
      </c>
      <c r="E21" s="72"/>
      <c r="F21" s="43">
        <f t="shared" si="0"/>
        <v>90000</v>
      </c>
      <c r="H21" s="24" t="s">
        <v>117</v>
      </c>
      <c r="I21" s="18">
        <v>83000</v>
      </c>
      <c r="K21" s="35">
        <v>40000</v>
      </c>
      <c r="L21" s="36" t="s">
        <v>105</v>
      </c>
      <c r="N21" s="41">
        <v>43586</v>
      </c>
      <c r="O21" s="42">
        <v>25000</v>
      </c>
      <c r="P21" s="42">
        <v>35000</v>
      </c>
      <c r="Q21" s="36"/>
      <c r="S21" s="14"/>
      <c r="T21" s="29"/>
      <c r="U21" s="15"/>
      <c r="V21" s="21"/>
    </row>
    <row r="22" spans="1:22" ht="15.75" thickBot="1" x14ac:dyDescent="0.3">
      <c r="A22" s="41">
        <v>43617</v>
      </c>
      <c r="B22" s="42">
        <v>20000</v>
      </c>
      <c r="C22" s="42">
        <v>40000</v>
      </c>
      <c r="D22" s="42">
        <v>30000</v>
      </c>
      <c r="E22" s="72"/>
      <c r="F22" s="43">
        <f t="shared" si="0"/>
        <v>90000</v>
      </c>
      <c r="H22" s="24" t="s">
        <v>97</v>
      </c>
      <c r="I22" s="18">
        <f>K36</f>
        <v>209855</v>
      </c>
      <c r="K22" s="37">
        <f>SUM(K12:K21)</f>
        <v>606500</v>
      </c>
      <c r="L22" s="38" t="s">
        <v>32</v>
      </c>
      <c r="N22" s="41">
        <v>43617</v>
      </c>
      <c r="O22" s="42">
        <v>25000</v>
      </c>
      <c r="P22" s="42">
        <v>35000</v>
      </c>
      <c r="Q22" s="36"/>
      <c r="S22" s="14"/>
      <c r="T22" s="29"/>
      <c r="U22" s="15"/>
      <c r="V22" s="21"/>
    </row>
    <row r="23" spans="1:22" ht="15.75" thickBot="1" x14ac:dyDescent="0.3">
      <c r="A23" s="41">
        <v>43647</v>
      </c>
      <c r="B23" s="42">
        <v>2000</v>
      </c>
      <c r="C23" s="42">
        <v>40000</v>
      </c>
      <c r="D23" s="42">
        <v>35000</v>
      </c>
      <c r="E23" s="72"/>
      <c r="F23" s="43">
        <f t="shared" si="0"/>
        <v>77000</v>
      </c>
      <c r="H23" s="24" t="s">
        <v>96</v>
      </c>
      <c r="I23" s="18">
        <f>K22</f>
        <v>606500</v>
      </c>
      <c r="N23" s="41">
        <v>43647</v>
      </c>
      <c r="O23" s="42">
        <v>25000</v>
      </c>
      <c r="P23" s="42">
        <v>35000</v>
      </c>
      <c r="Q23" s="36"/>
      <c r="S23" s="14"/>
      <c r="T23" s="29"/>
      <c r="U23" s="15"/>
      <c r="V23" s="21"/>
    </row>
    <row r="24" spans="1:22" ht="15.75" thickBot="1" x14ac:dyDescent="0.3">
      <c r="A24" s="41">
        <v>43678</v>
      </c>
      <c r="B24" s="42">
        <v>20000</v>
      </c>
      <c r="C24" s="42">
        <v>40000</v>
      </c>
      <c r="D24" s="42">
        <v>35000</v>
      </c>
      <c r="E24" s="72"/>
      <c r="F24" s="43">
        <f t="shared" si="0"/>
        <v>95000</v>
      </c>
      <c r="H24" s="63" t="s">
        <v>32</v>
      </c>
      <c r="I24" s="64">
        <f>SUM(I19:I23)</f>
        <v>6166355</v>
      </c>
      <c r="K24">
        <v>7</v>
      </c>
      <c r="N24" s="41">
        <v>43678</v>
      </c>
      <c r="O24" s="42">
        <v>25000</v>
      </c>
      <c r="P24" s="42">
        <v>35000</v>
      </c>
      <c r="Q24" s="36"/>
      <c r="S24" s="14"/>
      <c r="T24" s="29"/>
      <c r="U24" s="15"/>
      <c r="V24" s="21"/>
    </row>
    <row r="25" spans="1:22" ht="15.75" thickBot="1" x14ac:dyDescent="0.3">
      <c r="A25" s="41">
        <v>43709</v>
      </c>
      <c r="B25" s="42">
        <v>20000</v>
      </c>
      <c r="C25" s="42">
        <v>40000</v>
      </c>
      <c r="D25" s="42">
        <v>35000</v>
      </c>
      <c r="E25" s="72"/>
      <c r="F25" s="43">
        <f t="shared" si="0"/>
        <v>95000</v>
      </c>
      <c r="K25" s="39"/>
      <c r="L25" s="40" t="s">
        <v>37</v>
      </c>
      <c r="N25" s="41">
        <v>43709</v>
      </c>
      <c r="O25" s="42">
        <v>25000</v>
      </c>
      <c r="P25" s="42">
        <v>35000</v>
      </c>
      <c r="Q25" s="36"/>
      <c r="S25" s="14"/>
      <c r="T25" s="29"/>
      <c r="U25" s="15"/>
      <c r="V25" s="21"/>
    </row>
    <row r="26" spans="1:22" ht="15.75" thickBot="1" x14ac:dyDescent="0.3">
      <c r="A26" s="41">
        <v>43739</v>
      </c>
      <c r="B26" s="89">
        <v>20000</v>
      </c>
      <c r="C26" s="89"/>
      <c r="D26" s="89">
        <v>35000</v>
      </c>
      <c r="E26" s="90"/>
      <c r="F26" s="43">
        <f t="shared" si="0"/>
        <v>55000</v>
      </c>
      <c r="H26" s="2">
        <v>12</v>
      </c>
      <c r="K26" s="94">
        <v>119500</v>
      </c>
      <c r="L26" s="24" t="s">
        <v>119</v>
      </c>
      <c r="N26" s="41">
        <v>43739</v>
      </c>
      <c r="O26" s="42">
        <v>25000</v>
      </c>
      <c r="P26" s="42">
        <v>35000</v>
      </c>
      <c r="Q26" s="36"/>
      <c r="S26" s="14"/>
      <c r="T26" s="29"/>
      <c r="U26" s="15"/>
      <c r="V26" s="21"/>
    </row>
    <row r="27" spans="1:22" ht="15.75" thickBot="1" x14ac:dyDescent="0.3">
      <c r="A27" s="41">
        <v>43770</v>
      </c>
      <c r="B27" s="42"/>
      <c r="C27" s="42"/>
      <c r="D27" s="42"/>
      <c r="E27" s="72"/>
      <c r="F27" s="43">
        <f t="shared" si="0"/>
        <v>0</v>
      </c>
      <c r="H27" s="31" t="s">
        <v>107</v>
      </c>
      <c r="I27" s="12"/>
      <c r="K27" s="94">
        <v>36650</v>
      </c>
      <c r="L27" s="93" t="s">
        <v>98</v>
      </c>
      <c r="N27" s="41">
        <v>43770</v>
      </c>
      <c r="O27" s="42"/>
      <c r="P27" s="42"/>
      <c r="Q27" s="36"/>
      <c r="S27" s="14"/>
      <c r="T27" s="29"/>
      <c r="U27" s="85" t="s">
        <v>32</v>
      </c>
      <c r="V27" s="86"/>
    </row>
    <row r="28" spans="1:22" x14ac:dyDescent="0.25">
      <c r="A28" s="41">
        <v>43800</v>
      </c>
      <c r="B28" s="42"/>
      <c r="C28" s="42"/>
      <c r="D28" s="42"/>
      <c r="E28" s="72"/>
      <c r="F28" s="43">
        <f t="shared" si="0"/>
        <v>0</v>
      </c>
      <c r="H28" s="19" t="s">
        <v>5</v>
      </c>
      <c r="I28" s="32">
        <v>65000</v>
      </c>
      <c r="K28" s="45">
        <v>31705</v>
      </c>
      <c r="L28" s="48" t="s">
        <v>83</v>
      </c>
      <c r="N28" s="82"/>
      <c r="O28" s="23"/>
      <c r="P28" s="42"/>
      <c r="Q28" s="36"/>
      <c r="S28" s="49"/>
    </row>
    <row r="29" spans="1:22" x14ac:dyDescent="0.25">
      <c r="A29" s="41">
        <v>43831</v>
      </c>
      <c r="B29" s="42"/>
      <c r="C29" s="42"/>
      <c r="D29" s="42"/>
      <c r="E29" s="72"/>
      <c r="F29" s="43">
        <f t="shared" si="0"/>
        <v>0</v>
      </c>
      <c r="H29" s="24" t="s">
        <v>108</v>
      </c>
      <c r="I29" s="18">
        <v>60000</v>
      </c>
      <c r="K29" s="47">
        <v>7000</v>
      </c>
      <c r="L29" s="48" t="s">
        <v>95</v>
      </c>
      <c r="N29" s="83"/>
      <c r="O29" s="81"/>
      <c r="P29" s="42"/>
      <c r="Q29" s="42"/>
    </row>
    <row r="30" spans="1:22" ht="15.75" thickBot="1" x14ac:dyDescent="0.3">
      <c r="A30" s="41">
        <v>43862</v>
      </c>
      <c r="B30" s="42"/>
      <c r="C30" s="42"/>
      <c r="D30" s="42"/>
      <c r="E30" s="72"/>
      <c r="F30" s="43">
        <f t="shared" si="0"/>
        <v>0</v>
      </c>
      <c r="H30" s="24" t="s">
        <v>53</v>
      </c>
      <c r="I30" s="18">
        <v>65000</v>
      </c>
      <c r="K30" s="47">
        <v>15000</v>
      </c>
      <c r="L30" s="48" t="s">
        <v>99</v>
      </c>
      <c r="N30" s="84"/>
      <c r="O30" s="62"/>
      <c r="P30" s="42"/>
      <c r="Q30" s="42"/>
    </row>
    <row r="31" spans="1:22" ht="15.75" thickBot="1" x14ac:dyDescent="0.3">
      <c r="A31" s="41">
        <v>43891</v>
      </c>
      <c r="B31" s="42"/>
      <c r="C31" s="42"/>
      <c r="D31" s="42"/>
      <c r="E31" s="72"/>
      <c r="F31" s="43">
        <f t="shared" si="0"/>
        <v>0</v>
      </c>
      <c r="H31" s="24" t="s">
        <v>109</v>
      </c>
      <c r="I31" s="18">
        <v>25000</v>
      </c>
      <c r="K31" s="47"/>
      <c r="L31" s="48"/>
      <c r="N31" s="10" t="s">
        <v>32</v>
      </c>
      <c r="O31" s="58">
        <f>SUM(O4:O30)</f>
        <v>1600000</v>
      </c>
      <c r="P31" s="58">
        <f>SUM(P4:P30)</f>
        <v>2575000</v>
      </c>
      <c r="Q31" s="55">
        <f>SUM(O31:P31)</f>
        <v>4175000</v>
      </c>
    </row>
    <row r="32" spans="1:22" x14ac:dyDescent="0.25">
      <c r="A32" s="41">
        <v>43922</v>
      </c>
      <c r="B32" s="42"/>
      <c r="C32" s="42"/>
      <c r="D32" s="42"/>
      <c r="E32" s="72"/>
      <c r="F32" s="43">
        <f t="shared" si="0"/>
        <v>0</v>
      </c>
      <c r="H32" s="46" t="s">
        <v>110</v>
      </c>
      <c r="I32" s="43">
        <v>55000</v>
      </c>
      <c r="K32" s="50"/>
      <c r="L32" s="24"/>
    </row>
    <row r="33" spans="1:19" x14ac:dyDescent="0.25">
      <c r="A33" s="41">
        <v>43221</v>
      </c>
      <c r="B33" s="42"/>
      <c r="C33" s="42"/>
      <c r="D33" s="42"/>
      <c r="E33" s="72"/>
      <c r="F33" s="43">
        <f t="shared" si="0"/>
        <v>0</v>
      </c>
      <c r="H33" s="24"/>
      <c r="I33" s="18"/>
      <c r="K33" s="50"/>
      <c r="L33" s="44"/>
    </row>
    <row r="34" spans="1:19" x14ac:dyDescent="0.25">
      <c r="A34" s="41"/>
      <c r="B34" s="42"/>
      <c r="C34" s="42"/>
      <c r="D34" s="42"/>
      <c r="E34" s="72"/>
      <c r="F34" s="43"/>
      <c r="H34" s="24"/>
      <c r="I34" s="18"/>
      <c r="K34" s="50"/>
      <c r="L34" s="51"/>
      <c r="S34" s="2"/>
    </row>
    <row r="35" spans="1:19" ht="15.75" thickBot="1" x14ac:dyDescent="0.3">
      <c r="A35" s="41"/>
      <c r="B35" s="42"/>
      <c r="C35" s="42"/>
      <c r="D35" s="42"/>
      <c r="E35" s="72"/>
      <c r="F35" s="43"/>
      <c r="H35" s="63" t="s">
        <v>32</v>
      </c>
      <c r="I35" s="64">
        <f>SUM(I28:I34)</f>
        <v>270000</v>
      </c>
      <c r="K35" s="50"/>
      <c r="L35" s="51"/>
      <c r="S35" s="53"/>
    </row>
    <row r="36" spans="1:19" ht="15.75" thickBot="1" x14ac:dyDescent="0.3">
      <c r="A36" s="41"/>
      <c r="B36" s="42"/>
      <c r="C36" s="42"/>
      <c r="D36" s="42"/>
      <c r="E36" s="72"/>
      <c r="F36" s="36"/>
      <c r="K36" s="52">
        <f>SUM(K26:K35)</f>
        <v>209855</v>
      </c>
      <c r="L36" s="40" t="s">
        <v>32</v>
      </c>
      <c r="S36" s="53"/>
    </row>
    <row r="37" spans="1:19" ht="15.75" thickBot="1" x14ac:dyDescent="0.3">
      <c r="A37" s="41"/>
      <c r="B37" s="42"/>
      <c r="C37" s="42"/>
      <c r="D37" s="42"/>
      <c r="E37" s="72"/>
      <c r="F37" s="36"/>
      <c r="H37" s="2">
        <v>13</v>
      </c>
    </row>
    <row r="38" spans="1:19" ht="15.75" thickBot="1" x14ac:dyDescent="0.3">
      <c r="A38" s="41"/>
      <c r="B38" s="42"/>
      <c r="C38" s="42"/>
      <c r="D38" s="42"/>
      <c r="E38" s="72"/>
      <c r="F38" s="36"/>
      <c r="H38" s="31" t="s">
        <v>111</v>
      </c>
      <c r="I38" s="12"/>
      <c r="S38" s="2"/>
    </row>
    <row r="39" spans="1:19" ht="15.75" thickBot="1" x14ac:dyDescent="0.3">
      <c r="A39" s="44"/>
      <c r="B39" s="42"/>
      <c r="C39" s="42"/>
      <c r="D39" s="42"/>
      <c r="E39" s="72"/>
      <c r="F39" s="36"/>
      <c r="H39" s="19" t="s">
        <v>112</v>
      </c>
      <c r="I39" s="32">
        <v>195000</v>
      </c>
    </row>
    <row r="40" spans="1:19" ht="15.75" thickBot="1" x14ac:dyDescent="0.3">
      <c r="A40" s="31" t="s">
        <v>32</v>
      </c>
      <c r="B40" s="58">
        <f>SUM(B4:B39)</f>
        <v>1094400</v>
      </c>
      <c r="C40" s="58">
        <f>SUM(C4:C39)</f>
        <v>1818850</v>
      </c>
      <c r="D40" s="58">
        <f>SUM(D4:D39)</f>
        <v>1874000</v>
      </c>
      <c r="E40" s="73">
        <f>SUM(E4:E39)</f>
        <v>321000</v>
      </c>
      <c r="F40" s="55">
        <f>SUM(B40:E40)</f>
        <v>5108250</v>
      </c>
      <c r="H40" s="24" t="s">
        <v>113</v>
      </c>
      <c r="I40" s="18">
        <v>60000</v>
      </c>
    </row>
    <row r="41" spans="1:19" ht="15.75" thickBot="1" x14ac:dyDescent="0.3">
      <c r="H41" s="44"/>
      <c r="I41" s="43"/>
    </row>
    <row r="42" spans="1:19" ht="15.75" thickBot="1" x14ac:dyDescent="0.3">
      <c r="H42" s="10" t="s">
        <v>32</v>
      </c>
      <c r="I42" s="96">
        <f>SUM(I39:I41)</f>
        <v>255000</v>
      </c>
      <c r="R42" s="75"/>
    </row>
    <row r="43" spans="1:19" ht="16.5" thickBot="1" x14ac:dyDescent="0.3">
      <c r="A43" s="1">
        <v>8</v>
      </c>
      <c r="H43" s="46"/>
      <c r="I43" s="95"/>
      <c r="R43" s="75"/>
    </row>
    <row r="44" spans="1:19" ht="15.75" thickBot="1" x14ac:dyDescent="0.3">
      <c r="A44" s="31" t="s">
        <v>44</v>
      </c>
      <c r="B44" s="59"/>
      <c r="C44" s="59"/>
      <c r="D44" s="38"/>
      <c r="E44" s="56"/>
      <c r="F44" s="2"/>
      <c r="H44" s="24"/>
      <c r="I44" s="18"/>
      <c r="R44" s="75"/>
    </row>
    <row r="45" spans="1:19" x14ac:dyDescent="0.25">
      <c r="A45" s="19" t="s">
        <v>46</v>
      </c>
      <c r="B45" s="60"/>
      <c r="C45" s="60"/>
      <c r="D45" s="32">
        <f>F40</f>
        <v>5108250</v>
      </c>
      <c r="E45" s="74"/>
      <c r="H45" s="24"/>
      <c r="I45" s="18"/>
      <c r="R45" s="75"/>
    </row>
    <row r="46" spans="1:19" ht="15.75" thickBot="1" x14ac:dyDescent="0.3">
      <c r="A46" s="24" t="s">
        <v>48</v>
      </c>
      <c r="B46" s="61"/>
      <c r="C46" s="61"/>
      <c r="D46" s="18">
        <v>1092000</v>
      </c>
      <c r="E46" s="74"/>
      <c r="H46" s="63" t="s">
        <v>114</v>
      </c>
      <c r="I46" s="64">
        <f>I35-I42</f>
        <v>15000</v>
      </c>
      <c r="R46" s="75"/>
    </row>
    <row r="47" spans="1:19" x14ac:dyDescent="0.25">
      <c r="A47" s="24" t="s">
        <v>114</v>
      </c>
      <c r="B47" s="61"/>
      <c r="C47" s="61"/>
      <c r="D47" s="18">
        <f>I46</f>
        <v>15000</v>
      </c>
      <c r="E47" s="74"/>
      <c r="R47" s="75"/>
    </row>
    <row r="48" spans="1:19" ht="16.5" thickBot="1" x14ac:dyDescent="0.3">
      <c r="A48" s="44"/>
      <c r="B48" s="62"/>
      <c r="C48" s="62"/>
      <c r="D48" s="43"/>
      <c r="E48" s="74"/>
      <c r="H48" s="1">
        <v>11</v>
      </c>
    </row>
    <row r="49" spans="1:11" ht="15.75" thickBot="1" x14ac:dyDescent="0.3">
      <c r="A49" s="31" t="s">
        <v>32</v>
      </c>
      <c r="B49" s="59"/>
      <c r="C49" s="59"/>
      <c r="D49" s="55">
        <f>SUM(D45:D48)</f>
        <v>6215250</v>
      </c>
      <c r="E49" s="57"/>
      <c r="H49" s="66" t="s">
        <v>77</v>
      </c>
      <c r="I49" s="67">
        <f>D49-I24</f>
        <v>48895</v>
      </c>
    </row>
    <row r="50" spans="1:11" ht="15.75" thickBot="1" x14ac:dyDescent="0.3">
      <c r="H50" s="56"/>
      <c r="I50" s="57"/>
    </row>
    <row r="51" spans="1:11" ht="15.75" thickBot="1" x14ac:dyDescent="0.3">
      <c r="H51" s="66" t="s">
        <v>55</v>
      </c>
      <c r="I51" s="67">
        <v>48132.65</v>
      </c>
    </row>
    <row r="52" spans="1:11" ht="16.5" thickBot="1" x14ac:dyDescent="0.3">
      <c r="A52" s="1">
        <v>10</v>
      </c>
      <c r="H52" s="68"/>
    </row>
    <row r="53" spans="1:11" ht="15.75" thickBot="1" x14ac:dyDescent="0.3">
      <c r="A53" s="6" t="s">
        <v>52</v>
      </c>
      <c r="B53" s="3"/>
      <c r="C53" s="3"/>
      <c r="D53" s="76"/>
      <c r="E53" s="65"/>
      <c r="F53" s="56"/>
      <c r="H53" s="66" t="s">
        <v>56</v>
      </c>
      <c r="I53" s="69">
        <f>I49-I51</f>
        <v>762.34999999999854</v>
      </c>
      <c r="K53" t="s">
        <v>75</v>
      </c>
    </row>
    <row r="54" spans="1:11" ht="15.75" thickBot="1" x14ac:dyDescent="0.3">
      <c r="A54" s="10"/>
      <c r="B54" s="11" t="s">
        <v>5</v>
      </c>
      <c r="C54" s="11" t="s">
        <v>6</v>
      </c>
      <c r="D54" s="12" t="s">
        <v>53</v>
      </c>
      <c r="E54" s="12" t="s">
        <v>64</v>
      </c>
      <c r="F54" s="75"/>
    </row>
    <row r="55" spans="1:11" x14ac:dyDescent="0.25">
      <c r="A55" s="19" t="s">
        <v>54</v>
      </c>
      <c r="B55" s="17"/>
      <c r="C55" s="17">
        <v>80000</v>
      </c>
      <c r="D55" s="32"/>
      <c r="E55" s="32">
        <v>15000</v>
      </c>
      <c r="F55" s="74"/>
      <c r="H55" s="53" t="s">
        <v>57</v>
      </c>
    </row>
    <row r="56" spans="1:11" x14ac:dyDescent="0.25">
      <c r="A56" s="24"/>
      <c r="B56" s="23"/>
      <c r="C56" s="23"/>
      <c r="D56" s="18"/>
      <c r="E56" s="18"/>
      <c r="F56" s="74"/>
    </row>
    <row r="57" spans="1:11" x14ac:dyDescent="0.25">
      <c r="A57" s="24"/>
      <c r="B57" s="23"/>
      <c r="C57" s="23"/>
      <c r="D57" s="18"/>
      <c r="E57" s="18"/>
      <c r="F57" s="74"/>
    </row>
    <row r="58" spans="1:11" ht="15.75" thickBot="1" x14ac:dyDescent="0.3">
      <c r="A58" s="44"/>
      <c r="B58" s="42"/>
      <c r="C58" s="42"/>
      <c r="D58" s="43"/>
      <c r="E58" s="43"/>
      <c r="F58" s="74"/>
    </row>
    <row r="59" spans="1:11" ht="15.75" thickBot="1" x14ac:dyDescent="0.3">
      <c r="A59" s="31" t="s">
        <v>32</v>
      </c>
      <c r="B59" s="58">
        <f>SUM(B55:B58)</f>
        <v>0</v>
      </c>
      <c r="C59" s="58">
        <f>SUM(C55:C58)</f>
        <v>80000</v>
      </c>
      <c r="D59" s="55">
        <f>SUM(D55:D58)</f>
        <v>0</v>
      </c>
      <c r="E59" s="55">
        <f>SUM(E55:E58)</f>
        <v>15000</v>
      </c>
      <c r="F59" s="57"/>
    </row>
    <row r="61" spans="1:11" x14ac:dyDescent="0.25">
      <c r="A61" s="2" t="s">
        <v>122</v>
      </c>
    </row>
    <row r="62" spans="1:11" x14ac:dyDescent="0.25">
      <c r="A62" s="2" t="s">
        <v>63</v>
      </c>
    </row>
    <row r="63" spans="1:11" x14ac:dyDescent="0.25">
      <c r="A63" s="78" t="s">
        <v>123</v>
      </c>
    </row>
    <row r="64" spans="1:11" x14ac:dyDescent="0.25">
      <c r="A64" s="53"/>
    </row>
    <row r="65" spans="1:1" customFormat="1" x14ac:dyDescent="0.25">
      <c r="A65" s="53"/>
    </row>
    <row r="66" spans="1:1" customFormat="1" x14ac:dyDescent="0.25">
      <c r="A66" s="53"/>
    </row>
    <row r="67" spans="1:1" customFormat="1" x14ac:dyDescent="0.25">
      <c r="A67" s="54"/>
    </row>
    <row r="68" spans="1:1" customFormat="1" x14ac:dyDescent="0.25">
      <c r="A68" s="5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zoomScale="73" zoomScaleNormal="73" workbookViewId="0">
      <selection activeCell="L43" sqref="L43"/>
    </sheetView>
  </sheetViews>
  <sheetFormatPr defaultRowHeight="15" x14ac:dyDescent="0.25"/>
  <cols>
    <col min="1" max="1" width="9.85546875" customWidth="1"/>
    <col min="2" max="3" width="13.7109375" bestFit="1" customWidth="1"/>
    <col min="4" max="4" width="15.42578125" bestFit="1" customWidth="1"/>
    <col min="5" max="5" width="11.7109375" customWidth="1"/>
    <col min="6" max="6" width="13.7109375" bestFit="1" customWidth="1"/>
    <col min="7" max="7" width="9.140625" style="2"/>
    <col min="8" max="8" width="55.28515625" bestFit="1" customWidth="1"/>
    <col min="9" max="9" width="13.28515625" bestFit="1" customWidth="1"/>
    <col min="10" max="10" width="13.42578125" customWidth="1"/>
    <col min="11" max="11" width="13.85546875" customWidth="1"/>
    <col min="12" max="12" width="40" customWidth="1"/>
    <col min="13" max="13" width="5.42578125" customWidth="1"/>
    <col min="15" max="17" width="13.7109375" bestFit="1" customWidth="1"/>
    <col min="20" max="20" width="9.7109375" bestFit="1" customWidth="1"/>
    <col min="21" max="21" width="45.5703125" customWidth="1"/>
    <col min="22" max="22" width="11" bestFit="1" customWidth="1"/>
  </cols>
  <sheetData>
    <row r="1" spans="1:22" ht="16.5" thickBot="1" x14ac:dyDescent="0.3">
      <c r="A1" s="1">
        <v>1</v>
      </c>
      <c r="H1" s="1">
        <v>2</v>
      </c>
      <c r="N1" s="1">
        <v>3</v>
      </c>
      <c r="S1" s="2">
        <v>4</v>
      </c>
    </row>
    <row r="2" spans="1:22" ht="15.75" thickBot="1" x14ac:dyDescent="0.3">
      <c r="A2" s="3" t="s">
        <v>0</v>
      </c>
      <c r="C2" s="4"/>
      <c r="D2" s="4"/>
      <c r="E2" s="70"/>
      <c r="F2" s="108"/>
      <c r="H2" s="6" t="s">
        <v>1</v>
      </c>
      <c r="I2" s="4"/>
      <c r="J2" s="4"/>
      <c r="K2" s="4"/>
      <c r="L2" s="5"/>
      <c r="N2" s="6" t="s">
        <v>2</v>
      </c>
      <c r="O2" s="4"/>
      <c r="P2" s="4"/>
      <c r="Q2" s="5"/>
      <c r="S2" s="7"/>
      <c r="T2" s="8"/>
      <c r="U2" s="8"/>
      <c r="V2" s="9"/>
    </row>
    <row r="3" spans="1:22" ht="15.75" thickBot="1" x14ac:dyDescent="0.3">
      <c r="A3" s="10" t="s">
        <v>4</v>
      </c>
      <c r="B3" s="11" t="s">
        <v>5</v>
      </c>
      <c r="C3" s="11" t="s">
        <v>6</v>
      </c>
      <c r="D3" s="12" t="s">
        <v>7</v>
      </c>
      <c r="E3" s="39" t="s">
        <v>64</v>
      </c>
      <c r="F3" s="40" t="s">
        <v>32</v>
      </c>
      <c r="H3" s="10" t="s">
        <v>8</v>
      </c>
      <c r="I3" s="11" t="s">
        <v>5</v>
      </c>
      <c r="J3" s="11" t="s">
        <v>6</v>
      </c>
      <c r="K3" s="12" t="s">
        <v>7</v>
      </c>
      <c r="L3" s="13"/>
      <c r="N3" s="10" t="s">
        <v>4</v>
      </c>
      <c r="O3" s="11" t="s">
        <v>9</v>
      </c>
      <c r="P3" s="12" t="s">
        <v>10</v>
      </c>
      <c r="Q3" s="13"/>
      <c r="S3" s="14"/>
      <c r="T3" s="15"/>
      <c r="U3" s="15"/>
      <c r="V3" s="16"/>
    </row>
    <row r="4" spans="1:22" ht="30.75" thickBot="1" x14ac:dyDescent="0.3">
      <c r="A4" s="87" t="s">
        <v>80</v>
      </c>
      <c r="B4" s="23">
        <v>687000</v>
      </c>
      <c r="C4" s="23">
        <v>1195850</v>
      </c>
      <c r="D4" s="23">
        <v>1189000</v>
      </c>
      <c r="E4" s="80">
        <v>101000</v>
      </c>
      <c r="F4" s="32">
        <f>SUM(B4:E4)</f>
        <v>3172850</v>
      </c>
      <c r="H4" s="24" t="s">
        <v>62</v>
      </c>
      <c r="I4" s="23">
        <v>204000</v>
      </c>
      <c r="J4" s="23">
        <v>204000</v>
      </c>
      <c r="K4" s="23">
        <v>204000</v>
      </c>
      <c r="L4" s="20"/>
      <c r="N4" s="87" t="s">
        <v>92</v>
      </c>
      <c r="O4" s="23">
        <v>970000</v>
      </c>
      <c r="P4" s="23">
        <v>1730000</v>
      </c>
      <c r="Q4" s="20"/>
      <c r="S4" s="14"/>
      <c r="T4" s="15"/>
      <c r="U4" s="15"/>
      <c r="V4" s="21"/>
    </row>
    <row r="5" spans="1:22" ht="15.75" thickBot="1" x14ac:dyDescent="0.3">
      <c r="A5" s="41">
        <v>43101</v>
      </c>
      <c r="B5" s="42">
        <v>14000</v>
      </c>
      <c r="C5" s="42">
        <v>23000</v>
      </c>
      <c r="D5" s="42">
        <v>25000</v>
      </c>
      <c r="E5" s="72">
        <v>15000</v>
      </c>
      <c r="F5" s="43">
        <f>SUM(B5:E5)</f>
        <v>77000</v>
      </c>
      <c r="H5" s="24" t="s">
        <v>18</v>
      </c>
      <c r="I5" s="23">
        <v>60000</v>
      </c>
      <c r="J5" s="23">
        <v>60000</v>
      </c>
      <c r="K5" s="23">
        <v>60000</v>
      </c>
      <c r="L5" s="20"/>
      <c r="N5" s="41">
        <v>43101</v>
      </c>
      <c r="O5" s="42">
        <v>25000</v>
      </c>
      <c r="P5" s="42">
        <v>35000</v>
      </c>
      <c r="Q5" s="36"/>
      <c r="S5" s="14"/>
      <c r="T5" s="25"/>
      <c r="U5" s="15"/>
      <c r="V5" s="21"/>
    </row>
    <row r="6" spans="1:22" ht="15.75" thickBot="1" x14ac:dyDescent="0.3">
      <c r="A6" s="41">
        <v>43132</v>
      </c>
      <c r="B6" s="42">
        <v>14000</v>
      </c>
      <c r="C6" s="42">
        <v>0</v>
      </c>
      <c r="D6" s="42">
        <v>30000</v>
      </c>
      <c r="E6" s="72">
        <v>15000</v>
      </c>
      <c r="F6" s="43">
        <f t="shared" ref="F6:F33" si="0">SUM(B6:E6)</f>
        <v>59000</v>
      </c>
      <c r="H6" s="24" t="s">
        <v>61</v>
      </c>
      <c r="I6" s="23">
        <v>180000</v>
      </c>
      <c r="J6" s="23">
        <v>60000</v>
      </c>
      <c r="K6" s="23">
        <v>60000</v>
      </c>
      <c r="L6" s="20"/>
      <c r="N6" s="41">
        <v>43132</v>
      </c>
      <c r="O6" s="42">
        <v>25000</v>
      </c>
      <c r="P6" s="42">
        <v>35000</v>
      </c>
      <c r="Q6" s="36"/>
      <c r="S6" s="14"/>
      <c r="T6" s="15"/>
      <c r="U6" s="15"/>
      <c r="V6" s="21"/>
    </row>
    <row r="7" spans="1:22" ht="15.75" thickBot="1" x14ac:dyDescent="0.3">
      <c r="A7" s="41">
        <v>43160</v>
      </c>
      <c r="B7" s="42">
        <v>14400</v>
      </c>
      <c r="C7" s="42">
        <v>0</v>
      </c>
      <c r="D7" s="42">
        <v>30000</v>
      </c>
      <c r="E7" s="72">
        <v>15000</v>
      </c>
      <c r="F7" s="43">
        <f t="shared" si="0"/>
        <v>59400</v>
      </c>
      <c r="H7" s="44"/>
      <c r="I7" s="42"/>
      <c r="J7" s="42"/>
      <c r="K7" s="42"/>
      <c r="L7" s="36"/>
      <c r="N7" s="41">
        <v>43160</v>
      </c>
      <c r="O7" s="42">
        <v>25000</v>
      </c>
      <c r="P7" s="42">
        <v>35000</v>
      </c>
      <c r="Q7" s="36"/>
      <c r="S7" s="14"/>
      <c r="T7" s="25"/>
      <c r="U7" s="15"/>
      <c r="V7" s="21"/>
    </row>
    <row r="8" spans="1:22" ht="15.75" thickBot="1" x14ac:dyDescent="0.3">
      <c r="A8" s="41">
        <v>43191</v>
      </c>
      <c r="B8" s="42">
        <v>14000</v>
      </c>
      <c r="C8" s="42">
        <v>0</v>
      </c>
      <c r="D8" s="42">
        <v>30000</v>
      </c>
      <c r="E8" s="72">
        <v>15000</v>
      </c>
      <c r="F8" s="43">
        <f t="shared" si="0"/>
        <v>59000</v>
      </c>
      <c r="H8" s="26"/>
      <c r="I8" s="27">
        <f>SUM(I4:I6)</f>
        <v>444000</v>
      </c>
      <c r="J8" s="27">
        <f>SUM(J4:J6)</f>
        <v>324000</v>
      </c>
      <c r="K8" s="27">
        <f>SUM(K4:K6)</f>
        <v>324000</v>
      </c>
      <c r="L8" s="28">
        <f>SUM(I8:K8)</f>
        <v>1092000</v>
      </c>
      <c r="N8" s="41">
        <v>43191</v>
      </c>
      <c r="O8" s="42">
        <v>25000</v>
      </c>
      <c r="P8" s="42">
        <v>35000</v>
      </c>
      <c r="Q8" s="36"/>
      <c r="S8" s="14"/>
      <c r="T8" s="15"/>
      <c r="U8" s="15"/>
      <c r="V8" s="21"/>
    </row>
    <row r="9" spans="1:22" ht="15.75" thickBot="1" x14ac:dyDescent="0.3">
      <c r="A9" s="41">
        <v>43221</v>
      </c>
      <c r="B9" s="42">
        <v>19000</v>
      </c>
      <c r="C9" s="42">
        <v>0</v>
      </c>
      <c r="D9" s="42">
        <v>30000</v>
      </c>
      <c r="E9" s="72">
        <v>15000</v>
      </c>
      <c r="F9" s="43">
        <f t="shared" si="0"/>
        <v>64000</v>
      </c>
      <c r="N9" s="41">
        <v>43221</v>
      </c>
      <c r="O9" s="42">
        <v>25000</v>
      </c>
      <c r="P9" s="42">
        <v>35000</v>
      </c>
      <c r="Q9" s="36"/>
      <c r="S9" s="14"/>
      <c r="T9" s="15"/>
      <c r="U9" s="15"/>
      <c r="V9" s="21"/>
    </row>
    <row r="10" spans="1:22" ht="16.5" thickBot="1" x14ac:dyDescent="0.3">
      <c r="A10" s="41">
        <v>43252</v>
      </c>
      <c r="B10" s="89">
        <v>30000</v>
      </c>
      <c r="C10" s="89">
        <v>0</v>
      </c>
      <c r="D10" s="89">
        <v>40000</v>
      </c>
      <c r="E10" s="90">
        <v>25000</v>
      </c>
      <c r="F10" s="92">
        <f t="shared" si="0"/>
        <v>95000</v>
      </c>
      <c r="G10" s="40" t="s">
        <v>91</v>
      </c>
      <c r="H10" s="30">
        <v>5</v>
      </c>
      <c r="K10" s="1">
        <v>6</v>
      </c>
      <c r="N10" s="41">
        <v>43252</v>
      </c>
      <c r="O10" s="42">
        <v>25000</v>
      </c>
      <c r="P10" s="42">
        <v>35000</v>
      </c>
      <c r="Q10" s="36"/>
      <c r="S10" s="14"/>
      <c r="T10" s="15"/>
      <c r="U10" s="15"/>
      <c r="V10" s="21"/>
    </row>
    <row r="11" spans="1:22" ht="15.75" thickBot="1" x14ac:dyDescent="0.3">
      <c r="A11" s="41">
        <v>43282</v>
      </c>
      <c r="B11" s="42">
        <v>20000</v>
      </c>
      <c r="C11" s="42">
        <v>40000</v>
      </c>
      <c r="D11" s="42">
        <v>30000</v>
      </c>
      <c r="E11" s="72">
        <v>15000</v>
      </c>
      <c r="F11" s="43">
        <f t="shared" si="0"/>
        <v>105000</v>
      </c>
      <c r="H11" s="31" t="s">
        <v>24</v>
      </c>
      <c r="I11" s="12"/>
      <c r="K11" s="31" t="s">
        <v>25</v>
      </c>
      <c r="L11" s="12"/>
      <c r="N11" s="41">
        <v>43282</v>
      </c>
      <c r="O11" s="42">
        <v>25000</v>
      </c>
      <c r="P11" s="42">
        <v>35000</v>
      </c>
      <c r="Q11" s="36"/>
      <c r="S11" s="14"/>
      <c r="T11" s="25"/>
      <c r="U11" s="15"/>
      <c r="V11" s="21"/>
    </row>
    <row r="12" spans="1:22" ht="15.75" thickBot="1" x14ac:dyDescent="0.3">
      <c r="A12" s="41">
        <v>43313</v>
      </c>
      <c r="B12" s="42">
        <v>20000</v>
      </c>
      <c r="C12" s="42">
        <v>40000</v>
      </c>
      <c r="D12" s="42">
        <v>30000</v>
      </c>
      <c r="E12" s="72">
        <v>15000</v>
      </c>
      <c r="F12" s="43">
        <f t="shared" si="0"/>
        <v>105000</v>
      </c>
      <c r="H12" s="44" t="s">
        <v>106</v>
      </c>
      <c r="I12" s="43">
        <v>253900</v>
      </c>
      <c r="K12" s="98">
        <v>40000</v>
      </c>
      <c r="L12" s="97" t="s">
        <v>118</v>
      </c>
      <c r="N12" s="41">
        <v>43313</v>
      </c>
      <c r="O12" s="42">
        <v>25000</v>
      </c>
      <c r="P12" s="42">
        <v>35000</v>
      </c>
      <c r="Q12" s="36"/>
      <c r="S12" s="14"/>
      <c r="T12" s="29"/>
      <c r="U12" s="15"/>
      <c r="V12" s="21"/>
    </row>
    <row r="13" spans="1:22" ht="15.75" thickBot="1" x14ac:dyDescent="0.3">
      <c r="A13" s="41">
        <v>43344</v>
      </c>
      <c r="B13" s="42">
        <v>20000</v>
      </c>
      <c r="C13" s="42">
        <v>40000</v>
      </c>
      <c r="D13" s="42">
        <v>30000</v>
      </c>
      <c r="E13" s="72">
        <v>15000</v>
      </c>
      <c r="F13" s="43">
        <f t="shared" si="0"/>
        <v>105000</v>
      </c>
      <c r="H13" s="44" t="s">
        <v>132</v>
      </c>
      <c r="I13" s="43">
        <v>-150000</v>
      </c>
      <c r="K13" s="33">
        <v>180000</v>
      </c>
      <c r="L13" s="20" t="s">
        <v>101</v>
      </c>
      <c r="N13" s="41">
        <v>43344</v>
      </c>
      <c r="O13" s="42">
        <v>25000</v>
      </c>
      <c r="P13" s="42">
        <v>35000</v>
      </c>
      <c r="Q13" s="36"/>
      <c r="S13" s="14"/>
      <c r="T13" s="29"/>
      <c r="U13" s="15"/>
      <c r="V13" s="21"/>
    </row>
    <row r="14" spans="1:22" ht="15.75" thickBot="1" x14ac:dyDescent="0.3">
      <c r="A14" s="41">
        <v>43374</v>
      </c>
      <c r="B14" s="42">
        <v>20000</v>
      </c>
      <c r="C14" s="42">
        <v>40000</v>
      </c>
      <c r="D14" s="42">
        <v>30000</v>
      </c>
      <c r="E14" s="72">
        <v>15000</v>
      </c>
      <c r="F14" s="43">
        <f t="shared" si="0"/>
        <v>105000</v>
      </c>
      <c r="H14" s="6" t="s">
        <v>66</v>
      </c>
      <c r="I14" s="77">
        <f>SUM(I12:I13)</f>
        <v>103900</v>
      </c>
      <c r="K14" s="33">
        <v>12000</v>
      </c>
      <c r="L14" s="20" t="s">
        <v>93</v>
      </c>
      <c r="N14" s="41">
        <v>43374</v>
      </c>
      <c r="O14" s="42">
        <v>25000</v>
      </c>
      <c r="P14" s="42">
        <v>35000</v>
      </c>
      <c r="Q14" s="36"/>
      <c r="S14" s="14"/>
      <c r="T14" s="29"/>
      <c r="U14" s="15"/>
      <c r="V14" s="21"/>
    </row>
    <row r="15" spans="1:22" ht="15.75" thickBot="1" x14ac:dyDescent="0.3">
      <c r="A15" s="41">
        <v>43405</v>
      </c>
      <c r="B15" s="42">
        <v>20000</v>
      </c>
      <c r="C15" s="42">
        <v>40000</v>
      </c>
      <c r="D15" s="42">
        <v>30000</v>
      </c>
      <c r="E15" s="72">
        <v>15000</v>
      </c>
      <c r="F15" s="43">
        <f t="shared" si="0"/>
        <v>105000</v>
      </c>
      <c r="H15" s="31" t="s">
        <v>127</v>
      </c>
      <c r="I15" s="55">
        <v>120000</v>
      </c>
      <c r="K15" s="33">
        <v>9500</v>
      </c>
      <c r="L15" s="20" t="s">
        <v>94</v>
      </c>
      <c r="N15" s="41">
        <v>43405</v>
      </c>
      <c r="O15" s="42">
        <v>25000</v>
      </c>
      <c r="P15" s="42">
        <v>35000</v>
      </c>
      <c r="Q15" s="36"/>
      <c r="S15" s="14"/>
      <c r="T15" s="29"/>
      <c r="U15" s="15"/>
      <c r="V15" s="21"/>
    </row>
    <row r="16" spans="1:22" ht="15.75" thickBot="1" x14ac:dyDescent="0.3">
      <c r="A16" s="41">
        <v>43435</v>
      </c>
      <c r="B16" s="42">
        <v>20000</v>
      </c>
      <c r="C16" s="42">
        <v>40000</v>
      </c>
      <c r="D16" s="42">
        <v>30000</v>
      </c>
      <c r="E16" s="72">
        <v>15000</v>
      </c>
      <c r="F16" s="43">
        <f t="shared" si="0"/>
        <v>105000</v>
      </c>
      <c r="K16" s="33">
        <v>60000</v>
      </c>
      <c r="L16" s="20" t="s">
        <v>100</v>
      </c>
      <c r="N16" s="41">
        <v>43435</v>
      </c>
      <c r="O16" s="42">
        <v>25000</v>
      </c>
      <c r="P16" s="42">
        <v>35000</v>
      </c>
      <c r="Q16" s="36"/>
      <c r="S16" s="14"/>
      <c r="T16" s="29"/>
      <c r="U16" s="15"/>
      <c r="V16" s="21"/>
    </row>
    <row r="17" spans="1:22" ht="16.5" thickBot="1" x14ac:dyDescent="0.3">
      <c r="A17" s="41">
        <v>43466</v>
      </c>
      <c r="B17" s="42">
        <v>20000</v>
      </c>
      <c r="C17" s="42">
        <v>40000</v>
      </c>
      <c r="D17" s="42">
        <v>30000</v>
      </c>
      <c r="E17" s="72">
        <v>15000</v>
      </c>
      <c r="F17" s="43">
        <f t="shared" si="0"/>
        <v>105000</v>
      </c>
      <c r="H17" s="1">
        <v>9</v>
      </c>
      <c r="K17" s="35">
        <v>110000</v>
      </c>
      <c r="L17" s="36" t="s">
        <v>102</v>
      </c>
      <c r="N17" s="41">
        <v>43466</v>
      </c>
      <c r="O17" s="42">
        <v>25000</v>
      </c>
      <c r="P17" s="42">
        <v>35000</v>
      </c>
      <c r="Q17" s="36"/>
      <c r="S17" s="14"/>
      <c r="T17" s="34"/>
      <c r="U17" s="15"/>
      <c r="V17" s="21"/>
    </row>
    <row r="18" spans="1:22" ht="15.75" thickBot="1" x14ac:dyDescent="0.3">
      <c r="A18" s="41">
        <v>43497</v>
      </c>
      <c r="B18" s="42">
        <v>20000</v>
      </c>
      <c r="C18" s="42">
        <v>40000</v>
      </c>
      <c r="D18" s="42">
        <v>30000</v>
      </c>
      <c r="E18" s="72">
        <v>15000</v>
      </c>
      <c r="F18" s="43">
        <f t="shared" si="0"/>
        <v>105000</v>
      </c>
      <c r="H18" s="31" t="s">
        <v>45</v>
      </c>
      <c r="I18" s="12"/>
      <c r="K18" s="35">
        <v>25000</v>
      </c>
      <c r="L18" s="36" t="s">
        <v>129</v>
      </c>
      <c r="N18" s="41">
        <v>43497</v>
      </c>
      <c r="O18" s="42">
        <v>25000</v>
      </c>
      <c r="P18" s="42">
        <v>35000</v>
      </c>
      <c r="Q18" s="36"/>
      <c r="S18" s="14"/>
      <c r="T18" s="34"/>
      <c r="U18" s="15"/>
      <c r="V18" s="21"/>
    </row>
    <row r="19" spans="1:22" ht="15.75" thickBot="1" x14ac:dyDescent="0.3">
      <c r="A19" s="41">
        <v>43525</v>
      </c>
      <c r="B19" s="42">
        <v>20000</v>
      </c>
      <c r="C19" s="42">
        <v>40000</v>
      </c>
      <c r="D19" s="42">
        <v>30000</v>
      </c>
      <c r="E19" s="72">
        <v>15000</v>
      </c>
      <c r="F19" s="43">
        <f t="shared" si="0"/>
        <v>105000</v>
      </c>
      <c r="H19" s="19" t="s">
        <v>115</v>
      </c>
      <c r="I19" s="32">
        <f>Q31</f>
        <v>4080000</v>
      </c>
      <c r="K19" s="35">
        <v>70000</v>
      </c>
      <c r="L19" s="36" t="s">
        <v>104</v>
      </c>
      <c r="N19" s="41">
        <v>43525</v>
      </c>
      <c r="O19" s="42">
        <v>25000</v>
      </c>
      <c r="P19" s="42">
        <v>35000</v>
      </c>
      <c r="Q19" s="36"/>
      <c r="S19" s="14"/>
      <c r="T19" s="29"/>
      <c r="U19" s="15"/>
      <c r="V19" s="21"/>
    </row>
    <row r="20" spans="1:22" ht="15.75" thickBot="1" x14ac:dyDescent="0.3">
      <c r="A20" s="41">
        <v>43556</v>
      </c>
      <c r="B20" s="42">
        <v>20000</v>
      </c>
      <c r="C20" s="42">
        <v>40000</v>
      </c>
      <c r="D20" s="42">
        <v>30000</v>
      </c>
      <c r="E20" s="72">
        <v>15000</v>
      </c>
      <c r="F20" s="43">
        <f t="shared" si="0"/>
        <v>105000</v>
      </c>
      <c r="H20" s="24" t="s">
        <v>116</v>
      </c>
      <c r="I20" s="18">
        <v>1092000</v>
      </c>
      <c r="K20" s="35">
        <v>40000</v>
      </c>
      <c r="L20" s="36" t="s">
        <v>105</v>
      </c>
      <c r="N20" s="41">
        <v>43556</v>
      </c>
      <c r="O20" s="42">
        <v>25000</v>
      </c>
      <c r="P20" s="42">
        <v>35000</v>
      </c>
      <c r="Q20" s="36"/>
      <c r="S20" s="14"/>
      <c r="T20" s="29"/>
      <c r="U20" s="15"/>
      <c r="V20" s="21"/>
    </row>
    <row r="21" spans="1:22" ht="15.75" thickBot="1" x14ac:dyDescent="0.3">
      <c r="A21" s="41">
        <v>43586</v>
      </c>
      <c r="B21" s="42">
        <v>20000</v>
      </c>
      <c r="C21" s="42">
        <v>40000</v>
      </c>
      <c r="D21" s="42">
        <v>30000</v>
      </c>
      <c r="E21" s="72">
        <v>15000</v>
      </c>
      <c r="F21" s="43">
        <f t="shared" si="0"/>
        <v>105000</v>
      </c>
      <c r="H21" s="24" t="s">
        <v>128</v>
      </c>
      <c r="I21" s="107">
        <v>150000</v>
      </c>
      <c r="K21" s="37">
        <f>SUM(K12:K20)</f>
        <v>546500</v>
      </c>
      <c r="L21" s="38" t="s">
        <v>32</v>
      </c>
      <c r="N21" s="41">
        <v>43586</v>
      </c>
      <c r="O21" s="42">
        <v>25000</v>
      </c>
      <c r="P21" s="42">
        <v>35000</v>
      </c>
      <c r="Q21" s="36"/>
      <c r="S21" s="14"/>
      <c r="T21" s="29"/>
      <c r="U21" s="15"/>
      <c r="V21" s="21"/>
    </row>
    <row r="22" spans="1:22" ht="15.75" thickBot="1" x14ac:dyDescent="0.3">
      <c r="A22" s="41">
        <v>43617</v>
      </c>
      <c r="B22" s="42">
        <v>20000</v>
      </c>
      <c r="C22" s="42">
        <v>40000</v>
      </c>
      <c r="D22" s="42">
        <v>35000</v>
      </c>
      <c r="E22" s="72">
        <v>15000</v>
      </c>
      <c r="F22" s="43">
        <f t="shared" si="0"/>
        <v>110000</v>
      </c>
      <c r="H22" s="24" t="s">
        <v>97</v>
      </c>
      <c r="I22" s="18">
        <f>K36</f>
        <v>534005</v>
      </c>
      <c r="N22" s="41">
        <v>43617</v>
      </c>
      <c r="O22" s="42">
        <v>25000</v>
      </c>
      <c r="P22" s="42">
        <v>35000</v>
      </c>
      <c r="Q22" s="36"/>
      <c r="S22" s="14"/>
      <c r="T22" s="29"/>
      <c r="U22" s="15"/>
      <c r="V22" s="21"/>
    </row>
    <row r="23" spans="1:22" ht="15.75" thickBot="1" x14ac:dyDescent="0.3">
      <c r="A23" s="41">
        <v>43647</v>
      </c>
      <c r="B23" s="42">
        <v>2000</v>
      </c>
      <c r="C23" s="42">
        <v>40000</v>
      </c>
      <c r="D23" s="42">
        <v>40000</v>
      </c>
      <c r="E23" s="72">
        <v>15000</v>
      </c>
      <c r="F23" s="43">
        <f t="shared" si="0"/>
        <v>97000</v>
      </c>
      <c r="H23" s="24" t="s">
        <v>96</v>
      </c>
      <c r="I23" s="18">
        <f>K21</f>
        <v>546500</v>
      </c>
      <c r="K23">
        <v>7</v>
      </c>
      <c r="N23" s="41">
        <v>43647</v>
      </c>
      <c r="O23" s="42">
        <v>25000</v>
      </c>
      <c r="P23" s="42">
        <v>35000</v>
      </c>
      <c r="Q23" s="36"/>
      <c r="S23" s="14"/>
      <c r="T23" s="29"/>
      <c r="U23" s="15"/>
      <c r="V23" s="21"/>
    </row>
    <row r="24" spans="1:22" ht="15.75" thickBot="1" x14ac:dyDescent="0.3">
      <c r="A24" s="41">
        <v>43678</v>
      </c>
      <c r="B24" s="42">
        <v>20000</v>
      </c>
      <c r="C24" s="42">
        <v>40000</v>
      </c>
      <c r="D24" s="42">
        <v>40000</v>
      </c>
      <c r="E24" s="72">
        <v>15000</v>
      </c>
      <c r="F24" s="43">
        <f t="shared" si="0"/>
        <v>115000</v>
      </c>
      <c r="H24" s="63" t="s">
        <v>32</v>
      </c>
      <c r="I24" s="64">
        <f>SUM(I19:I23)</f>
        <v>6402505</v>
      </c>
      <c r="K24" s="102"/>
      <c r="L24" s="40" t="s">
        <v>37</v>
      </c>
      <c r="N24" s="41">
        <v>43678</v>
      </c>
      <c r="O24" s="42">
        <v>25000</v>
      </c>
      <c r="P24" s="42">
        <v>35000</v>
      </c>
      <c r="Q24" s="36"/>
      <c r="S24" s="14"/>
      <c r="T24" s="29"/>
      <c r="U24" s="15"/>
      <c r="V24" s="21"/>
    </row>
    <row r="25" spans="1:22" ht="15.75" thickBot="1" x14ac:dyDescent="0.3">
      <c r="A25" s="41">
        <v>43709</v>
      </c>
      <c r="B25" s="42">
        <v>20000</v>
      </c>
      <c r="C25" s="42">
        <v>40000</v>
      </c>
      <c r="D25" s="42">
        <v>40000</v>
      </c>
      <c r="E25" s="72">
        <v>15000</v>
      </c>
      <c r="F25" s="43">
        <f t="shared" si="0"/>
        <v>115000</v>
      </c>
      <c r="K25" s="106">
        <v>324150</v>
      </c>
      <c r="L25" s="99" t="s">
        <v>124</v>
      </c>
      <c r="N25" s="41">
        <v>43709</v>
      </c>
      <c r="O25" s="42">
        <v>25000</v>
      </c>
      <c r="P25" s="42">
        <v>35000</v>
      </c>
      <c r="Q25" s="36"/>
      <c r="S25" s="14"/>
      <c r="T25" s="29"/>
      <c r="U25" s="15"/>
      <c r="V25" s="21"/>
    </row>
    <row r="26" spans="1:22" ht="15.75" thickBot="1" x14ac:dyDescent="0.3">
      <c r="A26" s="41">
        <v>43739</v>
      </c>
      <c r="B26" s="89">
        <v>20000</v>
      </c>
      <c r="C26" s="89"/>
      <c r="D26" s="89">
        <v>40000</v>
      </c>
      <c r="E26" s="72">
        <v>15000</v>
      </c>
      <c r="F26" s="43">
        <f t="shared" si="0"/>
        <v>75000</v>
      </c>
      <c r="H26" s="2">
        <v>12</v>
      </c>
      <c r="K26" s="47">
        <v>119500</v>
      </c>
      <c r="L26" s="100" t="s">
        <v>119</v>
      </c>
      <c r="N26" s="41">
        <v>43739</v>
      </c>
      <c r="O26" s="42">
        <v>25000</v>
      </c>
      <c r="P26" s="42">
        <v>35000</v>
      </c>
      <c r="Q26" s="36"/>
      <c r="S26" s="14"/>
      <c r="T26" s="29"/>
      <c r="U26" s="15"/>
      <c r="V26" s="21"/>
    </row>
    <row r="27" spans="1:22" ht="15.75" thickBot="1" x14ac:dyDescent="0.3">
      <c r="A27" s="41">
        <v>43770</v>
      </c>
      <c r="B27" s="42">
        <v>28000</v>
      </c>
      <c r="C27" s="42"/>
      <c r="D27" s="42">
        <v>40000</v>
      </c>
      <c r="E27" s="72"/>
      <c r="F27" s="43">
        <f t="shared" si="0"/>
        <v>68000</v>
      </c>
      <c r="H27" s="31" t="s">
        <v>107</v>
      </c>
      <c r="I27" s="12"/>
      <c r="K27" s="47">
        <v>36650</v>
      </c>
      <c r="L27" s="101" t="s">
        <v>126</v>
      </c>
      <c r="N27" s="41">
        <v>43770</v>
      </c>
      <c r="O27" s="42">
        <v>25000</v>
      </c>
      <c r="P27" s="42">
        <v>35000</v>
      </c>
      <c r="Q27" s="36"/>
      <c r="S27" s="14"/>
      <c r="T27" s="29"/>
      <c r="U27" s="85" t="s">
        <v>32</v>
      </c>
      <c r="V27" s="86"/>
    </row>
    <row r="28" spans="1:22" x14ac:dyDescent="0.25">
      <c r="A28" s="41">
        <v>43800</v>
      </c>
      <c r="B28" s="42"/>
      <c r="C28" s="42"/>
      <c r="D28" s="42"/>
      <c r="E28" s="72"/>
      <c r="F28" s="43">
        <f t="shared" si="0"/>
        <v>0</v>
      </c>
      <c r="H28" s="19" t="s">
        <v>5</v>
      </c>
      <c r="I28" s="32">
        <v>70000</v>
      </c>
      <c r="K28" s="45">
        <v>31705</v>
      </c>
      <c r="L28" s="13" t="s">
        <v>125</v>
      </c>
      <c r="N28" s="82"/>
      <c r="O28" s="23"/>
      <c r="P28" s="42"/>
      <c r="Q28" s="36"/>
      <c r="S28" s="49"/>
    </row>
    <row r="29" spans="1:22" x14ac:dyDescent="0.25">
      <c r="A29" s="41">
        <v>43831</v>
      </c>
      <c r="B29" s="42"/>
      <c r="C29" s="42"/>
      <c r="D29" s="42"/>
      <c r="E29" s="72"/>
      <c r="F29" s="43">
        <f t="shared" si="0"/>
        <v>0</v>
      </c>
      <c r="H29" s="24" t="s">
        <v>108</v>
      </c>
      <c r="I29" s="18">
        <v>60000</v>
      </c>
      <c r="K29" s="47">
        <v>7000</v>
      </c>
      <c r="L29" s="13" t="s">
        <v>95</v>
      </c>
      <c r="N29" s="83"/>
      <c r="O29" s="81"/>
      <c r="P29" s="42"/>
      <c r="Q29" s="42"/>
    </row>
    <row r="30" spans="1:22" ht="15.75" thickBot="1" x14ac:dyDescent="0.3">
      <c r="A30" s="41">
        <v>43862</v>
      </c>
      <c r="B30" s="42"/>
      <c r="C30" s="42"/>
      <c r="D30" s="42"/>
      <c r="E30" s="72"/>
      <c r="F30" s="43">
        <f t="shared" si="0"/>
        <v>0</v>
      </c>
      <c r="H30" s="24" t="s">
        <v>53</v>
      </c>
      <c r="I30" s="18">
        <v>70000</v>
      </c>
      <c r="K30" s="47">
        <v>15000</v>
      </c>
      <c r="L30" s="13" t="s">
        <v>99</v>
      </c>
      <c r="N30" s="84"/>
      <c r="O30" s="62"/>
      <c r="P30" s="42"/>
      <c r="Q30" s="42"/>
    </row>
    <row r="31" spans="1:22" ht="15.75" thickBot="1" x14ac:dyDescent="0.3">
      <c r="A31" s="41">
        <v>43891</v>
      </c>
      <c r="B31" s="42"/>
      <c r="C31" s="42"/>
      <c r="D31" s="42"/>
      <c r="E31" s="72"/>
      <c r="F31" s="43">
        <f t="shared" si="0"/>
        <v>0</v>
      </c>
      <c r="H31" s="24" t="s">
        <v>109</v>
      </c>
      <c r="I31" s="18">
        <v>65000</v>
      </c>
      <c r="K31" s="47"/>
      <c r="L31" s="13"/>
      <c r="N31" s="10" t="s">
        <v>32</v>
      </c>
      <c r="O31" s="58">
        <f>SUM(O4:O30)</f>
        <v>1545000</v>
      </c>
      <c r="P31" s="58">
        <f>SUM(P4:P30)</f>
        <v>2535000</v>
      </c>
      <c r="Q31" s="55">
        <f>SUM(O31:P31)</f>
        <v>4080000</v>
      </c>
    </row>
    <row r="32" spans="1:22" x14ac:dyDescent="0.25">
      <c r="A32" s="41">
        <v>43922</v>
      </c>
      <c r="B32" s="42"/>
      <c r="C32" s="42"/>
      <c r="D32" s="42"/>
      <c r="E32" s="72"/>
      <c r="F32" s="43">
        <f t="shared" si="0"/>
        <v>0</v>
      </c>
      <c r="H32" s="46" t="s">
        <v>110</v>
      </c>
      <c r="I32" s="43">
        <v>55000</v>
      </c>
      <c r="K32" s="50"/>
      <c r="L32" s="100"/>
    </row>
    <row r="33" spans="1:19" x14ac:dyDescent="0.25">
      <c r="A33" s="41">
        <v>43221</v>
      </c>
      <c r="B33" s="42"/>
      <c r="C33" s="42"/>
      <c r="D33" s="42"/>
      <c r="E33" s="72"/>
      <c r="F33" s="43">
        <f t="shared" si="0"/>
        <v>0</v>
      </c>
      <c r="H33" s="24"/>
      <c r="I33" s="18"/>
      <c r="K33" s="50"/>
      <c r="L33" s="103"/>
    </row>
    <row r="34" spans="1:19" x14ac:dyDescent="0.25">
      <c r="A34" s="41"/>
      <c r="B34" s="42"/>
      <c r="C34" s="42"/>
      <c r="D34" s="42"/>
      <c r="E34" s="72"/>
      <c r="F34" s="43"/>
      <c r="H34" s="24"/>
      <c r="I34" s="18"/>
      <c r="K34" s="50"/>
      <c r="L34" s="104"/>
      <c r="S34" s="2"/>
    </row>
    <row r="35" spans="1:19" ht="15.75" thickBot="1" x14ac:dyDescent="0.3">
      <c r="A35" s="41"/>
      <c r="B35" s="42"/>
      <c r="C35" s="42"/>
      <c r="D35" s="42"/>
      <c r="E35" s="72"/>
      <c r="F35" s="43"/>
      <c r="H35" s="63" t="s">
        <v>32</v>
      </c>
      <c r="I35" s="64">
        <f>SUM(I28:I34)</f>
        <v>320000</v>
      </c>
      <c r="K35" s="105"/>
      <c r="L35" s="104"/>
      <c r="S35" s="53"/>
    </row>
    <row r="36" spans="1:19" ht="15.75" thickBot="1" x14ac:dyDescent="0.3">
      <c r="A36" s="41"/>
      <c r="B36" s="42"/>
      <c r="C36" s="42"/>
      <c r="D36" s="42"/>
      <c r="E36" s="72"/>
      <c r="F36" s="36"/>
      <c r="K36" s="52">
        <f>SUM(K25:K35)</f>
        <v>534005</v>
      </c>
      <c r="L36" s="40" t="s">
        <v>32</v>
      </c>
      <c r="S36" s="53"/>
    </row>
    <row r="37" spans="1:19" ht="15.75" thickBot="1" x14ac:dyDescent="0.3">
      <c r="A37" s="41"/>
      <c r="B37" s="42"/>
      <c r="C37" s="42"/>
      <c r="D37" s="42"/>
      <c r="E37" s="72"/>
      <c r="F37" s="36"/>
      <c r="H37" s="2">
        <v>13</v>
      </c>
    </row>
    <row r="38" spans="1:19" ht="15.75" thickBot="1" x14ac:dyDescent="0.3">
      <c r="A38" s="41"/>
      <c r="B38" s="42"/>
      <c r="C38" s="42"/>
      <c r="D38" s="42"/>
      <c r="E38" s="72"/>
      <c r="F38" s="36"/>
      <c r="H38" s="31" t="s">
        <v>111</v>
      </c>
      <c r="I38" s="12"/>
      <c r="S38" s="2"/>
    </row>
    <row r="39" spans="1:19" ht="15.75" thickBot="1" x14ac:dyDescent="0.3">
      <c r="A39" s="44"/>
      <c r="B39" s="42"/>
      <c r="C39" s="42"/>
      <c r="D39" s="42"/>
      <c r="E39" s="72"/>
      <c r="F39" s="36"/>
      <c r="H39" s="19" t="s">
        <v>112</v>
      </c>
      <c r="I39" s="32">
        <v>195000</v>
      </c>
    </row>
    <row r="40" spans="1:19" ht="15.75" thickBot="1" x14ac:dyDescent="0.3">
      <c r="A40" s="31" t="s">
        <v>32</v>
      </c>
      <c r="B40" s="58">
        <f>SUM(B4:B39)</f>
        <v>1122400</v>
      </c>
      <c r="C40" s="58">
        <f>SUM(C4:C39)</f>
        <v>1818850</v>
      </c>
      <c r="D40" s="58">
        <f>SUM(D4:D39)</f>
        <v>1939000</v>
      </c>
      <c r="E40" s="73">
        <f>SUM(E4:E39)</f>
        <v>441000</v>
      </c>
      <c r="F40" s="55">
        <f>SUM(B40:E40)</f>
        <v>5321250</v>
      </c>
      <c r="H40" s="24" t="s">
        <v>113</v>
      </c>
      <c r="I40" s="18">
        <v>100000</v>
      </c>
    </row>
    <row r="41" spans="1:19" ht="15.75" thickBot="1" x14ac:dyDescent="0.3">
      <c r="H41" s="44"/>
      <c r="I41" s="43"/>
    </row>
    <row r="42" spans="1:19" ht="15.75" thickBot="1" x14ac:dyDescent="0.3">
      <c r="H42" s="10" t="s">
        <v>32</v>
      </c>
      <c r="I42" s="96">
        <f>SUM(I39:I41)</f>
        <v>295000</v>
      </c>
      <c r="R42" s="75"/>
    </row>
    <row r="43" spans="1:19" ht="16.5" thickBot="1" x14ac:dyDescent="0.3">
      <c r="A43" s="1">
        <v>8</v>
      </c>
      <c r="H43" s="46"/>
      <c r="I43" s="95"/>
      <c r="R43" s="75"/>
    </row>
    <row r="44" spans="1:19" ht="15.75" thickBot="1" x14ac:dyDescent="0.3">
      <c r="A44" s="31" t="s">
        <v>44</v>
      </c>
      <c r="B44" s="59"/>
      <c r="C44" s="59"/>
      <c r="D44" s="38"/>
      <c r="E44" s="56"/>
      <c r="F44" s="2"/>
      <c r="H44" s="24"/>
      <c r="I44" s="18"/>
      <c r="R44" s="75"/>
    </row>
    <row r="45" spans="1:19" ht="15.75" thickBot="1" x14ac:dyDescent="0.3">
      <c r="A45" s="19" t="s">
        <v>46</v>
      </c>
      <c r="B45" s="60"/>
      <c r="C45" s="60"/>
      <c r="D45" s="32">
        <f>F40</f>
        <v>5321250</v>
      </c>
      <c r="E45" s="74"/>
      <c r="H45" s="44"/>
      <c r="I45" s="43"/>
      <c r="R45" s="75"/>
    </row>
    <row r="46" spans="1:19" ht="15.75" thickBot="1" x14ac:dyDescent="0.3">
      <c r="A46" s="24" t="s">
        <v>48</v>
      </c>
      <c r="B46" s="61"/>
      <c r="C46" s="61"/>
      <c r="D46" s="18">
        <f>L8</f>
        <v>1092000</v>
      </c>
      <c r="E46" s="74"/>
      <c r="H46" s="31" t="s">
        <v>114</v>
      </c>
      <c r="I46" s="55">
        <f>I35-I42</f>
        <v>25000</v>
      </c>
      <c r="R46" s="75"/>
    </row>
    <row r="47" spans="1:19" x14ac:dyDescent="0.25">
      <c r="A47" s="24" t="s">
        <v>114</v>
      </c>
      <c r="B47" s="61"/>
      <c r="C47" s="61"/>
      <c r="D47" s="18">
        <f>I46</f>
        <v>25000</v>
      </c>
      <c r="E47" s="74"/>
      <c r="R47" s="75"/>
    </row>
    <row r="48" spans="1:19" ht="16.5" thickBot="1" x14ac:dyDescent="0.3">
      <c r="A48" s="44"/>
      <c r="B48" s="62"/>
      <c r="C48" s="62"/>
      <c r="D48" s="43"/>
      <c r="E48" s="74"/>
      <c r="H48" s="1">
        <v>11</v>
      </c>
    </row>
    <row r="49" spans="1:11" ht="15.75" thickBot="1" x14ac:dyDescent="0.3">
      <c r="A49" s="31" t="s">
        <v>32</v>
      </c>
      <c r="B49" s="59"/>
      <c r="C49" s="59"/>
      <c r="D49" s="55">
        <f>SUM(D45:D48)</f>
        <v>6438250</v>
      </c>
      <c r="E49" s="57"/>
      <c r="H49" s="66" t="s">
        <v>133</v>
      </c>
      <c r="I49" s="67">
        <f>D49-I24</f>
        <v>35745</v>
      </c>
    </row>
    <row r="50" spans="1:11" ht="15.75" thickBot="1" x14ac:dyDescent="0.3">
      <c r="H50" s="56"/>
      <c r="I50" s="57"/>
    </row>
    <row r="51" spans="1:11" ht="15.75" thickBot="1" x14ac:dyDescent="0.3">
      <c r="H51" s="66" t="s">
        <v>131</v>
      </c>
      <c r="I51" s="67">
        <v>36015.65</v>
      </c>
    </row>
    <row r="52" spans="1:11" ht="16.5" thickBot="1" x14ac:dyDescent="0.3">
      <c r="A52" s="1">
        <v>10</v>
      </c>
      <c r="H52" s="68"/>
    </row>
    <row r="53" spans="1:11" ht="15.75" thickBot="1" x14ac:dyDescent="0.3">
      <c r="A53" s="6" t="s">
        <v>52</v>
      </c>
      <c r="B53" s="3"/>
      <c r="C53" s="3"/>
      <c r="D53" s="76"/>
      <c r="E53" s="65"/>
      <c r="F53" s="56"/>
      <c r="H53" s="66" t="s">
        <v>56</v>
      </c>
      <c r="I53" s="69">
        <f>I49-I51</f>
        <v>-270.65000000000146</v>
      </c>
      <c r="K53" t="s">
        <v>75</v>
      </c>
    </row>
    <row r="54" spans="1:11" ht="15.75" thickBot="1" x14ac:dyDescent="0.3">
      <c r="A54" s="10"/>
      <c r="B54" s="11" t="s">
        <v>5</v>
      </c>
      <c r="C54" s="11" t="s">
        <v>6</v>
      </c>
      <c r="D54" s="12" t="s">
        <v>53</v>
      </c>
      <c r="E54" s="12" t="s">
        <v>64</v>
      </c>
      <c r="F54" s="75"/>
    </row>
    <row r="55" spans="1:11" x14ac:dyDescent="0.25">
      <c r="A55" s="19" t="s">
        <v>54</v>
      </c>
      <c r="B55" s="17"/>
      <c r="C55" s="17">
        <v>90000</v>
      </c>
      <c r="D55" s="32"/>
      <c r="E55" s="32">
        <v>20000</v>
      </c>
      <c r="F55" s="74"/>
      <c r="H55" s="53" t="s">
        <v>57</v>
      </c>
    </row>
    <row r="56" spans="1:11" x14ac:dyDescent="0.25">
      <c r="A56" s="24"/>
      <c r="B56" s="23"/>
      <c r="C56" s="23"/>
      <c r="D56" s="18"/>
      <c r="E56" s="18"/>
      <c r="F56" s="74"/>
    </row>
    <row r="57" spans="1:11" x14ac:dyDescent="0.25">
      <c r="A57" s="24"/>
      <c r="B57" s="23"/>
      <c r="C57" s="23"/>
      <c r="D57" s="18"/>
      <c r="E57" s="18"/>
      <c r="F57" s="74"/>
    </row>
    <row r="58" spans="1:11" ht="15.75" thickBot="1" x14ac:dyDescent="0.3">
      <c r="A58" s="44"/>
      <c r="B58" s="42"/>
      <c r="C58" s="42"/>
      <c r="D58" s="43"/>
      <c r="E58" s="43"/>
      <c r="F58" s="74"/>
    </row>
    <row r="59" spans="1:11" ht="15.75" thickBot="1" x14ac:dyDescent="0.3">
      <c r="A59" s="31" t="s">
        <v>32</v>
      </c>
      <c r="B59" s="58">
        <f>SUM(B55:B58)</f>
        <v>0</v>
      </c>
      <c r="C59" s="58">
        <f>SUM(C55:C58)</f>
        <v>90000</v>
      </c>
      <c r="D59" s="55">
        <f>SUM(D55:D58)</f>
        <v>0</v>
      </c>
      <c r="E59" s="55">
        <f>SUM(E55:E58)</f>
        <v>20000</v>
      </c>
      <c r="F59" s="57"/>
    </row>
    <row r="61" spans="1:11" x14ac:dyDescent="0.25">
      <c r="A61" s="2" t="s">
        <v>130</v>
      </c>
    </row>
    <row r="62" spans="1:11" x14ac:dyDescent="0.25">
      <c r="A62" s="2" t="s">
        <v>63</v>
      </c>
    </row>
    <row r="63" spans="1:11" x14ac:dyDescent="0.25">
      <c r="A63" s="78" t="s">
        <v>123</v>
      </c>
    </row>
    <row r="64" spans="1:11" x14ac:dyDescent="0.25">
      <c r="A64" s="53"/>
    </row>
    <row r="65" spans="1:7" x14ac:dyDescent="0.25">
      <c r="A65" s="53"/>
      <c r="G65"/>
    </row>
    <row r="66" spans="1:7" x14ac:dyDescent="0.25">
      <c r="A66" s="53"/>
      <c r="G66"/>
    </row>
    <row r="67" spans="1:7" x14ac:dyDescent="0.25">
      <c r="A67" s="54"/>
      <c r="G67"/>
    </row>
    <row r="68" spans="1:7" x14ac:dyDescent="0.25">
      <c r="A68" s="54"/>
      <c r="G6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opLeftCell="A34" zoomScale="95" zoomScaleNormal="95" workbookViewId="0">
      <selection activeCell="A34" sqref="A1:XFD1048576"/>
    </sheetView>
  </sheetViews>
  <sheetFormatPr defaultRowHeight="15" x14ac:dyDescent="0.25"/>
  <cols>
    <col min="1" max="1" width="9.85546875" customWidth="1"/>
    <col min="2" max="3" width="13.7109375" bestFit="1" customWidth="1"/>
    <col min="4" max="4" width="15.42578125" bestFit="1" customWidth="1"/>
    <col min="5" max="5" width="11.7109375" customWidth="1"/>
    <col min="6" max="6" width="13.7109375" bestFit="1" customWidth="1"/>
    <col min="7" max="7" width="9.140625" style="2"/>
    <col min="8" max="8" width="55.28515625" bestFit="1" customWidth="1"/>
    <col min="9" max="9" width="13.28515625" bestFit="1" customWidth="1"/>
    <col min="10" max="10" width="13.42578125" customWidth="1"/>
    <col min="11" max="11" width="13.85546875" customWidth="1"/>
    <col min="12" max="12" width="40" customWidth="1"/>
    <col min="13" max="13" width="5.42578125" customWidth="1"/>
    <col min="15" max="17" width="13.7109375" bestFit="1" customWidth="1"/>
    <col min="18" max="18" width="12.28515625" bestFit="1" customWidth="1"/>
    <col min="20" max="20" width="9.7109375" bestFit="1" customWidth="1"/>
    <col min="21" max="21" width="45.5703125" customWidth="1"/>
    <col min="22" max="22" width="11" bestFit="1" customWidth="1"/>
  </cols>
  <sheetData>
    <row r="1" spans="1:22" ht="16.5" thickBot="1" x14ac:dyDescent="0.3">
      <c r="A1" s="1">
        <v>1</v>
      </c>
      <c r="H1" s="1">
        <v>2</v>
      </c>
      <c r="N1" s="1">
        <v>3</v>
      </c>
      <c r="S1" s="2">
        <v>4</v>
      </c>
    </row>
    <row r="2" spans="1:22" ht="15.75" thickBot="1" x14ac:dyDescent="0.3">
      <c r="A2" s="3" t="s">
        <v>0</v>
      </c>
      <c r="C2" s="4"/>
      <c r="D2" s="4"/>
      <c r="E2" s="70"/>
      <c r="F2" s="108"/>
      <c r="H2" s="6" t="s">
        <v>1</v>
      </c>
      <c r="I2" s="4"/>
      <c r="J2" s="4"/>
      <c r="K2" s="4"/>
      <c r="L2" s="5"/>
      <c r="N2" s="6" t="s">
        <v>2</v>
      </c>
      <c r="O2" s="4"/>
      <c r="P2" s="70"/>
      <c r="Q2" s="40" t="s">
        <v>135</v>
      </c>
      <c r="S2" s="7"/>
      <c r="T2" s="8"/>
      <c r="U2" s="8"/>
      <c r="V2" s="9"/>
    </row>
    <row r="3" spans="1:22" ht="15.75" thickBot="1" x14ac:dyDescent="0.3">
      <c r="A3" s="10" t="s">
        <v>4</v>
      </c>
      <c r="B3" s="11" t="s">
        <v>5</v>
      </c>
      <c r="C3" s="11" t="s">
        <v>6</v>
      </c>
      <c r="D3" s="12" t="s">
        <v>7</v>
      </c>
      <c r="E3" s="39" t="s">
        <v>64</v>
      </c>
      <c r="F3" s="40" t="s">
        <v>32</v>
      </c>
      <c r="H3" s="10" t="s">
        <v>8</v>
      </c>
      <c r="I3" s="11" t="s">
        <v>5</v>
      </c>
      <c r="J3" s="11" t="s">
        <v>6</v>
      </c>
      <c r="K3" s="12" t="s">
        <v>7</v>
      </c>
      <c r="L3" s="13"/>
      <c r="N3" s="10" t="s">
        <v>4</v>
      </c>
      <c r="O3" s="11" t="s">
        <v>9</v>
      </c>
      <c r="P3" s="12" t="s">
        <v>10</v>
      </c>
      <c r="Q3" s="39" t="s">
        <v>135</v>
      </c>
      <c r="S3" s="14"/>
      <c r="T3" s="15"/>
      <c r="U3" s="15"/>
      <c r="V3" s="16"/>
    </row>
    <row r="4" spans="1:22" ht="30.75" thickBot="1" x14ac:dyDescent="0.3">
      <c r="A4" s="87" t="s">
        <v>80</v>
      </c>
      <c r="B4" s="23">
        <v>687000</v>
      </c>
      <c r="C4" s="23">
        <v>1195850</v>
      </c>
      <c r="D4" s="23">
        <v>1189000</v>
      </c>
      <c r="E4" s="80">
        <v>101000</v>
      </c>
      <c r="F4" s="32">
        <f>SUM(B4:E4)</f>
        <v>3172850</v>
      </c>
      <c r="H4" s="24" t="s">
        <v>106</v>
      </c>
      <c r="I4" s="23">
        <v>444000</v>
      </c>
      <c r="J4" s="23">
        <v>324000</v>
      </c>
      <c r="K4" s="23">
        <v>324000</v>
      </c>
      <c r="L4" s="20"/>
      <c r="N4" s="87" t="s">
        <v>92</v>
      </c>
      <c r="O4" s="23">
        <v>970000</v>
      </c>
      <c r="P4" s="23">
        <v>1730000</v>
      </c>
      <c r="Q4" s="113"/>
      <c r="S4" s="14"/>
      <c r="T4" s="15"/>
      <c r="U4" s="15"/>
      <c r="V4" s="21"/>
    </row>
    <row r="5" spans="1:22" ht="15.75" thickBot="1" x14ac:dyDescent="0.3">
      <c r="A5" s="41">
        <v>43101</v>
      </c>
      <c r="B5" s="42">
        <v>14000</v>
      </c>
      <c r="C5" s="42">
        <v>23000</v>
      </c>
      <c r="D5" s="42">
        <v>25000</v>
      </c>
      <c r="E5" s="72">
        <v>15000</v>
      </c>
      <c r="F5" s="43">
        <f>SUM(B5:E5)</f>
        <v>77000</v>
      </c>
      <c r="H5" s="44"/>
      <c r="I5" s="42"/>
      <c r="J5" s="42"/>
      <c r="K5" s="42"/>
      <c r="L5" s="36"/>
      <c r="N5" s="41">
        <v>43101</v>
      </c>
      <c r="O5" s="42">
        <v>25000</v>
      </c>
      <c r="P5" s="42">
        <v>35000</v>
      </c>
      <c r="Q5" s="36"/>
      <c r="S5" s="14"/>
      <c r="T5" s="25"/>
      <c r="U5" s="15"/>
      <c r="V5" s="21"/>
    </row>
    <row r="6" spans="1:22" ht="15.75" thickBot="1" x14ac:dyDescent="0.3">
      <c r="A6" s="41">
        <v>43132</v>
      </c>
      <c r="B6" s="42">
        <v>14000</v>
      </c>
      <c r="C6" s="42">
        <v>0</v>
      </c>
      <c r="D6" s="42">
        <v>30000</v>
      </c>
      <c r="E6" s="72">
        <v>15000</v>
      </c>
      <c r="F6" s="43">
        <f t="shared" ref="F6:F36" si="0">SUM(B6:E6)</f>
        <v>59000</v>
      </c>
      <c r="H6" s="26"/>
      <c r="I6" s="27">
        <f>SUM(I4:I4)</f>
        <v>444000</v>
      </c>
      <c r="J6" s="27">
        <f>SUM(J4:J4)</f>
        <v>324000</v>
      </c>
      <c r="K6" s="27">
        <f>SUM(K4:K4)</f>
        <v>324000</v>
      </c>
      <c r="L6" s="28">
        <f>SUM(I6:K6)</f>
        <v>1092000</v>
      </c>
      <c r="N6" s="41">
        <v>43132</v>
      </c>
      <c r="O6" s="42">
        <v>25000</v>
      </c>
      <c r="P6" s="42">
        <v>35000</v>
      </c>
      <c r="Q6" s="36"/>
      <c r="S6" s="14"/>
      <c r="T6" s="15"/>
      <c r="U6" s="15"/>
      <c r="V6" s="21"/>
    </row>
    <row r="7" spans="1:22" ht="15.75" thickBot="1" x14ac:dyDescent="0.3">
      <c r="A7" s="41">
        <v>43160</v>
      </c>
      <c r="B7" s="42">
        <v>14400</v>
      </c>
      <c r="C7" s="42">
        <v>0</v>
      </c>
      <c r="D7" s="42">
        <v>30000</v>
      </c>
      <c r="E7" s="72">
        <v>15000</v>
      </c>
      <c r="F7" s="43">
        <f t="shared" si="0"/>
        <v>59400</v>
      </c>
      <c r="N7" s="41">
        <v>43160</v>
      </c>
      <c r="O7" s="42">
        <v>25000</v>
      </c>
      <c r="P7" s="42">
        <v>35000</v>
      </c>
      <c r="Q7" s="36"/>
      <c r="S7" s="14"/>
      <c r="T7" s="25"/>
      <c r="U7" s="15"/>
      <c r="V7" s="21"/>
    </row>
    <row r="8" spans="1:22" ht="16.5" thickBot="1" x14ac:dyDescent="0.3">
      <c r="A8" s="41">
        <v>43191</v>
      </c>
      <c r="B8" s="42">
        <v>14000</v>
      </c>
      <c r="C8" s="42">
        <v>0</v>
      </c>
      <c r="D8" s="42">
        <v>30000</v>
      </c>
      <c r="E8" s="72">
        <v>15000</v>
      </c>
      <c r="F8" s="43">
        <f t="shared" si="0"/>
        <v>59000</v>
      </c>
      <c r="H8" s="30">
        <v>5</v>
      </c>
      <c r="K8" s="1">
        <v>6</v>
      </c>
      <c r="N8" s="41">
        <v>43191</v>
      </c>
      <c r="O8" s="42">
        <v>25000</v>
      </c>
      <c r="P8" s="42">
        <v>35000</v>
      </c>
      <c r="Q8" s="36"/>
      <c r="S8" s="14"/>
      <c r="T8" s="15"/>
      <c r="U8" s="15"/>
      <c r="V8" s="21"/>
    </row>
    <row r="9" spans="1:22" ht="15.75" thickBot="1" x14ac:dyDescent="0.3">
      <c r="A9" s="41">
        <v>43221</v>
      </c>
      <c r="B9" s="42">
        <v>19000</v>
      </c>
      <c r="C9" s="42">
        <v>0</v>
      </c>
      <c r="D9" s="42">
        <v>30000</v>
      </c>
      <c r="E9" s="72">
        <v>15000</v>
      </c>
      <c r="F9" s="43">
        <f t="shared" si="0"/>
        <v>64000</v>
      </c>
      <c r="H9" s="31" t="s">
        <v>24</v>
      </c>
      <c r="I9" s="12"/>
      <c r="K9" s="31" t="s">
        <v>25</v>
      </c>
      <c r="L9" s="12"/>
      <c r="N9" s="41">
        <v>43221</v>
      </c>
      <c r="O9" s="42">
        <v>25000</v>
      </c>
      <c r="P9" s="42">
        <v>35000</v>
      </c>
      <c r="Q9" s="36"/>
      <c r="S9" s="14"/>
      <c r="T9" s="15"/>
      <c r="U9" s="15"/>
      <c r="V9" s="21"/>
    </row>
    <row r="10" spans="1:22" ht="15.75" thickBot="1" x14ac:dyDescent="0.3">
      <c r="A10" s="41">
        <v>43252</v>
      </c>
      <c r="B10" s="89">
        <v>30000</v>
      </c>
      <c r="C10" s="89">
        <v>0</v>
      </c>
      <c r="D10" s="89">
        <v>40000</v>
      </c>
      <c r="E10" s="90">
        <v>25000</v>
      </c>
      <c r="F10" s="92">
        <f t="shared" si="0"/>
        <v>95000</v>
      </c>
      <c r="G10" s="40" t="s">
        <v>91</v>
      </c>
      <c r="H10" s="44" t="s">
        <v>106</v>
      </c>
      <c r="I10" s="43">
        <v>253900</v>
      </c>
      <c r="K10" s="98">
        <v>40000</v>
      </c>
      <c r="L10" s="97" t="s">
        <v>118</v>
      </c>
      <c r="N10" s="41">
        <v>43252</v>
      </c>
      <c r="O10" s="42">
        <v>25000</v>
      </c>
      <c r="P10" s="42">
        <v>35000</v>
      </c>
      <c r="Q10" s="36"/>
      <c r="S10" s="14"/>
      <c r="T10" s="15"/>
      <c r="U10" s="15"/>
      <c r="V10" s="21"/>
    </row>
    <row r="11" spans="1:22" ht="15.75" thickBot="1" x14ac:dyDescent="0.3">
      <c r="A11" s="41">
        <v>43282</v>
      </c>
      <c r="B11" s="42">
        <v>20000</v>
      </c>
      <c r="C11" s="42">
        <v>40000</v>
      </c>
      <c r="D11" s="42">
        <v>30000</v>
      </c>
      <c r="E11" s="72">
        <v>15000</v>
      </c>
      <c r="F11" s="43">
        <f t="shared" si="0"/>
        <v>105000</v>
      </c>
      <c r="H11" s="44" t="s">
        <v>132</v>
      </c>
      <c r="I11" s="43">
        <v>-150000</v>
      </c>
      <c r="K11" s="33">
        <v>180000</v>
      </c>
      <c r="L11" s="20" t="s">
        <v>101</v>
      </c>
      <c r="N11" s="41">
        <v>43282</v>
      </c>
      <c r="O11" s="42">
        <v>25000</v>
      </c>
      <c r="P11" s="42">
        <v>35000</v>
      </c>
      <c r="Q11" s="36"/>
      <c r="S11" s="14"/>
      <c r="T11" s="25"/>
      <c r="U11" s="15"/>
      <c r="V11" s="21"/>
    </row>
    <row r="12" spans="1:22" ht="15.75" thickBot="1" x14ac:dyDescent="0.3">
      <c r="A12" s="41">
        <v>43313</v>
      </c>
      <c r="B12" s="42">
        <v>20000</v>
      </c>
      <c r="C12" s="42">
        <v>40000</v>
      </c>
      <c r="D12" s="42">
        <v>30000</v>
      </c>
      <c r="E12" s="72">
        <v>15000</v>
      </c>
      <c r="F12" s="43">
        <f t="shared" si="0"/>
        <v>105000</v>
      </c>
      <c r="H12" s="6" t="s">
        <v>66</v>
      </c>
      <c r="I12" s="77">
        <f>SUM(I10:I11)</f>
        <v>103900</v>
      </c>
      <c r="K12" s="33">
        <v>12000</v>
      </c>
      <c r="L12" s="20" t="s">
        <v>93</v>
      </c>
      <c r="N12" s="41">
        <v>43313</v>
      </c>
      <c r="O12" s="42">
        <v>25000</v>
      </c>
      <c r="P12" s="42">
        <v>35000</v>
      </c>
      <c r="Q12" s="36"/>
      <c r="S12" s="14"/>
      <c r="T12" s="29"/>
      <c r="U12" s="15"/>
      <c r="V12" s="21"/>
    </row>
    <row r="13" spans="1:22" ht="15.75" thickBot="1" x14ac:dyDescent="0.3">
      <c r="A13" s="41">
        <v>43344</v>
      </c>
      <c r="B13" s="42">
        <v>20000</v>
      </c>
      <c r="C13" s="42">
        <v>40000</v>
      </c>
      <c r="D13" s="42">
        <v>30000</v>
      </c>
      <c r="E13" s="72">
        <v>15000</v>
      </c>
      <c r="F13" s="43">
        <f t="shared" si="0"/>
        <v>105000</v>
      </c>
      <c r="H13" s="31" t="s">
        <v>127</v>
      </c>
      <c r="I13" s="55">
        <v>120000</v>
      </c>
      <c r="K13" s="33">
        <v>9500</v>
      </c>
      <c r="L13" s="20" t="s">
        <v>94</v>
      </c>
      <c r="N13" s="41">
        <v>43344</v>
      </c>
      <c r="O13" s="42">
        <v>25000</v>
      </c>
      <c r="P13" s="42">
        <v>35000</v>
      </c>
      <c r="Q13" s="36"/>
      <c r="S13" s="14"/>
      <c r="T13" s="29"/>
      <c r="U13" s="15"/>
      <c r="V13" s="21"/>
    </row>
    <row r="14" spans="1:22" ht="15.75" thickBot="1" x14ac:dyDescent="0.3">
      <c r="A14" s="41">
        <v>43374</v>
      </c>
      <c r="B14" s="42">
        <v>20000</v>
      </c>
      <c r="C14" s="42">
        <v>40000</v>
      </c>
      <c r="D14" s="42">
        <v>30000</v>
      </c>
      <c r="E14" s="72">
        <v>15000</v>
      </c>
      <c r="F14" s="43">
        <f t="shared" si="0"/>
        <v>105000</v>
      </c>
      <c r="K14" s="33">
        <v>60000</v>
      </c>
      <c r="L14" s="20" t="s">
        <v>100</v>
      </c>
      <c r="N14" s="41">
        <v>43374</v>
      </c>
      <c r="O14" s="42">
        <v>25000</v>
      </c>
      <c r="P14" s="42">
        <v>35000</v>
      </c>
      <c r="Q14" s="36"/>
      <c r="S14" s="14"/>
      <c r="T14" s="29"/>
      <c r="U14" s="15"/>
      <c r="V14" s="21"/>
    </row>
    <row r="15" spans="1:22" ht="16.5" thickBot="1" x14ac:dyDescent="0.3">
      <c r="A15" s="41">
        <v>43405</v>
      </c>
      <c r="B15" s="42">
        <v>20000</v>
      </c>
      <c r="C15" s="42">
        <v>40000</v>
      </c>
      <c r="D15" s="42">
        <v>30000</v>
      </c>
      <c r="E15" s="72">
        <v>15000</v>
      </c>
      <c r="F15" s="43">
        <f t="shared" si="0"/>
        <v>105000</v>
      </c>
      <c r="H15" s="1">
        <v>9</v>
      </c>
      <c r="K15" s="35">
        <v>110000</v>
      </c>
      <c r="L15" s="36" t="s">
        <v>102</v>
      </c>
      <c r="N15" s="41">
        <v>43405</v>
      </c>
      <c r="O15" s="42">
        <v>25000</v>
      </c>
      <c r="P15" s="42">
        <v>35000</v>
      </c>
      <c r="Q15" s="36"/>
      <c r="S15" s="14"/>
      <c r="T15" s="29"/>
      <c r="U15" s="15"/>
      <c r="V15" s="21"/>
    </row>
    <row r="16" spans="1:22" ht="15.75" thickBot="1" x14ac:dyDescent="0.3">
      <c r="A16" s="41">
        <v>43435</v>
      </c>
      <c r="B16" s="42">
        <v>20000</v>
      </c>
      <c r="C16" s="42">
        <v>40000</v>
      </c>
      <c r="D16" s="42">
        <v>30000</v>
      </c>
      <c r="E16" s="72">
        <v>15000</v>
      </c>
      <c r="F16" s="43">
        <f t="shared" si="0"/>
        <v>105000</v>
      </c>
      <c r="H16" s="31" t="s">
        <v>45</v>
      </c>
      <c r="I16" s="12"/>
      <c r="K16" s="35">
        <v>25000</v>
      </c>
      <c r="L16" s="36" t="s">
        <v>129</v>
      </c>
      <c r="N16" s="41">
        <v>43435</v>
      </c>
      <c r="O16" s="42">
        <v>25000</v>
      </c>
      <c r="P16" s="42">
        <v>35000</v>
      </c>
      <c r="Q16" s="36"/>
      <c r="S16" s="14"/>
      <c r="T16" s="29"/>
      <c r="U16" s="15"/>
      <c r="V16" s="21"/>
    </row>
    <row r="17" spans="1:22" ht="15.75" thickBot="1" x14ac:dyDescent="0.3">
      <c r="A17" s="41">
        <v>43466</v>
      </c>
      <c r="B17" s="42">
        <v>20000</v>
      </c>
      <c r="C17" s="42">
        <v>40000</v>
      </c>
      <c r="D17" s="42">
        <v>30000</v>
      </c>
      <c r="E17" s="72">
        <v>15000</v>
      </c>
      <c r="F17" s="43">
        <f t="shared" si="0"/>
        <v>105000</v>
      </c>
      <c r="H17" s="19" t="s">
        <v>115</v>
      </c>
      <c r="I17" s="32">
        <f>R39</f>
        <v>4560000</v>
      </c>
      <c r="K17" s="35">
        <v>70000</v>
      </c>
      <c r="L17" s="36" t="s">
        <v>104</v>
      </c>
      <c r="N17" s="41">
        <v>43466</v>
      </c>
      <c r="O17" s="42">
        <v>25000</v>
      </c>
      <c r="P17" s="42">
        <v>35000</v>
      </c>
      <c r="Q17" s="36"/>
      <c r="S17" s="14"/>
      <c r="T17" s="34"/>
      <c r="U17" s="15"/>
      <c r="V17" s="21"/>
    </row>
    <row r="18" spans="1:22" ht="15.75" thickBot="1" x14ac:dyDescent="0.3">
      <c r="A18" s="41">
        <v>43497</v>
      </c>
      <c r="B18" s="42">
        <v>20000</v>
      </c>
      <c r="C18" s="42">
        <v>40000</v>
      </c>
      <c r="D18" s="42">
        <v>30000</v>
      </c>
      <c r="E18" s="72">
        <v>15000</v>
      </c>
      <c r="F18" s="43">
        <f t="shared" si="0"/>
        <v>105000</v>
      </c>
      <c r="H18" s="24" t="s">
        <v>116</v>
      </c>
      <c r="I18" s="18">
        <v>1092000</v>
      </c>
      <c r="K18" s="35">
        <v>40000</v>
      </c>
      <c r="L18" s="36" t="s">
        <v>105</v>
      </c>
      <c r="N18" s="41">
        <v>43497</v>
      </c>
      <c r="O18" s="42">
        <v>25000</v>
      </c>
      <c r="P18" s="42">
        <v>35000</v>
      </c>
      <c r="Q18" s="36"/>
      <c r="S18" s="14"/>
      <c r="T18" s="34"/>
      <c r="U18" s="15"/>
      <c r="V18" s="21"/>
    </row>
    <row r="19" spans="1:22" ht="15.75" thickBot="1" x14ac:dyDescent="0.3">
      <c r="A19" s="41">
        <v>43525</v>
      </c>
      <c r="B19" s="42">
        <v>20000</v>
      </c>
      <c r="C19" s="42">
        <v>40000</v>
      </c>
      <c r="D19" s="42">
        <v>30000</v>
      </c>
      <c r="E19" s="72">
        <v>15000</v>
      </c>
      <c r="F19" s="43">
        <f t="shared" si="0"/>
        <v>105000</v>
      </c>
      <c r="H19" s="24" t="s">
        <v>128</v>
      </c>
      <c r="I19" s="107">
        <v>150000</v>
      </c>
      <c r="K19" s="114">
        <v>40000</v>
      </c>
      <c r="L19" s="97" t="s">
        <v>141</v>
      </c>
      <c r="N19" s="41">
        <v>43525</v>
      </c>
      <c r="O19" s="42">
        <v>25000</v>
      </c>
      <c r="P19" s="42">
        <v>35000</v>
      </c>
      <c r="Q19" s="36"/>
      <c r="S19" s="14"/>
      <c r="T19" s="29"/>
      <c r="U19" s="15"/>
      <c r="V19" s="21"/>
    </row>
    <row r="20" spans="1:22" ht="15.75" thickBot="1" x14ac:dyDescent="0.3">
      <c r="A20" s="41">
        <v>43556</v>
      </c>
      <c r="B20" s="42">
        <v>20000</v>
      </c>
      <c r="C20" s="42">
        <v>40000</v>
      </c>
      <c r="D20" s="42">
        <v>30000</v>
      </c>
      <c r="E20" s="72">
        <v>15000</v>
      </c>
      <c r="F20" s="43">
        <f t="shared" si="0"/>
        <v>105000</v>
      </c>
      <c r="H20" s="24" t="s">
        <v>97</v>
      </c>
      <c r="I20" s="18">
        <f>K42</f>
        <v>645005</v>
      </c>
      <c r="K20" s="114">
        <v>50000</v>
      </c>
      <c r="L20" s="97" t="s">
        <v>150</v>
      </c>
      <c r="N20" s="41">
        <v>43556</v>
      </c>
      <c r="O20" s="42">
        <v>25000</v>
      </c>
      <c r="P20" s="42">
        <v>35000</v>
      </c>
      <c r="Q20" s="36"/>
      <c r="S20" s="14"/>
      <c r="T20" s="29"/>
      <c r="U20" s="15"/>
      <c r="V20" s="21"/>
    </row>
    <row r="21" spans="1:22" ht="15.75" thickBot="1" x14ac:dyDescent="0.3">
      <c r="A21" s="41">
        <v>43586</v>
      </c>
      <c r="B21" s="42">
        <v>20000</v>
      </c>
      <c r="C21" s="42">
        <v>40000</v>
      </c>
      <c r="D21" s="42">
        <v>30000</v>
      </c>
      <c r="E21" s="72">
        <v>15000</v>
      </c>
      <c r="F21" s="43">
        <f t="shared" si="0"/>
        <v>105000</v>
      </c>
      <c r="H21" s="24" t="s">
        <v>96</v>
      </c>
      <c r="I21" s="18">
        <f>K27</f>
        <v>1930500</v>
      </c>
      <c r="K21" s="114">
        <v>100000</v>
      </c>
      <c r="L21" s="97" t="s">
        <v>142</v>
      </c>
      <c r="N21" s="41">
        <v>43586</v>
      </c>
      <c r="O21" s="42">
        <v>25000</v>
      </c>
      <c r="P21" s="42">
        <v>35000</v>
      </c>
      <c r="Q21" s="36"/>
      <c r="S21" s="14"/>
      <c r="T21" s="29"/>
      <c r="U21" s="15"/>
      <c r="V21" s="21"/>
    </row>
    <row r="22" spans="1:22" ht="15.75" thickBot="1" x14ac:dyDescent="0.3">
      <c r="A22" s="41">
        <v>43617</v>
      </c>
      <c r="B22" s="42">
        <v>20000</v>
      </c>
      <c r="C22" s="42">
        <v>40000</v>
      </c>
      <c r="D22" s="42">
        <v>35000</v>
      </c>
      <c r="E22" s="72">
        <v>15000</v>
      </c>
      <c r="F22" s="43">
        <f t="shared" si="0"/>
        <v>110000</v>
      </c>
      <c r="H22" s="63" t="s">
        <v>32</v>
      </c>
      <c r="I22" s="64">
        <f>SUM(I17:I21)</f>
        <v>8377505</v>
      </c>
      <c r="K22" s="114">
        <v>250000</v>
      </c>
      <c r="L22" s="97" t="s">
        <v>143</v>
      </c>
      <c r="N22" s="41">
        <v>43617</v>
      </c>
      <c r="O22" s="42">
        <v>25000</v>
      </c>
      <c r="P22" s="42">
        <v>35000</v>
      </c>
      <c r="Q22" s="36"/>
      <c r="S22" s="14"/>
      <c r="T22" s="29"/>
      <c r="U22" s="15"/>
      <c r="V22" s="21"/>
    </row>
    <row r="23" spans="1:22" ht="15.75" thickBot="1" x14ac:dyDescent="0.3">
      <c r="A23" s="41">
        <v>43647</v>
      </c>
      <c r="B23" s="42">
        <v>2000</v>
      </c>
      <c r="C23" s="42">
        <v>40000</v>
      </c>
      <c r="D23" s="42">
        <v>40000</v>
      </c>
      <c r="E23" s="72">
        <v>15000</v>
      </c>
      <c r="F23" s="43">
        <f t="shared" si="0"/>
        <v>97000</v>
      </c>
      <c r="K23" s="114">
        <v>764000</v>
      </c>
      <c r="L23" s="97" t="s">
        <v>144</v>
      </c>
      <c r="N23" s="41">
        <v>43647</v>
      </c>
      <c r="O23" s="42">
        <v>25000</v>
      </c>
      <c r="P23" s="42">
        <v>35000</v>
      </c>
      <c r="Q23" s="36"/>
      <c r="S23" s="14"/>
      <c r="T23" s="29"/>
      <c r="U23" s="15"/>
      <c r="V23" s="21"/>
    </row>
    <row r="24" spans="1:22" ht="15.75" thickBot="1" x14ac:dyDescent="0.3">
      <c r="A24" s="41">
        <v>43678</v>
      </c>
      <c r="B24" s="42">
        <v>20000</v>
      </c>
      <c r="C24" s="42">
        <v>40000</v>
      </c>
      <c r="D24" s="42">
        <v>40000</v>
      </c>
      <c r="E24" s="72">
        <v>15000</v>
      </c>
      <c r="F24" s="43">
        <f t="shared" si="0"/>
        <v>115000</v>
      </c>
      <c r="H24" s="2">
        <v>12</v>
      </c>
      <c r="K24" s="114">
        <v>180000</v>
      </c>
      <c r="L24" s="97" t="s">
        <v>145</v>
      </c>
      <c r="N24" s="41">
        <v>43678</v>
      </c>
      <c r="O24" s="42">
        <v>25000</v>
      </c>
      <c r="P24" s="42">
        <v>35000</v>
      </c>
      <c r="Q24" s="36"/>
      <c r="S24" s="14"/>
      <c r="T24" s="29"/>
      <c r="U24" s="15"/>
      <c r="V24" s="21"/>
    </row>
    <row r="25" spans="1:22" ht="15.75" thickBot="1" x14ac:dyDescent="0.3">
      <c r="A25" s="41">
        <v>43709</v>
      </c>
      <c r="B25" s="42">
        <v>20000</v>
      </c>
      <c r="C25" s="42">
        <v>40000</v>
      </c>
      <c r="D25" s="42">
        <v>40000</v>
      </c>
      <c r="E25" s="72">
        <v>15000</v>
      </c>
      <c r="F25" s="43">
        <f t="shared" si="0"/>
        <v>115000</v>
      </c>
      <c r="H25" s="31" t="s">
        <v>107</v>
      </c>
      <c r="I25" s="12"/>
      <c r="K25" s="114"/>
      <c r="L25" s="97"/>
      <c r="N25" s="41">
        <v>43709</v>
      </c>
      <c r="O25" s="42">
        <v>25000</v>
      </c>
      <c r="P25" s="42">
        <v>35000</v>
      </c>
      <c r="Q25" s="36"/>
      <c r="S25" s="14"/>
      <c r="T25" s="29"/>
      <c r="U25" s="15"/>
      <c r="V25" s="21"/>
    </row>
    <row r="26" spans="1:22" ht="15.75" thickBot="1" x14ac:dyDescent="0.3">
      <c r="A26" s="41">
        <v>43739</v>
      </c>
      <c r="B26" s="89">
        <v>20000</v>
      </c>
      <c r="C26" s="89">
        <v>40000</v>
      </c>
      <c r="D26" s="89">
        <v>40000</v>
      </c>
      <c r="E26" s="72">
        <v>15000</v>
      </c>
      <c r="F26" s="43">
        <f t="shared" si="0"/>
        <v>115000</v>
      </c>
      <c r="H26" s="19" t="s">
        <v>5</v>
      </c>
      <c r="I26" s="32">
        <v>70000</v>
      </c>
      <c r="K26" s="114"/>
      <c r="L26" s="97"/>
      <c r="N26" s="41">
        <v>43739</v>
      </c>
      <c r="O26" s="42">
        <v>25000</v>
      </c>
      <c r="P26" s="42">
        <v>35000</v>
      </c>
      <c r="Q26" s="36"/>
      <c r="S26" s="14"/>
      <c r="T26" s="29"/>
      <c r="U26" s="15"/>
      <c r="V26" s="21"/>
    </row>
    <row r="27" spans="1:22" ht="15.75" thickBot="1" x14ac:dyDescent="0.3">
      <c r="A27" s="41">
        <v>43770</v>
      </c>
      <c r="B27" s="42">
        <v>28000</v>
      </c>
      <c r="C27" s="42">
        <v>40000</v>
      </c>
      <c r="D27" s="42">
        <v>40000</v>
      </c>
      <c r="E27" s="72">
        <v>15000</v>
      </c>
      <c r="F27" s="43">
        <f t="shared" si="0"/>
        <v>123000</v>
      </c>
      <c r="H27" s="24" t="s">
        <v>108</v>
      </c>
      <c r="I27" s="18">
        <v>70000</v>
      </c>
      <c r="K27" s="37">
        <f>SUM(K10:K25)</f>
        <v>1930500</v>
      </c>
      <c r="L27" s="38" t="s">
        <v>32</v>
      </c>
      <c r="N27" s="41">
        <v>43770</v>
      </c>
      <c r="O27" s="42">
        <v>25000</v>
      </c>
      <c r="P27" s="42">
        <v>35000</v>
      </c>
      <c r="Q27" s="36"/>
      <c r="S27" s="14"/>
      <c r="T27" s="29"/>
      <c r="U27" s="85" t="s">
        <v>32</v>
      </c>
      <c r="V27" s="86"/>
    </row>
    <row r="28" spans="1:22" x14ac:dyDescent="0.25">
      <c r="A28" s="41">
        <v>43800</v>
      </c>
      <c r="B28" s="42">
        <v>26000</v>
      </c>
      <c r="C28" s="42">
        <v>40000</v>
      </c>
      <c r="D28" s="42">
        <v>40000</v>
      </c>
      <c r="E28" s="72">
        <v>15000</v>
      </c>
      <c r="F28" s="43">
        <f t="shared" si="0"/>
        <v>121000</v>
      </c>
      <c r="H28" s="24" t="s">
        <v>53</v>
      </c>
      <c r="I28" s="18">
        <v>70000</v>
      </c>
      <c r="N28" s="41">
        <v>43800</v>
      </c>
      <c r="O28" s="42">
        <v>25000</v>
      </c>
      <c r="P28" s="42">
        <v>35000</v>
      </c>
      <c r="Q28" s="36"/>
      <c r="S28" s="49"/>
    </row>
    <row r="29" spans="1:22" ht="15.75" thickBot="1" x14ac:dyDescent="0.3">
      <c r="A29" s="41">
        <v>43831</v>
      </c>
      <c r="B29" s="42">
        <v>26000</v>
      </c>
      <c r="C29" s="42">
        <v>40000</v>
      </c>
      <c r="D29" s="42">
        <v>40000</v>
      </c>
      <c r="E29" s="72">
        <v>15000</v>
      </c>
      <c r="F29" s="43">
        <f t="shared" si="0"/>
        <v>121000</v>
      </c>
      <c r="H29" s="24" t="s">
        <v>109</v>
      </c>
      <c r="I29" s="18">
        <v>70000</v>
      </c>
      <c r="K29">
        <v>7</v>
      </c>
      <c r="N29" s="41">
        <v>43831</v>
      </c>
      <c r="O29" s="42">
        <v>25000</v>
      </c>
      <c r="P29" s="42">
        <v>35000</v>
      </c>
      <c r="Q29" s="36"/>
    </row>
    <row r="30" spans="1:22" ht="15.75" thickBot="1" x14ac:dyDescent="0.3">
      <c r="A30" s="41">
        <v>43862</v>
      </c>
      <c r="B30" s="42">
        <v>26000</v>
      </c>
      <c r="C30" s="42">
        <v>40000</v>
      </c>
      <c r="D30" s="42">
        <v>40000</v>
      </c>
      <c r="E30" s="72">
        <v>15000</v>
      </c>
      <c r="F30" s="43">
        <f t="shared" si="0"/>
        <v>121000</v>
      </c>
      <c r="H30" s="46" t="s">
        <v>110</v>
      </c>
      <c r="I30" s="43">
        <v>75000</v>
      </c>
      <c r="K30" s="102"/>
      <c r="L30" s="40" t="s">
        <v>37</v>
      </c>
      <c r="N30" s="41">
        <v>43862</v>
      </c>
      <c r="O30" s="42">
        <v>25000</v>
      </c>
      <c r="P30" s="42">
        <v>35000</v>
      </c>
      <c r="Q30" s="36"/>
    </row>
    <row r="31" spans="1:22" x14ac:dyDescent="0.25">
      <c r="A31" s="88" t="s">
        <v>140</v>
      </c>
      <c r="B31" s="89">
        <v>300000</v>
      </c>
      <c r="C31" s="89">
        <v>300000</v>
      </c>
      <c r="D31" s="89">
        <v>300000</v>
      </c>
      <c r="E31" s="90">
        <v>45000</v>
      </c>
      <c r="F31" s="92">
        <f t="shared" si="0"/>
        <v>945000</v>
      </c>
      <c r="H31" s="24"/>
      <c r="I31" s="18"/>
      <c r="K31" s="106">
        <v>324150</v>
      </c>
      <c r="L31" s="99" t="s">
        <v>124</v>
      </c>
      <c r="N31" s="41">
        <v>43891</v>
      </c>
      <c r="O31" s="42">
        <v>25000</v>
      </c>
      <c r="P31" s="42">
        <v>35000</v>
      </c>
      <c r="Q31" s="79">
        <v>15000</v>
      </c>
    </row>
    <row r="32" spans="1:22" x14ac:dyDescent="0.25">
      <c r="A32" s="41">
        <v>43891</v>
      </c>
      <c r="B32" s="42">
        <v>26000</v>
      </c>
      <c r="C32" s="42">
        <v>40000</v>
      </c>
      <c r="D32" s="42">
        <v>40000</v>
      </c>
      <c r="E32" s="72">
        <v>15000</v>
      </c>
      <c r="F32" s="43">
        <f t="shared" si="0"/>
        <v>121000</v>
      </c>
      <c r="H32" s="24"/>
      <c r="I32" s="18"/>
      <c r="K32" s="47">
        <v>119500</v>
      </c>
      <c r="L32" s="100" t="s">
        <v>119</v>
      </c>
      <c r="N32" s="41">
        <v>43922</v>
      </c>
      <c r="O32" s="42">
        <v>25000</v>
      </c>
      <c r="P32" s="42">
        <v>35000</v>
      </c>
      <c r="Q32" s="79">
        <v>15000</v>
      </c>
    </row>
    <row r="33" spans="1:19" ht="15.75" thickBot="1" x14ac:dyDescent="0.3">
      <c r="A33" s="41">
        <v>43922</v>
      </c>
      <c r="B33" s="42">
        <v>26000</v>
      </c>
      <c r="C33" s="42">
        <v>3480</v>
      </c>
      <c r="D33" s="42">
        <v>40000</v>
      </c>
      <c r="E33" s="72">
        <v>15000</v>
      </c>
      <c r="F33" s="43">
        <f t="shared" si="0"/>
        <v>84480</v>
      </c>
      <c r="H33" s="63" t="s">
        <v>32</v>
      </c>
      <c r="I33" s="64">
        <f>SUM(I26:I32)</f>
        <v>355000</v>
      </c>
      <c r="K33" s="47">
        <v>36650</v>
      </c>
      <c r="L33" s="101" t="s">
        <v>126</v>
      </c>
      <c r="N33" s="41">
        <v>43952</v>
      </c>
      <c r="O33" s="42">
        <v>25000</v>
      </c>
      <c r="P33" s="42">
        <v>35000</v>
      </c>
      <c r="Q33" s="79">
        <v>15000</v>
      </c>
    </row>
    <row r="34" spans="1:19" ht="15.75" x14ac:dyDescent="0.25">
      <c r="A34" s="109" t="s">
        <v>134</v>
      </c>
      <c r="B34" s="110">
        <v>50000</v>
      </c>
      <c r="C34" s="110">
        <v>50000</v>
      </c>
      <c r="D34" s="110">
        <v>50000</v>
      </c>
      <c r="E34" s="111">
        <v>30000</v>
      </c>
      <c r="F34" s="112">
        <f t="shared" si="0"/>
        <v>180000</v>
      </c>
      <c r="K34" s="45">
        <v>31705</v>
      </c>
      <c r="L34" s="13" t="s">
        <v>125</v>
      </c>
      <c r="N34" s="41">
        <v>43983</v>
      </c>
      <c r="O34" s="42">
        <v>25000</v>
      </c>
      <c r="P34" s="42">
        <v>35000</v>
      </c>
      <c r="Q34" s="79">
        <v>15000</v>
      </c>
      <c r="S34" s="2"/>
    </row>
    <row r="35" spans="1:19" ht="15.75" thickBot="1" x14ac:dyDescent="0.3">
      <c r="A35" s="41">
        <v>43952</v>
      </c>
      <c r="B35" s="42">
        <v>15000</v>
      </c>
      <c r="C35" s="42"/>
      <c r="D35" s="42">
        <v>40000</v>
      </c>
      <c r="E35" s="72">
        <v>15000</v>
      </c>
      <c r="F35" s="43">
        <f t="shared" si="0"/>
        <v>70000</v>
      </c>
      <c r="H35" s="2">
        <v>13</v>
      </c>
      <c r="K35" s="47">
        <v>7000</v>
      </c>
      <c r="L35" s="13" t="s">
        <v>95</v>
      </c>
      <c r="N35" s="41">
        <v>44013</v>
      </c>
      <c r="O35" s="42"/>
      <c r="P35" s="42"/>
      <c r="Q35" s="36"/>
      <c r="S35" s="53"/>
    </row>
    <row r="36" spans="1:19" ht="15.75" thickBot="1" x14ac:dyDescent="0.3">
      <c r="A36" s="41">
        <v>43983</v>
      </c>
      <c r="B36" s="42">
        <v>26000</v>
      </c>
      <c r="C36" s="42"/>
      <c r="D36" s="42">
        <v>40000</v>
      </c>
      <c r="E36" s="72">
        <v>15000</v>
      </c>
      <c r="F36" s="43">
        <f t="shared" si="0"/>
        <v>81000</v>
      </c>
      <c r="H36" s="31" t="s">
        <v>111</v>
      </c>
      <c r="I36" s="12"/>
      <c r="K36" s="47">
        <v>15000</v>
      </c>
      <c r="L36" s="13" t="s">
        <v>99</v>
      </c>
      <c r="N36" s="82"/>
      <c r="O36" s="23"/>
      <c r="P36" s="42"/>
      <c r="Q36" s="36"/>
      <c r="S36" s="53"/>
    </row>
    <row r="37" spans="1:19" x14ac:dyDescent="0.25">
      <c r="A37" s="41">
        <v>44013</v>
      </c>
      <c r="B37" s="42"/>
      <c r="C37" s="42"/>
      <c r="D37" s="42"/>
      <c r="E37" s="72"/>
      <c r="F37" s="43"/>
      <c r="H37" s="19" t="s">
        <v>112</v>
      </c>
      <c r="I37" s="32">
        <v>195000</v>
      </c>
      <c r="K37" s="47">
        <v>18000</v>
      </c>
      <c r="L37" s="13" t="s">
        <v>136</v>
      </c>
      <c r="N37" s="83"/>
      <c r="O37" s="81"/>
      <c r="P37" s="42"/>
      <c r="Q37" s="42"/>
    </row>
    <row r="38" spans="1:19" ht="15.75" thickBot="1" x14ac:dyDescent="0.3">
      <c r="A38" s="41"/>
      <c r="B38" s="42"/>
      <c r="C38" s="42"/>
      <c r="D38" s="42"/>
      <c r="E38" s="72"/>
      <c r="F38" s="36"/>
      <c r="H38" s="24" t="s">
        <v>113</v>
      </c>
      <c r="I38" s="18">
        <v>100000</v>
      </c>
      <c r="K38" s="50">
        <v>50000</v>
      </c>
      <c r="L38" s="100" t="s">
        <v>137</v>
      </c>
      <c r="N38" s="84"/>
      <c r="O38" s="62"/>
      <c r="P38" s="42"/>
      <c r="Q38" s="42"/>
      <c r="S38" s="2"/>
    </row>
    <row r="39" spans="1:19" ht="15.75" thickBot="1" x14ac:dyDescent="0.3">
      <c r="A39" s="41"/>
      <c r="B39" s="42"/>
      <c r="C39" s="42"/>
      <c r="D39" s="42"/>
      <c r="E39" s="72"/>
      <c r="F39" s="36"/>
      <c r="H39" s="44" t="s">
        <v>149</v>
      </c>
      <c r="I39" s="43">
        <v>20000</v>
      </c>
      <c r="K39" s="50">
        <v>28000</v>
      </c>
      <c r="L39" s="103" t="s">
        <v>138</v>
      </c>
      <c r="N39" s="10" t="s">
        <v>32</v>
      </c>
      <c r="O39" s="58">
        <f>SUM(O4:O38)</f>
        <v>1720000</v>
      </c>
      <c r="P39" s="58">
        <f>SUM(P4:P38)</f>
        <v>2780000</v>
      </c>
      <c r="Q39" s="73">
        <f>SUM(Q31:Q38)</f>
        <v>60000</v>
      </c>
      <c r="R39" s="55">
        <f>SUM(O39:Q39)</f>
        <v>4560000</v>
      </c>
    </row>
    <row r="40" spans="1:19" x14ac:dyDescent="0.25">
      <c r="A40" s="41"/>
      <c r="B40" s="42"/>
      <c r="C40" s="42"/>
      <c r="D40" s="42"/>
      <c r="E40" s="72"/>
      <c r="F40" s="36"/>
      <c r="H40" s="44"/>
      <c r="I40" s="43"/>
      <c r="K40" s="50">
        <v>15000</v>
      </c>
      <c r="L40" s="104" t="s">
        <v>139</v>
      </c>
    </row>
    <row r="41" spans="1:19" ht="15.75" thickBot="1" x14ac:dyDescent="0.3">
      <c r="A41" s="44"/>
      <c r="B41" s="42"/>
      <c r="C41" s="42"/>
      <c r="D41" s="42"/>
      <c r="E41" s="72"/>
      <c r="F41" s="36"/>
      <c r="H41" s="44"/>
      <c r="I41" s="43"/>
      <c r="K41" s="105"/>
      <c r="L41" s="104"/>
    </row>
    <row r="42" spans="1:19" ht="15.75" thickBot="1" x14ac:dyDescent="0.3">
      <c r="A42" s="31" t="s">
        <v>32</v>
      </c>
      <c r="B42" s="58">
        <f>SUM(B4:B41)</f>
        <v>1643400</v>
      </c>
      <c r="C42" s="58">
        <f>SUM(C4:C41)</f>
        <v>2412330</v>
      </c>
      <c r="D42" s="58">
        <f>SUM(D4:D41)</f>
        <v>2569000</v>
      </c>
      <c r="E42" s="73">
        <f>SUM(E4:E41)</f>
        <v>636000</v>
      </c>
      <c r="F42" s="55">
        <f>SUM(B42:E42)</f>
        <v>7260730</v>
      </c>
      <c r="H42" s="10" t="s">
        <v>32</v>
      </c>
      <c r="I42" s="96">
        <f>SUM(I37:I41)</f>
        <v>315000</v>
      </c>
      <c r="K42" s="52">
        <f>SUM(K31:K41)</f>
        <v>645005</v>
      </c>
      <c r="L42" s="40" t="s">
        <v>32</v>
      </c>
      <c r="R42" s="75"/>
    </row>
    <row r="43" spans="1:19" x14ac:dyDescent="0.25">
      <c r="H43" s="46"/>
      <c r="I43" s="95"/>
      <c r="R43" s="75"/>
    </row>
    <row r="44" spans="1:19" x14ac:dyDescent="0.25">
      <c r="H44" s="24"/>
      <c r="I44" s="18"/>
      <c r="R44" s="75"/>
    </row>
    <row r="45" spans="1:19" ht="16.5" thickBot="1" x14ac:dyDescent="0.3">
      <c r="A45" s="1">
        <v>8</v>
      </c>
      <c r="H45" s="44"/>
      <c r="I45" s="43"/>
      <c r="R45" s="75"/>
    </row>
    <row r="46" spans="1:19" ht="15.75" thickBot="1" x14ac:dyDescent="0.3">
      <c r="A46" s="31" t="s">
        <v>44</v>
      </c>
      <c r="B46" s="59"/>
      <c r="C46" s="59"/>
      <c r="D46" s="38"/>
      <c r="E46" s="56"/>
      <c r="F46" s="2"/>
      <c r="H46" s="31" t="s">
        <v>114</v>
      </c>
      <c r="I46" s="55">
        <f>I33-I42</f>
        <v>40000</v>
      </c>
      <c r="R46" s="75"/>
    </row>
    <row r="47" spans="1:19" x14ac:dyDescent="0.25">
      <c r="A47" s="19" t="s">
        <v>46</v>
      </c>
      <c r="B47" s="60"/>
      <c r="C47" s="60"/>
      <c r="D47" s="32">
        <f>F42</f>
        <v>7260730</v>
      </c>
      <c r="E47" s="74"/>
      <c r="R47" s="75"/>
    </row>
    <row r="48" spans="1:19" ht="16.5" thickBot="1" x14ac:dyDescent="0.3">
      <c r="A48" s="24" t="s">
        <v>48</v>
      </c>
      <c r="B48" s="61"/>
      <c r="C48" s="61"/>
      <c r="D48" s="18">
        <f>L6</f>
        <v>1092000</v>
      </c>
      <c r="E48" s="74"/>
      <c r="H48" s="1">
        <v>11</v>
      </c>
    </row>
    <row r="49" spans="1:11" ht="15.75" thickBot="1" x14ac:dyDescent="0.3">
      <c r="A49" s="24" t="s">
        <v>114</v>
      </c>
      <c r="B49" s="61"/>
      <c r="C49" s="61"/>
      <c r="D49" s="18">
        <f>I46</f>
        <v>40000</v>
      </c>
      <c r="E49" s="74"/>
      <c r="H49" s="66" t="s">
        <v>133</v>
      </c>
      <c r="I49" s="67">
        <f>D51-I22</f>
        <v>15225</v>
      </c>
    </row>
    <row r="50" spans="1:11" ht="15.75" thickBot="1" x14ac:dyDescent="0.3">
      <c r="A50" s="44"/>
      <c r="B50" s="62"/>
      <c r="C50" s="62"/>
      <c r="D50" s="43"/>
      <c r="E50" s="74"/>
      <c r="H50" s="56"/>
      <c r="I50" s="57"/>
    </row>
    <row r="51" spans="1:11" ht="15.75" thickBot="1" x14ac:dyDescent="0.3">
      <c r="A51" s="31" t="s">
        <v>32</v>
      </c>
      <c r="B51" s="59"/>
      <c r="C51" s="59"/>
      <c r="D51" s="55">
        <f>SUM(D47:D50)</f>
        <v>8392730</v>
      </c>
      <c r="E51" s="57"/>
      <c r="H51" s="66" t="s">
        <v>131</v>
      </c>
      <c r="I51" s="67">
        <v>14694.55</v>
      </c>
    </row>
    <row r="52" spans="1:11" ht="15.75" thickBot="1" x14ac:dyDescent="0.3">
      <c r="H52" s="68"/>
    </row>
    <row r="53" spans="1:11" ht="15.75" thickBot="1" x14ac:dyDescent="0.3">
      <c r="H53" s="66" t="s">
        <v>56</v>
      </c>
      <c r="I53" s="69">
        <f>I49-I51</f>
        <v>530.45000000000073</v>
      </c>
    </row>
    <row r="54" spans="1:11" ht="16.5" thickBot="1" x14ac:dyDescent="0.3">
      <c r="A54" s="1">
        <v>10</v>
      </c>
    </row>
    <row r="55" spans="1:11" ht="15.75" thickBot="1" x14ac:dyDescent="0.3">
      <c r="A55" s="6" t="s">
        <v>52</v>
      </c>
      <c r="B55" s="3"/>
      <c r="C55" s="3"/>
      <c r="D55" s="76"/>
      <c r="E55" s="65"/>
      <c r="F55" s="56"/>
      <c r="H55" s="53" t="s">
        <v>57</v>
      </c>
    </row>
    <row r="56" spans="1:11" ht="15.75" thickBot="1" x14ac:dyDescent="0.3">
      <c r="A56" s="10"/>
      <c r="B56" s="11" t="s">
        <v>5</v>
      </c>
      <c r="C56" s="11" t="s">
        <v>6</v>
      </c>
      <c r="D56" s="12" t="s">
        <v>53</v>
      </c>
      <c r="E56" s="12" t="s">
        <v>64</v>
      </c>
      <c r="F56" s="75"/>
    </row>
    <row r="57" spans="1:11" x14ac:dyDescent="0.25">
      <c r="A57" s="19" t="s">
        <v>54</v>
      </c>
      <c r="B57" s="17">
        <v>11000</v>
      </c>
      <c r="C57" s="17">
        <v>116520</v>
      </c>
      <c r="D57" s="32"/>
      <c r="E57" s="32"/>
      <c r="F57" s="74"/>
    </row>
    <row r="58" spans="1:11" x14ac:dyDescent="0.25">
      <c r="A58" s="24" t="s">
        <v>146</v>
      </c>
      <c r="B58" s="23"/>
      <c r="C58" s="23"/>
      <c r="D58" s="18"/>
      <c r="E58" s="18">
        <v>55000</v>
      </c>
      <c r="F58" s="74"/>
    </row>
    <row r="59" spans="1:11" x14ac:dyDescent="0.25">
      <c r="A59" s="24" t="s">
        <v>147</v>
      </c>
      <c r="B59" s="23"/>
      <c r="C59" s="23"/>
      <c r="D59" s="18"/>
      <c r="E59" s="18"/>
      <c r="F59" s="74"/>
      <c r="K59" t="s">
        <v>75</v>
      </c>
    </row>
    <row r="60" spans="1:11" x14ac:dyDescent="0.25">
      <c r="A60" s="24" t="s">
        <v>148</v>
      </c>
      <c r="B60" s="23"/>
      <c r="C60" s="23"/>
      <c r="D60" s="18"/>
      <c r="E60" s="18"/>
      <c r="F60" s="74"/>
    </row>
    <row r="61" spans="1:11" x14ac:dyDescent="0.25">
      <c r="A61" s="24"/>
      <c r="B61" s="23"/>
      <c r="C61" s="23"/>
      <c r="D61" s="18"/>
      <c r="E61" s="18"/>
      <c r="F61" s="57"/>
    </row>
    <row r="62" spans="1:11" ht="15.75" thickBot="1" x14ac:dyDescent="0.3">
      <c r="A62" s="44"/>
      <c r="B62" s="42"/>
      <c r="C62" s="42"/>
      <c r="D62" s="43"/>
      <c r="E62" s="43"/>
    </row>
    <row r="63" spans="1:11" ht="15.75" thickBot="1" x14ac:dyDescent="0.3">
      <c r="A63" s="31" t="s">
        <v>32</v>
      </c>
      <c r="B63" s="58">
        <f>SUM(B57:B62)</f>
        <v>11000</v>
      </c>
      <c r="C63" s="58">
        <f>SUM(C57:C62)</f>
        <v>116520</v>
      </c>
      <c r="D63" s="55">
        <f>SUM(D57:D62)</f>
        <v>0</v>
      </c>
      <c r="E63" s="55">
        <f>SUM(E57:E62)</f>
        <v>55000</v>
      </c>
    </row>
    <row r="65" spans="1:7" x14ac:dyDescent="0.25">
      <c r="A65" s="2" t="s">
        <v>130</v>
      </c>
      <c r="G65"/>
    </row>
    <row r="66" spans="1:7" x14ac:dyDescent="0.25">
      <c r="A66" s="2" t="s">
        <v>63</v>
      </c>
      <c r="G66"/>
    </row>
    <row r="67" spans="1:7" x14ac:dyDescent="0.25">
      <c r="A67" s="78"/>
      <c r="G67"/>
    </row>
    <row r="68" spans="1:7" x14ac:dyDescent="0.25">
      <c r="A68" s="53"/>
      <c r="G68"/>
    </row>
    <row r="69" spans="1:7" x14ac:dyDescent="0.25">
      <c r="A69" s="53"/>
    </row>
    <row r="70" spans="1:7" x14ac:dyDescent="0.25">
      <c r="A70" s="53"/>
    </row>
    <row r="71" spans="1:7" x14ac:dyDescent="0.25">
      <c r="A71" s="54"/>
    </row>
    <row r="72" spans="1:7" x14ac:dyDescent="0.25">
      <c r="A72" s="5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topLeftCell="A43" zoomScale="78" zoomScaleNormal="78" workbookViewId="0">
      <selection activeCell="A30" sqref="A1:XFD1048576"/>
    </sheetView>
  </sheetViews>
  <sheetFormatPr defaultRowHeight="15" x14ac:dyDescent="0.25"/>
  <cols>
    <col min="1" max="1" width="11.85546875" customWidth="1"/>
    <col min="2" max="3" width="13.7109375" bestFit="1" customWidth="1"/>
    <col min="4" max="4" width="15.42578125" bestFit="1" customWidth="1"/>
    <col min="5" max="5" width="11.7109375" customWidth="1"/>
    <col min="6" max="6" width="13.7109375" bestFit="1" customWidth="1"/>
    <col min="7" max="7" width="9.140625" style="2"/>
    <col min="8" max="8" width="55.28515625" bestFit="1" customWidth="1"/>
    <col min="9" max="9" width="14" customWidth="1"/>
    <col min="10" max="10" width="13.42578125" customWidth="1"/>
    <col min="11" max="11" width="13.85546875" customWidth="1"/>
    <col min="12" max="12" width="40.85546875" customWidth="1"/>
    <col min="13" max="13" width="5.42578125" customWidth="1"/>
    <col min="15" max="17" width="13.7109375" bestFit="1" customWidth="1"/>
    <col min="18" max="18" width="13" customWidth="1"/>
    <col min="20" max="20" width="9.7109375" bestFit="1" customWidth="1"/>
    <col min="21" max="21" width="45.5703125" customWidth="1"/>
    <col min="22" max="22" width="11" bestFit="1" customWidth="1"/>
  </cols>
  <sheetData>
    <row r="1" spans="1:22" ht="16.5" thickBot="1" x14ac:dyDescent="0.3">
      <c r="A1" s="1">
        <v>1</v>
      </c>
      <c r="H1" s="1">
        <v>2</v>
      </c>
      <c r="N1" s="1">
        <v>3</v>
      </c>
      <c r="S1" s="2">
        <v>4</v>
      </c>
    </row>
    <row r="2" spans="1:22" ht="15.75" thickBot="1" x14ac:dyDescent="0.3">
      <c r="A2" s="3" t="s">
        <v>0</v>
      </c>
      <c r="C2" s="4"/>
      <c r="D2" s="4"/>
      <c r="E2" s="70"/>
      <c r="F2" s="108"/>
      <c r="H2" s="6" t="s">
        <v>1</v>
      </c>
      <c r="I2" s="4"/>
      <c r="J2" s="4"/>
      <c r="K2" s="4"/>
      <c r="L2" s="5"/>
      <c r="N2" s="6" t="s">
        <v>2</v>
      </c>
      <c r="O2" s="4"/>
      <c r="P2" s="70"/>
      <c r="Q2" s="40" t="s">
        <v>135</v>
      </c>
      <c r="S2" s="7"/>
      <c r="T2" s="8"/>
      <c r="U2" s="8"/>
      <c r="V2" s="9"/>
    </row>
    <row r="3" spans="1:22" ht="15.75" thickBot="1" x14ac:dyDescent="0.3">
      <c r="A3" s="10" t="s">
        <v>4</v>
      </c>
      <c r="B3" s="11" t="s">
        <v>5</v>
      </c>
      <c r="C3" s="11" t="s">
        <v>6</v>
      </c>
      <c r="D3" s="12" t="s">
        <v>7</v>
      </c>
      <c r="E3" s="39" t="s">
        <v>64</v>
      </c>
      <c r="F3" s="40" t="s">
        <v>32</v>
      </c>
      <c r="H3" s="10" t="s">
        <v>8</v>
      </c>
      <c r="I3" s="11" t="s">
        <v>9</v>
      </c>
      <c r="J3" s="11" t="s">
        <v>10</v>
      </c>
      <c r="K3" s="12" t="s">
        <v>155</v>
      </c>
      <c r="L3" s="13"/>
      <c r="N3" s="10" t="s">
        <v>4</v>
      </c>
      <c r="O3" s="11" t="s">
        <v>9</v>
      </c>
      <c r="P3" s="12" t="s">
        <v>10</v>
      </c>
      <c r="Q3" s="39" t="s">
        <v>135</v>
      </c>
      <c r="S3" s="14"/>
      <c r="T3" s="15"/>
      <c r="U3" s="15"/>
      <c r="V3" s="16"/>
    </row>
    <row r="4" spans="1:22" ht="30.75" thickBot="1" x14ac:dyDescent="0.3">
      <c r="A4" s="87" t="s">
        <v>80</v>
      </c>
      <c r="B4" s="23">
        <v>687000</v>
      </c>
      <c r="C4" s="23">
        <v>1195850</v>
      </c>
      <c r="D4" s="23">
        <v>1189000</v>
      </c>
      <c r="E4" s="80">
        <v>101000</v>
      </c>
      <c r="F4" s="32">
        <f>SUM(B4:E4)</f>
        <v>3172850</v>
      </c>
      <c r="H4" s="24" t="s">
        <v>156</v>
      </c>
      <c r="I4" s="23">
        <v>50000</v>
      </c>
      <c r="J4" s="23">
        <v>200000</v>
      </c>
      <c r="K4" s="23"/>
      <c r="L4" s="20"/>
      <c r="N4" s="87" t="s">
        <v>92</v>
      </c>
      <c r="O4" s="23">
        <v>970000</v>
      </c>
      <c r="P4" s="23">
        <v>1730000</v>
      </c>
      <c r="Q4" s="113"/>
      <c r="S4" s="14"/>
      <c r="T4" s="15"/>
      <c r="U4" s="15"/>
      <c r="V4" s="21"/>
    </row>
    <row r="5" spans="1:22" ht="15.75" thickBot="1" x14ac:dyDescent="0.3">
      <c r="A5" s="41">
        <v>43101</v>
      </c>
      <c r="B5" s="42">
        <v>14000</v>
      </c>
      <c r="C5" s="42">
        <v>23000</v>
      </c>
      <c r="D5" s="42">
        <v>25000</v>
      </c>
      <c r="E5" s="72">
        <v>15000</v>
      </c>
      <c r="F5" s="43">
        <f>SUM(B5:E5)</f>
        <v>77000</v>
      </c>
      <c r="H5" s="44"/>
      <c r="I5" s="42"/>
      <c r="J5" s="42"/>
      <c r="K5" s="42"/>
      <c r="L5" s="36"/>
      <c r="N5" s="41">
        <v>43101</v>
      </c>
      <c r="O5" s="42">
        <v>25000</v>
      </c>
      <c r="P5" s="42">
        <v>35000</v>
      </c>
      <c r="Q5" s="36"/>
      <c r="S5" s="14"/>
      <c r="T5" s="25"/>
      <c r="U5" s="15"/>
      <c r="V5" s="21"/>
    </row>
    <row r="6" spans="1:22" ht="15.75" thickBot="1" x14ac:dyDescent="0.3">
      <c r="A6" s="41">
        <v>43132</v>
      </c>
      <c r="B6" s="42">
        <v>14000</v>
      </c>
      <c r="C6" s="42">
        <v>0</v>
      </c>
      <c r="D6" s="42">
        <v>30000</v>
      </c>
      <c r="E6" s="72">
        <v>15000</v>
      </c>
      <c r="F6" s="43">
        <f t="shared" ref="F6:F53" si="0">SUM(B6:E6)</f>
        <v>59000</v>
      </c>
      <c r="H6" s="26"/>
      <c r="I6" s="27">
        <f>SUM(I4:I4)</f>
        <v>50000</v>
      </c>
      <c r="J6" s="27">
        <f>SUM(J4:J4)</f>
        <v>200000</v>
      </c>
      <c r="K6" s="27">
        <f>SUM(K4:K4)</f>
        <v>0</v>
      </c>
      <c r="L6" s="28">
        <f>SUM(I6:K6)</f>
        <v>250000</v>
      </c>
      <c r="N6" s="41">
        <v>43132</v>
      </c>
      <c r="O6" s="42">
        <v>25000</v>
      </c>
      <c r="P6" s="42">
        <v>35000</v>
      </c>
      <c r="Q6" s="36"/>
      <c r="S6" s="14"/>
      <c r="T6" s="15"/>
      <c r="U6" s="15"/>
      <c r="V6" s="21"/>
    </row>
    <row r="7" spans="1:22" ht="15.75" thickBot="1" x14ac:dyDescent="0.3">
      <c r="A7" s="41">
        <v>43160</v>
      </c>
      <c r="B7" s="42">
        <v>14400</v>
      </c>
      <c r="C7" s="42">
        <v>0</v>
      </c>
      <c r="D7" s="42">
        <v>30000</v>
      </c>
      <c r="E7" s="72">
        <v>15000</v>
      </c>
      <c r="F7" s="43">
        <f t="shared" si="0"/>
        <v>59400</v>
      </c>
      <c r="N7" s="41">
        <v>43160</v>
      </c>
      <c r="O7" s="42">
        <v>25000</v>
      </c>
      <c r="P7" s="42">
        <v>35000</v>
      </c>
      <c r="Q7" s="36"/>
      <c r="S7" s="14"/>
      <c r="T7" s="25"/>
      <c r="U7" s="15"/>
      <c r="V7" s="21"/>
    </row>
    <row r="8" spans="1:22" ht="16.5" thickBot="1" x14ac:dyDescent="0.3">
      <c r="A8" s="41">
        <v>43191</v>
      </c>
      <c r="B8" s="42">
        <v>14000</v>
      </c>
      <c r="C8" s="42">
        <v>0</v>
      </c>
      <c r="D8" s="42">
        <v>30000</v>
      </c>
      <c r="E8" s="72">
        <v>15000</v>
      </c>
      <c r="F8" s="43">
        <f t="shared" si="0"/>
        <v>59000</v>
      </c>
      <c r="H8" s="30">
        <v>5</v>
      </c>
      <c r="K8" s="1">
        <v>6</v>
      </c>
      <c r="N8" s="41">
        <v>43191</v>
      </c>
      <c r="O8" s="42">
        <v>25000</v>
      </c>
      <c r="P8" s="42">
        <v>35000</v>
      </c>
      <c r="Q8" s="36"/>
      <c r="S8" s="14"/>
      <c r="T8" s="15"/>
      <c r="U8" s="15"/>
      <c r="V8" s="21"/>
    </row>
    <row r="9" spans="1:22" ht="15.75" thickBot="1" x14ac:dyDescent="0.3">
      <c r="A9" s="41">
        <v>43221</v>
      </c>
      <c r="B9" s="42">
        <v>19000</v>
      </c>
      <c r="C9" s="42">
        <v>0</v>
      </c>
      <c r="D9" s="42">
        <v>30000</v>
      </c>
      <c r="E9" s="72">
        <v>15000</v>
      </c>
      <c r="F9" s="43">
        <f t="shared" si="0"/>
        <v>64000</v>
      </c>
      <c r="H9" s="31" t="s">
        <v>24</v>
      </c>
      <c r="I9" s="12"/>
      <c r="K9" s="31" t="s">
        <v>25</v>
      </c>
      <c r="L9" s="12"/>
      <c r="N9" s="41">
        <v>43221</v>
      </c>
      <c r="O9" s="42">
        <v>25000</v>
      </c>
      <c r="P9" s="42">
        <v>35000</v>
      </c>
      <c r="Q9" s="36"/>
      <c r="S9" s="14"/>
      <c r="T9" s="15"/>
      <c r="U9" s="15"/>
      <c r="V9" s="21"/>
    </row>
    <row r="10" spans="1:22" ht="15.75" thickBot="1" x14ac:dyDescent="0.3">
      <c r="A10" s="41">
        <v>43252</v>
      </c>
      <c r="B10" s="89">
        <v>30000</v>
      </c>
      <c r="C10" s="89">
        <v>0</v>
      </c>
      <c r="D10" s="89">
        <v>40000</v>
      </c>
      <c r="E10" s="90">
        <v>25000</v>
      </c>
      <c r="F10" s="92">
        <f t="shared" si="0"/>
        <v>95000</v>
      </c>
      <c r="G10" s="40" t="s">
        <v>91</v>
      </c>
      <c r="H10" s="44" t="s">
        <v>106</v>
      </c>
      <c r="I10" s="43">
        <v>253900</v>
      </c>
      <c r="K10" s="98">
        <v>40000</v>
      </c>
      <c r="L10" s="97" t="s">
        <v>118</v>
      </c>
      <c r="N10" s="41">
        <v>43252</v>
      </c>
      <c r="O10" s="42">
        <v>25000</v>
      </c>
      <c r="P10" s="42">
        <v>35000</v>
      </c>
      <c r="Q10" s="36"/>
      <c r="S10" s="14"/>
      <c r="T10" s="15"/>
      <c r="U10" s="15"/>
      <c r="V10" s="21"/>
    </row>
    <row r="11" spans="1:22" ht="15.75" thickBot="1" x14ac:dyDescent="0.3">
      <c r="A11" s="41">
        <v>43282</v>
      </c>
      <c r="B11" s="42">
        <v>20000</v>
      </c>
      <c r="C11" s="42">
        <v>40000</v>
      </c>
      <c r="D11" s="42">
        <v>30000</v>
      </c>
      <c r="E11" s="72">
        <v>15000</v>
      </c>
      <c r="F11" s="43">
        <f t="shared" si="0"/>
        <v>105000</v>
      </c>
      <c r="H11" s="44" t="s">
        <v>132</v>
      </c>
      <c r="I11" s="43">
        <v>-150000</v>
      </c>
      <c r="K11" s="33">
        <v>180000</v>
      </c>
      <c r="L11" s="20" t="s">
        <v>101</v>
      </c>
      <c r="N11" s="41">
        <v>43282</v>
      </c>
      <c r="O11" s="42">
        <v>25000</v>
      </c>
      <c r="P11" s="42">
        <v>35000</v>
      </c>
      <c r="Q11" s="36"/>
      <c r="S11" s="14"/>
      <c r="T11" s="25"/>
      <c r="U11" s="15"/>
      <c r="V11" s="21"/>
    </row>
    <row r="12" spans="1:22" ht="15.75" thickBot="1" x14ac:dyDescent="0.3">
      <c r="A12" s="41">
        <v>43313</v>
      </c>
      <c r="B12" s="42">
        <v>20000</v>
      </c>
      <c r="C12" s="42">
        <v>40000</v>
      </c>
      <c r="D12" s="42">
        <v>30000</v>
      </c>
      <c r="E12" s="72">
        <v>15000</v>
      </c>
      <c r="F12" s="43">
        <f t="shared" si="0"/>
        <v>105000</v>
      </c>
      <c r="H12" s="115" t="s">
        <v>168</v>
      </c>
      <c r="I12" s="95">
        <v>103900</v>
      </c>
      <c r="K12" s="33">
        <v>12000</v>
      </c>
      <c r="L12" s="20" t="s">
        <v>93</v>
      </c>
      <c r="N12" s="41">
        <v>43313</v>
      </c>
      <c r="O12" s="42">
        <v>25000</v>
      </c>
      <c r="P12" s="42">
        <v>35000</v>
      </c>
      <c r="Q12" s="36"/>
      <c r="S12" s="14"/>
      <c r="T12" s="29"/>
      <c r="U12" s="15"/>
      <c r="V12" s="21"/>
    </row>
    <row r="13" spans="1:22" ht="15.75" thickBot="1" x14ac:dyDescent="0.3">
      <c r="A13" s="41">
        <v>43344</v>
      </c>
      <c r="B13" s="42">
        <v>20000</v>
      </c>
      <c r="C13" s="42">
        <v>40000</v>
      </c>
      <c r="D13" s="42">
        <v>30000</v>
      </c>
      <c r="E13" s="72">
        <v>15000</v>
      </c>
      <c r="F13" s="43">
        <f t="shared" si="0"/>
        <v>105000</v>
      </c>
      <c r="H13" s="6" t="s">
        <v>66</v>
      </c>
      <c r="I13" s="77">
        <v>0</v>
      </c>
      <c r="K13" s="33">
        <v>9500</v>
      </c>
      <c r="L13" s="20" t="s">
        <v>94</v>
      </c>
      <c r="N13" s="41">
        <v>43344</v>
      </c>
      <c r="O13" s="42">
        <v>25000</v>
      </c>
      <c r="P13" s="42">
        <v>35000</v>
      </c>
      <c r="Q13" s="36"/>
      <c r="S13" s="14"/>
      <c r="T13" s="29"/>
      <c r="U13" s="15"/>
      <c r="V13" s="21"/>
    </row>
    <row r="14" spans="1:22" ht="15.75" thickBot="1" x14ac:dyDescent="0.3">
      <c r="A14" s="41">
        <v>43374</v>
      </c>
      <c r="B14" s="42">
        <v>20000</v>
      </c>
      <c r="C14" s="42">
        <v>40000</v>
      </c>
      <c r="D14" s="42">
        <v>30000</v>
      </c>
      <c r="E14" s="72">
        <v>15000</v>
      </c>
      <c r="F14" s="43">
        <f t="shared" si="0"/>
        <v>105000</v>
      </c>
      <c r="H14" s="31" t="s">
        <v>127</v>
      </c>
      <c r="I14" s="55">
        <v>120000</v>
      </c>
      <c r="K14" s="33">
        <v>60000</v>
      </c>
      <c r="L14" s="20" t="s">
        <v>100</v>
      </c>
      <c r="N14" s="41">
        <v>43374</v>
      </c>
      <c r="O14" s="42">
        <v>25000</v>
      </c>
      <c r="P14" s="42">
        <v>35000</v>
      </c>
      <c r="Q14" s="36"/>
      <c r="S14" s="14"/>
      <c r="T14" s="29"/>
      <c r="U14" s="15"/>
      <c r="V14" s="21"/>
    </row>
    <row r="15" spans="1:22" ht="15.75" thickBot="1" x14ac:dyDescent="0.3">
      <c r="A15" s="41">
        <v>43405</v>
      </c>
      <c r="B15" s="42">
        <v>20000</v>
      </c>
      <c r="C15" s="42">
        <v>40000</v>
      </c>
      <c r="D15" s="42">
        <v>30000</v>
      </c>
      <c r="E15" s="72">
        <v>15000</v>
      </c>
      <c r="F15" s="43">
        <f t="shared" si="0"/>
        <v>105000</v>
      </c>
      <c r="K15" s="35">
        <v>110000</v>
      </c>
      <c r="L15" s="36" t="s">
        <v>102</v>
      </c>
      <c r="N15" s="41">
        <v>43405</v>
      </c>
      <c r="O15" s="42">
        <v>25000</v>
      </c>
      <c r="P15" s="42">
        <v>35000</v>
      </c>
      <c r="Q15" s="36"/>
      <c r="S15" s="14"/>
      <c r="T15" s="29"/>
      <c r="U15" s="15"/>
      <c r="V15" s="21"/>
    </row>
    <row r="16" spans="1:22" ht="16.5" thickBot="1" x14ac:dyDescent="0.3">
      <c r="A16" s="41">
        <v>43435</v>
      </c>
      <c r="B16" s="42">
        <v>20000</v>
      </c>
      <c r="C16" s="42">
        <v>40000</v>
      </c>
      <c r="D16" s="42">
        <v>30000</v>
      </c>
      <c r="E16" s="72">
        <v>15000</v>
      </c>
      <c r="F16" s="43">
        <f t="shared" si="0"/>
        <v>105000</v>
      </c>
      <c r="H16" s="1">
        <v>9</v>
      </c>
      <c r="K16" s="35">
        <v>25000</v>
      </c>
      <c r="L16" s="36" t="s">
        <v>129</v>
      </c>
      <c r="N16" s="41">
        <v>43435</v>
      </c>
      <c r="O16" s="42">
        <v>25000</v>
      </c>
      <c r="P16" s="42">
        <v>35000</v>
      </c>
      <c r="Q16" s="36"/>
      <c r="S16" s="14"/>
      <c r="T16" s="29"/>
      <c r="U16" s="15"/>
      <c r="V16" s="21"/>
    </row>
    <row r="17" spans="1:22" ht="15.75" thickBot="1" x14ac:dyDescent="0.3">
      <c r="A17" s="41">
        <v>43466</v>
      </c>
      <c r="B17" s="42">
        <v>20000</v>
      </c>
      <c r="C17" s="42">
        <v>40000</v>
      </c>
      <c r="D17" s="42">
        <v>30000</v>
      </c>
      <c r="E17" s="72">
        <v>15000</v>
      </c>
      <c r="F17" s="43">
        <f t="shared" si="0"/>
        <v>105000</v>
      </c>
      <c r="H17" s="31" t="s">
        <v>45</v>
      </c>
      <c r="I17" s="12"/>
      <c r="K17" s="35">
        <v>70000</v>
      </c>
      <c r="L17" s="36" t="s">
        <v>104</v>
      </c>
      <c r="N17" s="41">
        <v>43466</v>
      </c>
      <c r="O17" s="42">
        <v>25000</v>
      </c>
      <c r="P17" s="42">
        <v>35000</v>
      </c>
      <c r="Q17" s="36"/>
      <c r="S17" s="14"/>
      <c r="T17" s="34"/>
      <c r="U17" s="15"/>
      <c r="V17" s="21"/>
    </row>
    <row r="18" spans="1:22" ht="15.75" thickBot="1" x14ac:dyDescent="0.3">
      <c r="A18" s="41">
        <v>43497</v>
      </c>
      <c r="B18" s="42">
        <v>20000</v>
      </c>
      <c r="C18" s="42">
        <v>40000</v>
      </c>
      <c r="D18" s="42">
        <v>30000</v>
      </c>
      <c r="E18" s="72">
        <v>15000</v>
      </c>
      <c r="F18" s="43">
        <f t="shared" si="0"/>
        <v>105000</v>
      </c>
      <c r="H18" s="19" t="s">
        <v>115</v>
      </c>
      <c r="I18" s="32">
        <f>R48</f>
        <v>5240000</v>
      </c>
      <c r="K18" s="35">
        <v>40000</v>
      </c>
      <c r="L18" s="36" t="s">
        <v>105</v>
      </c>
      <c r="N18" s="41">
        <v>43497</v>
      </c>
      <c r="O18" s="42">
        <v>25000</v>
      </c>
      <c r="P18" s="42">
        <v>35000</v>
      </c>
      <c r="Q18" s="36"/>
      <c r="S18" s="14"/>
      <c r="T18" s="34"/>
      <c r="U18" s="15"/>
      <c r="V18" s="21"/>
    </row>
    <row r="19" spans="1:22" ht="15.75" thickBot="1" x14ac:dyDescent="0.3">
      <c r="A19" s="41">
        <v>43525</v>
      </c>
      <c r="B19" s="42">
        <v>20000</v>
      </c>
      <c r="C19" s="42">
        <v>40000</v>
      </c>
      <c r="D19" s="42">
        <v>30000</v>
      </c>
      <c r="E19" s="72">
        <v>15000</v>
      </c>
      <c r="F19" s="43">
        <f t="shared" si="0"/>
        <v>105000</v>
      </c>
      <c r="H19" s="24" t="s">
        <v>116</v>
      </c>
      <c r="I19" s="18">
        <v>1092000</v>
      </c>
      <c r="K19" s="114">
        <v>40000</v>
      </c>
      <c r="L19" s="97" t="s">
        <v>141</v>
      </c>
      <c r="N19" s="41">
        <v>43525</v>
      </c>
      <c r="O19" s="42">
        <v>25000</v>
      </c>
      <c r="P19" s="42">
        <v>35000</v>
      </c>
      <c r="Q19" s="36"/>
      <c r="S19" s="14"/>
      <c r="T19" s="29"/>
      <c r="U19" s="15"/>
      <c r="V19" s="21"/>
    </row>
    <row r="20" spans="1:22" ht="15.75" thickBot="1" x14ac:dyDescent="0.3">
      <c r="A20" s="41">
        <v>43556</v>
      </c>
      <c r="B20" s="42">
        <v>20000</v>
      </c>
      <c r="C20" s="42">
        <v>40000</v>
      </c>
      <c r="D20" s="42">
        <v>30000</v>
      </c>
      <c r="E20" s="72">
        <v>15000</v>
      </c>
      <c r="F20" s="43">
        <f t="shared" si="0"/>
        <v>105000</v>
      </c>
      <c r="H20" s="24" t="s">
        <v>128</v>
      </c>
      <c r="I20" s="107">
        <v>150000</v>
      </c>
      <c r="K20" s="114">
        <v>50000</v>
      </c>
      <c r="L20" s="97" t="s">
        <v>150</v>
      </c>
      <c r="N20" s="41">
        <v>43556</v>
      </c>
      <c r="O20" s="42">
        <v>25000</v>
      </c>
      <c r="P20" s="42">
        <v>35000</v>
      </c>
      <c r="Q20" s="36"/>
      <c r="S20" s="14"/>
      <c r="T20" s="29"/>
      <c r="U20" s="15"/>
      <c r="V20" s="21"/>
    </row>
    <row r="21" spans="1:22" ht="15.75" thickBot="1" x14ac:dyDescent="0.3">
      <c r="A21" s="41">
        <v>43586</v>
      </c>
      <c r="B21" s="42">
        <v>20000</v>
      </c>
      <c r="C21" s="42">
        <v>40000</v>
      </c>
      <c r="D21" s="42">
        <v>30000</v>
      </c>
      <c r="E21" s="72">
        <v>15000</v>
      </c>
      <c r="F21" s="43">
        <f t="shared" si="0"/>
        <v>105000</v>
      </c>
      <c r="H21" s="24" t="s">
        <v>97</v>
      </c>
      <c r="I21" s="18">
        <f>K64</f>
        <v>762505</v>
      </c>
      <c r="K21" s="114">
        <v>100000</v>
      </c>
      <c r="L21" s="97" t="s">
        <v>142</v>
      </c>
      <c r="N21" s="41">
        <v>43586</v>
      </c>
      <c r="O21" s="42">
        <v>25000</v>
      </c>
      <c r="P21" s="42">
        <v>35000</v>
      </c>
      <c r="Q21" s="36"/>
      <c r="S21" s="14"/>
      <c r="T21" s="29"/>
      <c r="U21" s="15"/>
      <c r="V21" s="21"/>
    </row>
    <row r="22" spans="1:22" ht="15.75" thickBot="1" x14ac:dyDescent="0.3">
      <c r="A22" s="41">
        <v>43617</v>
      </c>
      <c r="B22" s="42">
        <v>20000</v>
      </c>
      <c r="C22" s="42">
        <v>40000</v>
      </c>
      <c r="D22" s="42">
        <v>35000</v>
      </c>
      <c r="E22" s="72">
        <v>15000</v>
      </c>
      <c r="F22" s="43">
        <f t="shared" si="0"/>
        <v>110000</v>
      </c>
      <c r="H22" s="24" t="s">
        <v>96</v>
      </c>
      <c r="I22" s="18">
        <f>K43</f>
        <v>3963220</v>
      </c>
      <c r="K22" s="114">
        <v>250000</v>
      </c>
      <c r="L22" s="97" t="s">
        <v>143</v>
      </c>
      <c r="N22" s="41">
        <v>43617</v>
      </c>
      <c r="O22" s="42">
        <v>25000</v>
      </c>
      <c r="P22" s="42">
        <v>35000</v>
      </c>
      <c r="Q22" s="36"/>
      <c r="S22" s="14"/>
      <c r="T22" s="29"/>
      <c r="U22" s="15"/>
      <c r="V22" s="21"/>
    </row>
    <row r="23" spans="1:22" ht="15.75" thickBot="1" x14ac:dyDescent="0.3">
      <c r="A23" s="41">
        <v>43647</v>
      </c>
      <c r="B23" s="42">
        <v>2000</v>
      </c>
      <c r="C23" s="42">
        <v>40000</v>
      </c>
      <c r="D23" s="42">
        <v>40000</v>
      </c>
      <c r="E23" s="72">
        <v>15000</v>
      </c>
      <c r="F23" s="43">
        <f t="shared" si="0"/>
        <v>97000</v>
      </c>
      <c r="H23" s="44" t="s">
        <v>170</v>
      </c>
      <c r="I23" s="43">
        <v>103900</v>
      </c>
      <c r="K23" s="114">
        <v>764000</v>
      </c>
      <c r="L23" s="97" t="s">
        <v>144</v>
      </c>
      <c r="N23" s="41">
        <v>43647</v>
      </c>
      <c r="O23" s="42">
        <v>25000</v>
      </c>
      <c r="P23" s="42">
        <v>35000</v>
      </c>
      <c r="Q23" s="36"/>
      <c r="S23" s="14"/>
      <c r="T23" s="29"/>
      <c r="U23" s="15"/>
      <c r="V23" s="21"/>
    </row>
    <row r="24" spans="1:22" ht="15.75" thickBot="1" x14ac:dyDescent="0.3">
      <c r="A24" s="41">
        <v>43678</v>
      </c>
      <c r="B24" s="42">
        <v>20000</v>
      </c>
      <c r="C24" s="42">
        <v>40000</v>
      </c>
      <c r="D24" s="42">
        <v>40000</v>
      </c>
      <c r="E24" s="72">
        <v>15000</v>
      </c>
      <c r="F24" s="43">
        <f t="shared" si="0"/>
        <v>115000</v>
      </c>
      <c r="H24" s="63" t="s">
        <v>171</v>
      </c>
      <c r="I24" s="64">
        <f>SUM(I18:I23)</f>
        <v>11311625</v>
      </c>
      <c r="K24" s="114">
        <v>180000</v>
      </c>
      <c r="L24" s="97" t="s">
        <v>145</v>
      </c>
      <c r="N24" s="41">
        <v>43678</v>
      </c>
      <c r="O24" s="42">
        <v>25000</v>
      </c>
      <c r="P24" s="42">
        <v>35000</v>
      </c>
      <c r="Q24" s="36"/>
      <c r="S24" s="14"/>
      <c r="T24" s="29"/>
      <c r="U24" s="15"/>
      <c r="V24" s="21"/>
    </row>
    <row r="25" spans="1:22" ht="15.75" thickBot="1" x14ac:dyDescent="0.3">
      <c r="A25" s="41">
        <v>43709</v>
      </c>
      <c r="B25" s="42">
        <v>20000</v>
      </c>
      <c r="C25" s="42">
        <v>40000</v>
      </c>
      <c r="D25" s="42">
        <v>40000</v>
      </c>
      <c r="E25" s="72">
        <v>15000</v>
      </c>
      <c r="F25" s="43">
        <f t="shared" si="0"/>
        <v>115000</v>
      </c>
      <c r="K25" s="114">
        <v>40000</v>
      </c>
      <c r="L25" s="97" t="s">
        <v>158</v>
      </c>
      <c r="N25" s="41">
        <v>43709</v>
      </c>
      <c r="O25" s="42">
        <v>25000</v>
      </c>
      <c r="P25" s="42">
        <v>35000</v>
      </c>
      <c r="Q25" s="36"/>
      <c r="S25" s="14"/>
      <c r="T25" s="29"/>
      <c r="U25" s="15"/>
      <c r="V25" s="21"/>
    </row>
    <row r="26" spans="1:22" ht="15.75" thickBot="1" x14ac:dyDescent="0.3">
      <c r="A26" s="41">
        <v>43739</v>
      </c>
      <c r="B26" s="89">
        <v>20000</v>
      </c>
      <c r="C26" s="89">
        <v>40000</v>
      </c>
      <c r="D26" s="89">
        <v>40000</v>
      </c>
      <c r="E26" s="72">
        <v>15000</v>
      </c>
      <c r="F26" s="43">
        <f t="shared" si="0"/>
        <v>115000</v>
      </c>
      <c r="H26" s="2">
        <v>12</v>
      </c>
      <c r="K26" s="114">
        <v>20000</v>
      </c>
      <c r="L26" s="97" t="s">
        <v>157</v>
      </c>
      <c r="N26" s="41">
        <v>43739</v>
      </c>
      <c r="O26" s="42">
        <v>25000</v>
      </c>
      <c r="P26" s="42">
        <v>35000</v>
      </c>
      <c r="Q26" s="36"/>
      <c r="S26" s="14"/>
      <c r="T26" s="29"/>
      <c r="U26" s="15"/>
      <c r="V26" s="21"/>
    </row>
    <row r="27" spans="1:22" ht="15.75" thickBot="1" x14ac:dyDescent="0.3">
      <c r="A27" s="41">
        <v>43770</v>
      </c>
      <c r="B27" s="42">
        <v>28000</v>
      </c>
      <c r="C27" s="42">
        <v>40000</v>
      </c>
      <c r="D27" s="42">
        <v>40000</v>
      </c>
      <c r="E27" s="72">
        <v>15000</v>
      </c>
      <c r="F27" s="43">
        <f t="shared" si="0"/>
        <v>123000</v>
      </c>
      <c r="H27" s="31" t="s">
        <v>107</v>
      </c>
      <c r="I27" s="12"/>
      <c r="K27" s="114">
        <v>50000</v>
      </c>
      <c r="L27" s="97" t="s">
        <v>159</v>
      </c>
      <c r="N27" s="41">
        <v>43770</v>
      </c>
      <c r="O27" s="42">
        <v>25000</v>
      </c>
      <c r="P27" s="42">
        <v>35000</v>
      </c>
      <c r="Q27" s="36"/>
      <c r="S27" s="14"/>
      <c r="T27" s="29"/>
      <c r="U27" s="85" t="s">
        <v>32</v>
      </c>
      <c r="V27" s="86"/>
    </row>
    <row r="28" spans="1:22" x14ac:dyDescent="0.25">
      <c r="A28" s="41">
        <v>43800</v>
      </c>
      <c r="B28" s="42">
        <v>26000</v>
      </c>
      <c r="C28" s="42">
        <v>40000</v>
      </c>
      <c r="D28" s="42">
        <v>40000</v>
      </c>
      <c r="E28" s="72">
        <v>15000</v>
      </c>
      <c r="F28" s="43">
        <f t="shared" si="0"/>
        <v>121000</v>
      </c>
      <c r="H28" s="19" t="s">
        <v>5</v>
      </c>
      <c r="I28" s="32">
        <v>70000</v>
      </c>
      <c r="K28" s="114">
        <v>15000</v>
      </c>
      <c r="L28" s="97" t="s">
        <v>160</v>
      </c>
      <c r="N28" s="41">
        <v>43800</v>
      </c>
      <c r="O28" s="42">
        <v>25000</v>
      </c>
      <c r="P28" s="42">
        <v>35000</v>
      </c>
      <c r="Q28" s="36"/>
      <c r="S28" s="49"/>
    </row>
    <row r="29" spans="1:22" x14ac:dyDescent="0.25">
      <c r="A29" s="41">
        <v>43831</v>
      </c>
      <c r="B29" s="42">
        <v>26000</v>
      </c>
      <c r="C29" s="42">
        <v>40000</v>
      </c>
      <c r="D29" s="42">
        <v>40000</v>
      </c>
      <c r="E29" s="72">
        <v>15000</v>
      </c>
      <c r="F29" s="43">
        <f t="shared" si="0"/>
        <v>121000</v>
      </c>
      <c r="H29" s="24" t="s">
        <v>108</v>
      </c>
      <c r="I29" s="18">
        <v>70000</v>
      </c>
      <c r="K29" s="114">
        <v>25000</v>
      </c>
      <c r="L29" s="97" t="s">
        <v>161</v>
      </c>
      <c r="N29" s="41">
        <v>43831</v>
      </c>
      <c r="O29" s="42">
        <v>25000</v>
      </c>
      <c r="P29" s="42">
        <v>35000</v>
      </c>
      <c r="Q29" s="36"/>
    </row>
    <row r="30" spans="1:22" x14ac:dyDescent="0.25">
      <c r="A30" s="41">
        <v>43862</v>
      </c>
      <c r="B30" s="42">
        <v>26000</v>
      </c>
      <c r="C30" s="42">
        <v>40000</v>
      </c>
      <c r="D30" s="42">
        <v>40000</v>
      </c>
      <c r="E30" s="72">
        <v>15000</v>
      </c>
      <c r="F30" s="43">
        <f t="shared" si="0"/>
        <v>121000</v>
      </c>
      <c r="H30" s="24" t="s">
        <v>53</v>
      </c>
      <c r="I30" s="18">
        <v>70000</v>
      </c>
      <c r="K30" s="114">
        <v>97320</v>
      </c>
      <c r="L30" s="97" t="s">
        <v>162</v>
      </c>
      <c r="N30" s="41">
        <v>43862</v>
      </c>
      <c r="O30" s="42">
        <v>25000</v>
      </c>
      <c r="P30" s="42">
        <v>35000</v>
      </c>
      <c r="Q30" s="36"/>
    </row>
    <row r="31" spans="1:22" x14ac:dyDescent="0.25">
      <c r="A31" s="88" t="s">
        <v>140</v>
      </c>
      <c r="B31" s="89">
        <v>300000</v>
      </c>
      <c r="C31" s="89">
        <v>300000</v>
      </c>
      <c r="D31" s="89">
        <v>300000</v>
      </c>
      <c r="E31" s="90">
        <v>45000</v>
      </c>
      <c r="F31" s="92">
        <f t="shared" si="0"/>
        <v>945000</v>
      </c>
      <c r="H31" s="24" t="s">
        <v>109</v>
      </c>
      <c r="I31" s="18">
        <v>70000</v>
      </c>
      <c r="K31" s="114">
        <v>71400</v>
      </c>
      <c r="L31" s="97" t="s">
        <v>162</v>
      </c>
      <c r="N31" s="41">
        <v>43891</v>
      </c>
      <c r="O31" s="42">
        <v>25000</v>
      </c>
      <c r="P31" s="42">
        <v>35000</v>
      </c>
      <c r="Q31" s="79">
        <v>15000</v>
      </c>
    </row>
    <row r="32" spans="1:22" x14ac:dyDescent="0.25">
      <c r="A32" s="41">
        <v>43891</v>
      </c>
      <c r="B32" s="42">
        <v>26000</v>
      </c>
      <c r="C32" s="42">
        <v>40000</v>
      </c>
      <c r="D32" s="42">
        <v>40000</v>
      </c>
      <c r="E32" s="72">
        <v>15000</v>
      </c>
      <c r="F32" s="43">
        <f t="shared" si="0"/>
        <v>121000</v>
      </c>
      <c r="H32" s="46" t="s">
        <v>110</v>
      </c>
      <c r="I32" s="43">
        <v>75000</v>
      </c>
      <c r="K32" s="114">
        <v>100000</v>
      </c>
      <c r="L32" s="97" t="s">
        <v>163</v>
      </c>
      <c r="N32" s="41">
        <v>43922</v>
      </c>
      <c r="O32" s="42">
        <v>25000</v>
      </c>
      <c r="P32" s="42">
        <v>35000</v>
      </c>
      <c r="Q32" s="79">
        <v>15000</v>
      </c>
    </row>
    <row r="33" spans="1:19" x14ac:dyDescent="0.25">
      <c r="A33" s="41">
        <v>43922</v>
      </c>
      <c r="B33" s="42">
        <v>26000</v>
      </c>
      <c r="C33" s="42">
        <v>3480</v>
      </c>
      <c r="D33" s="42">
        <v>40000</v>
      </c>
      <c r="E33" s="72">
        <v>15000</v>
      </c>
      <c r="F33" s="43">
        <f t="shared" si="0"/>
        <v>84480</v>
      </c>
      <c r="H33" s="24"/>
      <c r="I33" s="18"/>
      <c r="K33" s="114">
        <v>900000</v>
      </c>
      <c r="L33" s="97" t="s">
        <v>164</v>
      </c>
      <c r="N33" s="41">
        <v>43952</v>
      </c>
      <c r="O33" s="42">
        <v>25000</v>
      </c>
      <c r="P33" s="42">
        <v>35000</v>
      </c>
      <c r="Q33" s="79">
        <v>15000</v>
      </c>
    </row>
    <row r="34" spans="1:19" ht="15.75" x14ac:dyDescent="0.25">
      <c r="A34" s="109" t="s">
        <v>134</v>
      </c>
      <c r="B34" s="110">
        <v>50000</v>
      </c>
      <c r="C34" s="110">
        <v>50000</v>
      </c>
      <c r="D34" s="110">
        <v>50000</v>
      </c>
      <c r="E34" s="111">
        <v>30000</v>
      </c>
      <c r="F34" s="112">
        <f t="shared" si="0"/>
        <v>180000</v>
      </c>
      <c r="H34" s="24"/>
      <c r="I34" s="18"/>
      <c r="K34" s="114">
        <v>100000</v>
      </c>
      <c r="L34" s="97" t="s">
        <v>169</v>
      </c>
      <c r="N34" s="41">
        <v>43983</v>
      </c>
      <c r="O34" s="42">
        <v>25000</v>
      </c>
      <c r="P34" s="42">
        <v>35000</v>
      </c>
      <c r="Q34" s="79">
        <v>15000</v>
      </c>
      <c r="S34" s="2"/>
    </row>
    <row r="35" spans="1:19" ht="15.75" thickBot="1" x14ac:dyDescent="0.3">
      <c r="A35" s="41">
        <v>43952</v>
      </c>
      <c r="B35" s="42">
        <v>15000</v>
      </c>
      <c r="C35" s="42">
        <v>40000</v>
      </c>
      <c r="D35" s="42">
        <v>40000</v>
      </c>
      <c r="E35" s="72">
        <v>15000</v>
      </c>
      <c r="F35" s="43">
        <f t="shared" si="0"/>
        <v>110000</v>
      </c>
      <c r="H35" s="63" t="s">
        <v>32</v>
      </c>
      <c r="I35" s="64">
        <f>SUM(I28:I34)</f>
        <v>355000</v>
      </c>
      <c r="K35" s="114">
        <v>50000</v>
      </c>
      <c r="L35" s="97" t="s">
        <v>174</v>
      </c>
      <c r="N35" s="41">
        <v>44013</v>
      </c>
      <c r="O35" s="42">
        <v>25000</v>
      </c>
      <c r="P35" s="42">
        <v>35000</v>
      </c>
      <c r="Q35" s="36">
        <v>20000</v>
      </c>
      <c r="S35" s="53"/>
    </row>
    <row r="36" spans="1:19" x14ac:dyDescent="0.25">
      <c r="A36" s="41">
        <v>43983</v>
      </c>
      <c r="B36" s="42">
        <v>26000</v>
      </c>
      <c r="C36" s="42">
        <v>40000</v>
      </c>
      <c r="D36" s="42">
        <v>40000</v>
      </c>
      <c r="E36" s="72">
        <v>15000</v>
      </c>
      <c r="F36" s="43">
        <f t="shared" si="0"/>
        <v>121000</v>
      </c>
      <c r="K36" s="114">
        <v>40000</v>
      </c>
      <c r="L36" s="97" t="s">
        <v>175</v>
      </c>
      <c r="N36" s="81" t="s">
        <v>154</v>
      </c>
      <c r="O36" s="42"/>
      <c r="P36" s="42"/>
      <c r="Q36" s="36">
        <v>10000</v>
      </c>
      <c r="S36" s="53"/>
    </row>
    <row r="37" spans="1:19" ht="15.75" thickBot="1" x14ac:dyDescent="0.3">
      <c r="A37" s="41">
        <v>44013</v>
      </c>
      <c r="B37" s="42">
        <v>26000</v>
      </c>
      <c r="C37" s="42">
        <v>40000</v>
      </c>
      <c r="D37" s="42">
        <v>40000</v>
      </c>
      <c r="E37" s="72">
        <v>15000</v>
      </c>
      <c r="F37" s="43">
        <f t="shared" si="0"/>
        <v>121000</v>
      </c>
      <c r="H37" s="2">
        <v>13</v>
      </c>
      <c r="K37" s="114">
        <v>500000</v>
      </c>
      <c r="L37" s="97" t="s">
        <v>177</v>
      </c>
      <c r="N37" s="81">
        <v>44044</v>
      </c>
      <c r="O37" s="42">
        <v>25000</v>
      </c>
      <c r="P37" s="42">
        <v>35000</v>
      </c>
      <c r="Q37" s="36">
        <v>20000</v>
      </c>
    </row>
    <row r="38" spans="1:19" ht="15.75" thickBot="1" x14ac:dyDescent="0.3">
      <c r="A38" s="41">
        <v>44044</v>
      </c>
      <c r="B38" s="42">
        <v>36000</v>
      </c>
      <c r="C38" s="42">
        <v>40000</v>
      </c>
      <c r="D38" s="42">
        <v>40000</v>
      </c>
      <c r="E38" s="72">
        <v>20000</v>
      </c>
      <c r="F38" s="43">
        <f t="shared" si="0"/>
        <v>136000</v>
      </c>
      <c r="H38" s="31" t="s">
        <v>111</v>
      </c>
      <c r="I38" s="12"/>
      <c r="K38" s="114">
        <v>24000</v>
      </c>
      <c r="L38" s="97" t="s">
        <v>178</v>
      </c>
      <c r="N38" s="81">
        <v>44075</v>
      </c>
      <c r="O38" s="42">
        <v>25000</v>
      </c>
      <c r="P38" s="42">
        <v>35000</v>
      </c>
      <c r="Q38" s="36">
        <v>20000</v>
      </c>
      <c r="S38" s="2"/>
    </row>
    <row r="39" spans="1:19" x14ac:dyDescent="0.25">
      <c r="A39" s="41">
        <v>44075</v>
      </c>
      <c r="B39" s="42">
        <v>26000</v>
      </c>
      <c r="C39" s="42">
        <v>40000</v>
      </c>
      <c r="D39" s="42">
        <v>40000</v>
      </c>
      <c r="E39" s="72">
        <v>20000</v>
      </c>
      <c r="F39" s="43">
        <f t="shared" si="0"/>
        <v>126000</v>
      </c>
      <c r="H39" s="19" t="s">
        <v>112</v>
      </c>
      <c r="I39" s="32">
        <v>195000</v>
      </c>
      <c r="K39" s="114"/>
      <c r="L39" s="97"/>
      <c r="N39" s="81">
        <v>44105</v>
      </c>
      <c r="O39" s="42">
        <v>25000</v>
      </c>
      <c r="P39" s="42">
        <v>35000</v>
      </c>
      <c r="Q39" s="36">
        <v>20000</v>
      </c>
    </row>
    <row r="40" spans="1:19" x14ac:dyDescent="0.25">
      <c r="A40" s="41">
        <v>44105</v>
      </c>
      <c r="B40" s="42">
        <v>26000</v>
      </c>
      <c r="C40" s="42">
        <v>40000</v>
      </c>
      <c r="D40" s="42">
        <v>40000</v>
      </c>
      <c r="E40" s="72">
        <v>20000</v>
      </c>
      <c r="F40" s="43">
        <f t="shared" si="0"/>
        <v>126000</v>
      </c>
      <c r="H40" s="24" t="s">
        <v>113</v>
      </c>
      <c r="I40" s="18">
        <v>100000</v>
      </c>
      <c r="K40" s="114"/>
      <c r="L40" s="97"/>
      <c r="N40" s="81">
        <v>44136</v>
      </c>
      <c r="O40" s="42">
        <v>25000</v>
      </c>
      <c r="P40" s="42">
        <v>35000</v>
      </c>
      <c r="Q40" s="36">
        <v>20000</v>
      </c>
    </row>
    <row r="41" spans="1:19" x14ac:dyDescent="0.25">
      <c r="A41" s="41">
        <v>44136</v>
      </c>
      <c r="B41" s="42">
        <v>36000</v>
      </c>
      <c r="C41" s="42">
        <v>40000</v>
      </c>
      <c r="D41" s="42">
        <v>40000</v>
      </c>
      <c r="E41" s="72">
        <v>15000</v>
      </c>
      <c r="F41" s="43">
        <f t="shared" si="0"/>
        <v>131000</v>
      </c>
      <c r="H41" s="44" t="s">
        <v>149</v>
      </c>
      <c r="I41" s="43">
        <v>20000</v>
      </c>
      <c r="K41" s="114"/>
      <c r="L41" s="97"/>
      <c r="N41" s="81">
        <v>44166</v>
      </c>
      <c r="O41" s="42">
        <v>25000</v>
      </c>
      <c r="P41" s="42">
        <v>35000</v>
      </c>
      <c r="Q41" s="36">
        <v>30000</v>
      </c>
    </row>
    <row r="42" spans="1:19" ht="15.75" thickBot="1" x14ac:dyDescent="0.3">
      <c r="A42" s="41">
        <v>44166</v>
      </c>
      <c r="B42" s="42">
        <v>50000</v>
      </c>
      <c r="C42" s="42">
        <v>45000</v>
      </c>
      <c r="D42" s="42">
        <v>40000</v>
      </c>
      <c r="E42" s="72">
        <v>15000</v>
      </c>
      <c r="F42" s="43">
        <f t="shared" si="0"/>
        <v>150000</v>
      </c>
      <c r="H42" s="44"/>
      <c r="I42" s="43"/>
      <c r="K42" s="114"/>
      <c r="L42" s="97"/>
      <c r="N42" s="81">
        <v>44197</v>
      </c>
      <c r="O42" s="42"/>
      <c r="P42" s="42"/>
      <c r="Q42" s="36"/>
    </row>
    <row r="43" spans="1:19" ht="15.75" thickBot="1" x14ac:dyDescent="0.3">
      <c r="A43" s="41">
        <v>43922</v>
      </c>
      <c r="B43" s="42">
        <v>0</v>
      </c>
      <c r="C43" s="42">
        <v>36520</v>
      </c>
      <c r="D43" s="42">
        <v>0</v>
      </c>
      <c r="E43" s="72">
        <v>0</v>
      </c>
      <c r="F43" s="43">
        <f t="shared" si="0"/>
        <v>36520</v>
      </c>
      <c r="H43" s="44"/>
      <c r="I43" s="43"/>
      <c r="K43" s="37">
        <f>SUM(K10:K39)</f>
        <v>3963220</v>
      </c>
      <c r="L43" s="38" t="s">
        <v>32</v>
      </c>
      <c r="N43" s="81">
        <v>44228</v>
      </c>
      <c r="O43" s="42">
        <v>25000</v>
      </c>
      <c r="P43" s="42">
        <v>35000</v>
      </c>
      <c r="Q43" s="36"/>
    </row>
    <row r="44" spans="1:19" ht="15.75" thickBot="1" x14ac:dyDescent="0.3">
      <c r="A44" s="88" t="s">
        <v>151</v>
      </c>
      <c r="B44" s="89">
        <v>250000</v>
      </c>
      <c r="C44" s="89">
        <v>250000</v>
      </c>
      <c r="D44" s="89">
        <v>250000</v>
      </c>
      <c r="E44" s="90">
        <v>50000</v>
      </c>
      <c r="F44" s="43">
        <f t="shared" si="0"/>
        <v>800000</v>
      </c>
      <c r="H44" s="10" t="s">
        <v>32</v>
      </c>
      <c r="I44" s="96">
        <f>SUM(I39:I43)</f>
        <v>315000</v>
      </c>
      <c r="N44" s="81">
        <v>44256</v>
      </c>
      <c r="O44" s="42"/>
      <c r="P44" s="42"/>
      <c r="Q44" s="36"/>
    </row>
    <row r="45" spans="1:19" ht="15.75" thickBot="1" x14ac:dyDescent="0.3">
      <c r="A45" s="88" t="s">
        <v>140</v>
      </c>
      <c r="B45" s="89"/>
      <c r="C45" s="89"/>
      <c r="D45" s="89"/>
      <c r="E45" s="90">
        <v>55000</v>
      </c>
      <c r="F45" s="43">
        <f t="shared" si="0"/>
        <v>55000</v>
      </c>
      <c r="H45" s="46"/>
      <c r="I45" s="95"/>
      <c r="K45">
        <v>7</v>
      </c>
      <c r="N45" s="81">
        <v>44287</v>
      </c>
      <c r="O45" s="23">
        <v>50000</v>
      </c>
      <c r="P45" s="42">
        <v>70000</v>
      </c>
      <c r="Q45" s="36"/>
    </row>
    <row r="46" spans="1:19" ht="15.75" thickBot="1" x14ac:dyDescent="0.3">
      <c r="A46" s="88" t="s">
        <v>152</v>
      </c>
      <c r="B46" s="89">
        <v>250000</v>
      </c>
      <c r="C46" s="89">
        <v>0</v>
      </c>
      <c r="D46" s="89">
        <v>250000</v>
      </c>
      <c r="E46" s="90"/>
      <c r="F46" s="43">
        <f t="shared" si="0"/>
        <v>500000</v>
      </c>
      <c r="H46" s="24"/>
      <c r="I46" s="18"/>
      <c r="K46" s="102"/>
      <c r="L46" s="40" t="s">
        <v>37</v>
      </c>
      <c r="N46" s="83"/>
      <c r="O46" s="81"/>
      <c r="P46" s="42"/>
      <c r="Q46" s="42"/>
    </row>
    <row r="47" spans="1:19" ht="15.75" thickBot="1" x14ac:dyDescent="0.3">
      <c r="A47" s="88" t="s">
        <v>172</v>
      </c>
      <c r="B47" s="89">
        <v>100000</v>
      </c>
      <c r="C47" s="89">
        <v>0</v>
      </c>
      <c r="D47" s="89">
        <v>0</v>
      </c>
      <c r="E47" s="90">
        <v>0</v>
      </c>
      <c r="F47" s="43">
        <f t="shared" si="0"/>
        <v>100000</v>
      </c>
      <c r="H47" s="44"/>
      <c r="I47" s="43"/>
      <c r="K47" s="106">
        <v>324150</v>
      </c>
      <c r="L47" s="99" t="s">
        <v>124</v>
      </c>
      <c r="N47" s="84"/>
      <c r="O47" s="62"/>
      <c r="P47" s="42"/>
      <c r="Q47" s="42"/>
    </row>
    <row r="48" spans="1:19" ht="15.75" thickBot="1" x14ac:dyDescent="0.3">
      <c r="A48" s="88" t="s">
        <v>153</v>
      </c>
      <c r="B48" s="89">
        <v>444000</v>
      </c>
      <c r="C48" s="89">
        <v>324000</v>
      </c>
      <c r="D48" s="89">
        <v>324000</v>
      </c>
      <c r="E48" s="90"/>
      <c r="F48" s="43">
        <f t="shared" si="0"/>
        <v>1092000</v>
      </c>
      <c r="H48" s="31" t="s">
        <v>114</v>
      </c>
      <c r="I48" s="55">
        <f>I35-I44</f>
        <v>40000</v>
      </c>
      <c r="K48" s="47">
        <v>119500</v>
      </c>
      <c r="L48" s="100" t="s">
        <v>119</v>
      </c>
      <c r="N48" s="10" t="s">
        <v>32</v>
      </c>
      <c r="O48" s="58">
        <f>SUM(O4:O47)</f>
        <v>1945000</v>
      </c>
      <c r="P48" s="58">
        <f>SUM(P4:P47)</f>
        <v>3095000</v>
      </c>
      <c r="Q48" s="73">
        <f>SUM(Q31:Q47)</f>
        <v>200000</v>
      </c>
      <c r="R48" s="55">
        <f>SUM(O48:Q48)</f>
        <v>5240000</v>
      </c>
    </row>
    <row r="49" spans="1:18" x14ac:dyDescent="0.25">
      <c r="A49" s="41">
        <v>44197</v>
      </c>
      <c r="B49" s="42">
        <v>50000</v>
      </c>
      <c r="C49" s="42"/>
      <c r="D49" s="42"/>
      <c r="E49" s="72"/>
      <c r="F49" s="43">
        <f t="shared" si="0"/>
        <v>50000</v>
      </c>
      <c r="K49" s="47">
        <v>36650</v>
      </c>
      <c r="L49" s="101" t="s">
        <v>126</v>
      </c>
    </row>
    <row r="50" spans="1:18" ht="16.5" thickBot="1" x14ac:dyDescent="0.3">
      <c r="A50" s="41">
        <v>44228</v>
      </c>
      <c r="B50" s="42">
        <v>50000</v>
      </c>
      <c r="C50" s="42"/>
      <c r="D50" s="42">
        <v>40000</v>
      </c>
      <c r="E50" s="72"/>
      <c r="F50" s="43">
        <f t="shared" si="0"/>
        <v>90000</v>
      </c>
      <c r="H50" s="1">
        <v>11</v>
      </c>
      <c r="K50" s="45">
        <v>31705</v>
      </c>
      <c r="L50" s="13" t="s">
        <v>125</v>
      </c>
    </row>
    <row r="51" spans="1:18" ht="15.75" thickBot="1" x14ac:dyDescent="0.3">
      <c r="A51" s="41">
        <v>44256</v>
      </c>
      <c r="B51" s="42">
        <v>50000</v>
      </c>
      <c r="C51" s="42"/>
      <c r="D51" s="42">
        <v>40000</v>
      </c>
      <c r="E51" s="72"/>
      <c r="F51" s="43">
        <f t="shared" si="0"/>
        <v>90000</v>
      </c>
      <c r="H51" s="66" t="s">
        <v>133</v>
      </c>
      <c r="I51" s="67">
        <f>D70-I24</f>
        <v>12625</v>
      </c>
      <c r="K51" s="47">
        <v>7000</v>
      </c>
      <c r="L51" s="13" t="s">
        <v>95</v>
      </c>
      <c r="R51" s="75"/>
    </row>
    <row r="52" spans="1:18" ht="15.75" thickBot="1" x14ac:dyDescent="0.3">
      <c r="A52" s="41">
        <v>44287</v>
      </c>
      <c r="B52" s="42">
        <v>50000</v>
      </c>
      <c r="C52" s="42"/>
      <c r="D52" s="42">
        <v>40000</v>
      </c>
      <c r="E52" s="72"/>
      <c r="F52" s="43">
        <f t="shared" si="0"/>
        <v>90000</v>
      </c>
      <c r="H52" s="56"/>
      <c r="I52" s="57"/>
      <c r="K52" s="47">
        <v>15000</v>
      </c>
      <c r="L52" s="13" t="s">
        <v>99</v>
      </c>
      <c r="R52" s="75"/>
    </row>
    <row r="53" spans="1:18" ht="15.75" thickBot="1" x14ac:dyDescent="0.3">
      <c r="A53" s="41"/>
      <c r="B53" s="42"/>
      <c r="C53" s="42"/>
      <c r="D53" s="42"/>
      <c r="E53" s="72"/>
      <c r="F53" s="43">
        <f t="shared" si="0"/>
        <v>0</v>
      </c>
      <c r="H53" s="66" t="s">
        <v>131</v>
      </c>
      <c r="I53" s="67">
        <v>11116.12</v>
      </c>
      <c r="K53" s="47">
        <v>18000</v>
      </c>
      <c r="L53" s="13" t="s">
        <v>136</v>
      </c>
      <c r="R53" s="75"/>
    </row>
    <row r="54" spans="1:18" ht="15.75" thickBot="1" x14ac:dyDescent="0.3">
      <c r="A54" s="41"/>
      <c r="B54" s="42"/>
      <c r="C54" s="42"/>
      <c r="D54" s="42"/>
      <c r="E54" s="72"/>
      <c r="F54" s="43"/>
      <c r="H54" s="68"/>
      <c r="K54" s="50">
        <v>50000</v>
      </c>
      <c r="L54" s="100" t="s">
        <v>137</v>
      </c>
      <c r="R54" s="75"/>
    </row>
    <row r="55" spans="1:18" ht="15.75" thickBot="1" x14ac:dyDescent="0.3">
      <c r="A55" s="41"/>
      <c r="B55" s="42"/>
      <c r="C55" s="42"/>
      <c r="D55" s="42"/>
      <c r="E55" s="72"/>
      <c r="F55" s="43"/>
      <c r="H55" s="66" t="s">
        <v>56</v>
      </c>
      <c r="I55" s="69">
        <f>I51-I53</f>
        <v>1508.8799999999992</v>
      </c>
      <c r="K55" s="50">
        <v>28000</v>
      </c>
      <c r="L55" s="103" t="s">
        <v>138</v>
      </c>
      <c r="R55" s="75"/>
    </row>
    <row r="56" spans="1:18" x14ac:dyDescent="0.25">
      <c r="A56" s="41"/>
      <c r="B56" s="42"/>
      <c r="C56" s="42"/>
      <c r="D56" s="42"/>
      <c r="E56" s="72"/>
      <c r="F56" s="43"/>
      <c r="K56" s="50">
        <v>15000</v>
      </c>
      <c r="L56" s="104" t="s">
        <v>139</v>
      </c>
      <c r="R56" s="75"/>
    </row>
    <row r="57" spans="1:18" x14ac:dyDescent="0.25">
      <c r="A57" s="41"/>
      <c r="B57" s="42"/>
      <c r="C57" s="42"/>
      <c r="D57" s="42"/>
      <c r="E57" s="72"/>
      <c r="F57" s="36"/>
      <c r="H57" s="120" t="s">
        <v>57</v>
      </c>
      <c r="I57" s="121"/>
      <c r="K57" s="50">
        <v>2500</v>
      </c>
      <c r="L57" s="104" t="s">
        <v>165</v>
      </c>
    </row>
    <row r="58" spans="1:18" x14ac:dyDescent="0.25">
      <c r="A58" s="41"/>
      <c r="B58" s="42"/>
      <c r="C58" s="42"/>
      <c r="D58" s="42"/>
      <c r="E58" s="72"/>
      <c r="F58" s="36"/>
      <c r="K58" s="50">
        <v>15000</v>
      </c>
      <c r="L58" s="104" t="s">
        <v>166</v>
      </c>
    </row>
    <row r="59" spans="1:18" x14ac:dyDescent="0.25">
      <c r="A59" s="41"/>
      <c r="B59" s="42"/>
      <c r="C59" s="42"/>
      <c r="D59" s="42"/>
      <c r="E59" s="72"/>
      <c r="F59" s="36"/>
      <c r="K59" s="50">
        <v>85000</v>
      </c>
      <c r="L59" s="104" t="s">
        <v>167</v>
      </c>
    </row>
    <row r="60" spans="1:18" ht="15.75" thickBot="1" x14ac:dyDescent="0.3">
      <c r="A60" s="44"/>
      <c r="B60" s="42"/>
      <c r="C60" s="42"/>
      <c r="D60" s="42"/>
      <c r="E60" s="72"/>
      <c r="F60" s="36"/>
      <c r="K60" s="50">
        <v>15000</v>
      </c>
      <c r="L60" s="104" t="s">
        <v>176</v>
      </c>
    </row>
    <row r="61" spans="1:18" ht="15.75" thickBot="1" x14ac:dyDescent="0.3">
      <c r="A61" s="31" t="s">
        <v>32</v>
      </c>
      <c r="B61" s="58">
        <f>SUM(B4:B60)</f>
        <v>3087400</v>
      </c>
      <c r="C61" s="58">
        <f>SUM(C4:C60)</f>
        <v>3347850</v>
      </c>
      <c r="D61" s="58">
        <f>SUM(D4:D60)</f>
        <v>3753000</v>
      </c>
      <c r="E61" s="73">
        <f>SUM(E4:E60)</f>
        <v>846000</v>
      </c>
      <c r="F61" s="55">
        <f>SUM(B61:E61)</f>
        <v>11034250</v>
      </c>
      <c r="K61" s="50"/>
      <c r="L61" s="104"/>
    </row>
    <row r="62" spans="1:18" x14ac:dyDescent="0.25">
      <c r="K62" s="50"/>
      <c r="L62" s="104"/>
    </row>
    <row r="63" spans="1:18" ht="15.75" thickBot="1" x14ac:dyDescent="0.3">
      <c r="K63" s="105"/>
      <c r="L63" s="104"/>
    </row>
    <row r="64" spans="1:18" ht="16.5" thickBot="1" x14ac:dyDescent="0.3">
      <c r="A64" s="1">
        <v>8</v>
      </c>
      <c r="K64" s="52">
        <f>SUM(K47:K63)</f>
        <v>762505</v>
      </c>
      <c r="L64" s="40" t="s">
        <v>32</v>
      </c>
    </row>
    <row r="65" spans="1:7" ht="15.75" thickBot="1" x14ac:dyDescent="0.3">
      <c r="A65" s="31" t="s">
        <v>44</v>
      </c>
      <c r="B65" s="59"/>
      <c r="C65" s="59"/>
      <c r="D65" s="38"/>
      <c r="E65" s="56"/>
      <c r="F65" s="2"/>
      <c r="G65"/>
    </row>
    <row r="66" spans="1:7" x14ac:dyDescent="0.25">
      <c r="A66" s="19" t="s">
        <v>46</v>
      </c>
      <c r="B66" s="60"/>
      <c r="C66" s="60"/>
      <c r="D66" s="32">
        <f>F61</f>
        <v>11034250</v>
      </c>
      <c r="E66" s="74"/>
      <c r="G66"/>
    </row>
    <row r="67" spans="1:7" x14ac:dyDescent="0.25">
      <c r="A67" s="24" t="s">
        <v>48</v>
      </c>
      <c r="B67" s="61"/>
      <c r="C67" s="61"/>
      <c r="D67" s="18">
        <f>L6</f>
        <v>250000</v>
      </c>
      <c r="E67" s="74"/>
      <c r="G67"/>
    </row>
    <row r="68" spans="1:7" x14ac:dyDescent="0.25">
      <c r="A68" s="24" t="s">
        <v>114</v>
      </c>
      <c r="B68" s="61"/>
      <c r="C68" s="61"/>
      <c r="D68" s="18">
        <f>I48</f>
        <v>40000</v>
      </c>
      <c r="E68" s="74"/>
      <c r="G68"/>
    </row>
    <row r="69" spans="1:7" ht="15.75" thickBot="1" x14ac:dyDescent="0.3">
      <c r="A69" s="44"/>
      <c r="B69" s="62"/>
      <c r="C69" s="62"/>
      <c r="D69" s="43"/>
      <c r="E69" s="74"/>
    </row>
    <row r="70" spans="1:7" ht="15.75" thickBot="1" x14ac:dyDescent="0.3">
      <c r="A70" s="31" t="s">
        <v>32</v>
      </c>
      <c r="B70" s="59"/>
      <c r="C70" s="59"/>
      <c r="D70" s="55">
        <f>SUM(D66:D69)</f>
        <v>11324250</v>
      </c>
      <c r="E70" s="57"/>
    </row>
    <row r="73" spans="1:7" ht="16.5" thickBot="1" x14ac:dyDescent="0.3">
      <c r="A73" s="1">
        <v>10</v>
      </c>
    </row>
    <row r="74" spans="1:7" ht="15.75" thickBot="1" x14ac:dyDescent="0.3">
      <c r="A74" s="6" t="s">
        <v>52</v>
      </c>
      <c r="B74" s="3"/>
      <c r="C74" s="3"/>
      <c r="D74" s="76"/>
      <c r="E74" s="65"/>
      <c r="F74" s="56"/>
    </row>
    <row r="75" spans="1:7" ht="15.75" thickBot="1" x14ac:dyDescent="0.3">
      <c r="A75" s="10"/>
      <c r="B75" s="11" t="s">
        <v>5</v>
      </c>
      <c r="C75" s="11" t="s">
        <v>6</v>
      </c>
      <c r="D75" s="12" t="s">
        <v>53</v>
      </c>
      <c r="E75" s="12" t="s">
        <v>64</v>
      </c>
      <c r="F75" s="75"/>
    </row>
    <row r="76" spans="1:7" x14ac:dyDescent="0.25">
      <c r="A76" s="19" t="s">
        <v>54</v>
      </c>
      <c r="B76" s="17">
        <v>0</v>
      </c>
      <c r="C76" s="17">
        <v>160000</v>
      </c>
      <c r="D76" s="32">
        <v>40000</v>
      </c>
      <c r="E76" s="32">
        <v>60000</v>
      </c>
      <c r="F76" s="74"/>
    </row>
    <row r="77" spans="1:7" x14ac:dyDescent="0.25">
      <c r="A77" s="24" t="s">
        <v>146</v>
      </c>
      <c r="B77" s="23"/>
      <c r="C77" s="23"/>
      <c r="D77" s="18"/>
      <c r="E77" s="18"/>
      <c r="F77" s="74"/>
    </row>
    <row r="78" spans="1:7" x14ac:dyDescent="0.25">
      <c r="A78" s="24" t="s">
        <v>173</v>
      </c>
      <c r="B78" s="23"/>
      <c r="C78" s="23">
        <v>250000</v>
      </c>
      <c r="D78" s="18"/>
      <c r="E78" s="18">
        <v>100000</v>
      </c>
      <c r="F78" s="74"/>
    </row>
    <row r="79" spans="1:7" x14ac:dyDescent="0.25">
      <c r="A79" s="24" t="s">
        <v>148</v>
      </c>
      <c r="B79" s="23"/>
      <c r="C79" s="23"/>
      <c r="D79" s="18"/>
      <c r="E79" s="18"/>
      <c r="F79" s="74"/>
    </row>
    <row r="80" spans="1:7" x14ac:dyDescent="0.25">
      <c r="A80" s="24"/>
      <c r="B80" s="23"/>
      <c r="C80" s="23"/>
      <c r="D80" s="18"/>
      <c r="E80" s="18"/>
      <c r="F80" s="57"/>
    </row>
    <row r="81" spans="1:11" ht="15.75" thickBot="1" x14ac:dyDescent="0.3">
      <c r="A81" s="44"/>
      <c r="B81" s="42"/>
      <c r="C81" s="42"/>
      <c r="D81" s="43"/>
      <c r="E81" s="43"/>
      <c r="K81" t="s">
        <v>75</v>
      </c>
    </row>
    <row r="82" spans="1:11" ht="15.75" thickBot="1" x14ac:dyDescent="0.3">
      <c r="A82" s="31" t="s">
        <v>32</v>
      </c>
      <c r="B82" s="58">
        <f>SUM(B76:B81)</f>
        <v>0</v>
      </c>
      <c r="C82" s="58">
        <f>SUM(C76:C81)</f>
        <v>410000</v>
      </c>
      <c r="D82" s="55">
        <f>SUM(D76:D81)</f>
        <v>40000</v>
      </c>
      <c r="E82" s="55">
        <f>SUM(E76:E81)</f>
        <v>160000</v>
      </c>
    </row>
    <row r="84" spans="1:11" x14ac:dyDescent="0.25">
      <c r="A84" s="2"/>
    </row>
    <row r="85" spans="1:11" ht="21" x14ac:dyDescent="0.35">
      <c r="A85" s="118" t="s">
        <v>179</v>
      </c>
      <c r="B85" s="119"/>
      <c r="C85" s="119"/>
      <c r="D85" s="119"/>
      <c r="E85" s="119"/>
      <c r="F85" s="119"/>
      <c r="G85" s="116"/>
      <c r="H85" s="117"/>
    </row>
    <row r="86" spans="1:11" x14ac:dyDescent="0.25">
      <c r="A86" s="78"/>
    </row>
    <row r="87" spans="1:11" x14ac:dyDescent="0.25">
      <c r="A87" s="53"/>
    </row>
    <row r="88" spans="1:11" x14ac:dyDescent="0.25">
      <c r="A88" s="53"/>
    </row>
    <row r="89" spans="1:11" x14ac:dyDescent="0.25">
      <c r="A89" s="53"/>
    </row>
    <row r="90" spans="1:11" x14ac:dyDescent="0.25">
      <c r="A90" s="54"/>
    </row>
    <row r="91" spans="1:11" x14ac:dyDescent="0.25">
      <c r="A91" s="5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topLeftCell="E13" workbookViewId="0">
      <selection activeCell="I16" sqref="I16"/>
    </sheetView>
  </sheetViews>
  <sheetFormatPr defaultRowHeight="15" x14ac:dyDescent="0.25"/>
  <cols>
    <col min="1" max="1" width="11.85546875" customWidth="1"/>
    <col min="2" max="3" width="13.7109375" bestFit="1" customWidth="1"/>
    <col min="4" max="4" width="15.42578125" bestFit="1" customWidth="1"/>
    <col min="5" max="5" width="11.7109375" customWidth="1"/>
    <col min="6" max="6" width="13.7109375" bestFit="1" customWidth="1"/>
    <col min="7" max="7" width="9.140625" style="2"/>
    <col min="8" max="8" width="55.28515625" bestFit="1" customWidth="1"/>
    <col min="9" max="9" width="14" customWidth="1"/>
    <col min="10" max="10" width="13.42578125" customWidth="1"/>
    <col min="11" max="11" width="13.85546875" customWidth="1"/>
    <col min="12" max="12" width="40.85546875" customWidth="1"/>
    <col min="13" max="13" width="5.42578125" customWidth="1"/>
    <col min="15" max="17" width="13.7109375" bestFit="1" customWidth="1"/>
    <col min="18" max="18" width="13" customWidth="1"/>
    <col min="20" max="20" width="9.7109375" bestFit="1" customWidth="1"/>
    <col min="21" max="21" width="45.5703125" customWidth="1"/>
    <col min="22" max="22" width="11" bestFit="1" customWidth="1"/>
  </cols>
  <sheetData>
    <row r="1" spans="1:22" ht="16.5" thickBot="1" x14ac:dyDescent="0.3">
      <c r="A1" s="1">
        <v>1</v>
      </c>
      <c r="H1" s="1">
        <v>2</v>
      </c>
      <c r="N1" s="1">
        <v>3</v>
      </c>
      <c r="S1" s="2">
        <v>4</v>
      </c>
    </row>
    <row r="2" spans="1:22" ht="15.75" thickBot="1" x14ac:dyDescent="0.3">
      <c r="A2" s="3" t="s">
        <v>0</v>
      </c>
      <c r="C2" s="4"/>
      <c r="D2" s="4"/>
      <c r="E2" s="70"/>
      <c r="F2" s="108"/>
      <c r="H2" s="6" t="s">
        <v>1</v>
      </c>
      <c r="I2" s="4"/>
      <c r="J2" s="4"/>
      <c r="K2" s="4"/>
      <c r="L2" s="5"/>
      <c r="N2" s="6" t="s">
        <v>2</v>
      </c>
      <c r="O2" s="4"/>
      <c r="P2" s="70"/>
      <c r="Q2" s="40" t="s">
        <v>135</v>
      </c>
      <c r="S2" s="7"/>
      <c r="T2" s="8"/>
      <c r="U2" s="8"/>
      <c r="V2" s="9"/>
    </row>
    <row r="3" spans="1:22" ht="15.75" thickBot="1" x14ac:dyDescent="0.3">
      <c r="A3" s="10" t="s">
        <v>4</v>
      </c>
      <c r="B3" s="11" t="s">
        <v>5</v>
      </c>
      <c r="C3" s="11" t="s">
        <v>6</v>
      </c>
      <c r="D3" s="12" t="s">
        <v>7</v>
      </c>
      <c r="E3" s="39" t="s">
        <v>64</v>
      </c>
      <c r="F3" s="40" t="s">
        <v>32</v>
      </c>
      <c r="H3" s="10" t="s">
        <v>8</v>
      </c>
      <c r="I3" s="11" t="s">
        <v>9</v>
      </c>
      <c r="J3" s="11" t="s">
        <v>10</v>
      </c>
      <c r="K3" s="12" t="s">
        <v>155</v>
      </c>
      <c r="L3" s="13"/>
      <c r="N3" s="10" t="s">
        <v>4</v>
      </c>
      <c r="O3" s="11" t="s">
        <v>9</v>
      </c>
      <c r="P3" s="12" t="s">
        <v>10</v>
      </c>
      <c r="Q3" s="39" t="s">
        <v>135</v>
      </c>
      <c r="S3" s="14"/>
      <c r="T3" s="15"/>
      <c r="U3" s="15"/>
      <c r="V3" s="16"/>
    </row>
    <row r="4" spans="1:22" ht="30.75" thickBot="1" x14ac:dyDescent="0.3">
      <c r="A4" s="87" t="s">
        <v>80</v>
      </c>
      <c r="B4" s="23">
        <v>687000</v>
      </c>
      <c r="C4" s="23">
        <v>1195850</v>
      </c>
      <c r="D4" s="23">
        <v>1189000</v>
      </c>
      <c r="E4" s="80">
        <v>101000</v>
      </c>
      <c r="F4" s="32">
        <f>SUM(B4:E4)</f>
        <v>3172850</v>
      </c>
      <c r="H4" s="24" t="s">
        <v>156</v>
      </c>
      <c r="I4" s="23">
        <v>50000</v>
      </c>
      <c r="J4" s="23">
        <v>200000</v>
      </c>
      <c r="K4" s="23"/>
      <c r="L4" s="20"/>
      <c r="N4" s="87" t="s">
        <v>92</v>
      </c>
      <c r="O4" s="23">
        <v>970000</v>
      </c>
      <c r="P4" s="23">
        <v>1730000</v>
      </c>
      <c r="Q4" s="113"/>
      <c r="S4" s="14"/>
      <c r="T4" s="15"/>
      <c r="U4" s="15"/>
      <c r="V4" s="21"/>
    </row>
    <row r="5" spans="1:22" ht="15.75" thickBot="1" x14ac:dyDescent="0.3">
      <c r="A5" s="41">
        <v>43101</v>
      </c>
      <c r="B5" s="42">
        <v>14000</v>
      </c>
      <c r="C5" s="42">
        <v>23000</v>
      </c>
      <c r="D5" s="42">
        <v>25000</v>
      </c>
      <c r="E5" s="72">
        <v>15000</v>
      </c>
      <c r="F5" s="43">
        <f>SUM(B5:E5)</f>
        <v>77000</v>
      </c>
      <c r="H5" s="44"/>
      <c r="I5" s="42"/>
      <c r="J5" s="42"/>
      <c r="K5" s="42"/>
      <c r="L5" s="36"/>
      <c r="N5" s="41">
        <v>43101</v>
      </c>
      <c r="O5" s="42">
        <v>25000</v>
      </c>
      <c r="P5" s="42">
        <v>35000</v>
      </c>
      <c r="Q5" s="36"/>
      <c r="S5" s="14"/>
      <c r="T5" s="25"/>
      <c r="U5" s="15"/>
      <c r="V5" s="21"/>
    </row>
    <row r="6" spans="1:22" ht="15.75" thickBot="1" x14ac:dyDescent="0.3">
      <c r="A6" s="41">
        <v>43132</v>
      </c>
      <c r="B6" s="42">
        <v>14000</v>
      </c>
      <c r="C6" s="42">
        <v>0</v>
      </c>
      <c r="D6" s="42">
        <v>30000</v>
      </c>
      <c r="E6" s="72">
        <v>15000</v>
      </c>
      <c r="F6" s="43">
        <f t="shared" ref="F6:F54" si="0">SUM(B6:E6)</f>
        <v>59000</v>
      </c>
      <c r="H6" s="26"/>
      <c r="I6" s="27">
        <f>SUM(I4:I4)</f>
        <v>50000</v>
      </c>
      <c r="J6" s="27">
        <f>SUM(J4:J4)</f>
        <v>200000</v>
      </c>
      <c r="K6" s="27">
        <f>SUM(K4:K4)</f>
        <v>0</v>
      </c>
      <c r="L6" s="28">
        <f>SUM(I6:K6)</f>
        <v>250000</v>
      </c>
      <c r="N6" s="41">
        <v>43132</v>
      </c>
      <c r="O6" s="42">
        <v>25000</v>
      </c>
      <c r="P6" s="42">
        <v>35000</v>
      </c>
      <c r="Q6" s="36"/>
      <c r="S6" s="14"/>
      <c r="T6" s="15"/>
      <c r="U6" s="15"/>
      <c r="V6" s="21"/>
    </row>
    <row r="7" spans="1:22" ht="15.75" thickBot="1" x14ac:dyDescent="0.3">
      <c r="A7" s="41">
        <v>43160</v>
      </c>
      <c r="B7" s="42">
        <v>14400</v>
      </c>
      <c r="C7" s="42">
        <v>0</v>
      </c>
      <c r="D7" s="42">
        <v>30000</v>
      </c>
      <c r="E7" s="72">
        <v>15000</v>
      </c>
      <c r="F7" s="43">
        <f t="shared" si="0"/>
        <v>59400</v>
      </c>
      <c r="N7" s="41">
        <v>43160</v>
      </c>
      <c r="O7" s="42">
        <v>25000</v>
      </c>
      <c r="P7" s="42">
        <v>35000</v>
      </c>
      <c r="Q7" s="36"/>
      <c r="S7" s="14"/>
      <c r="T7" s="25"/>
      <c r="U7" s="15"/>
      <c r="V7" s="21"/>
    </row>
    <row r="8" spans="1:22" ht="16.5" thickBot="1" x14ac:dyDescent="0.3">
      <c r="A8" s="41">
        <v>43191</v>
      </c>
      <c r="B8" s="42">
        <v>14000</v>
      </c>
      <c r="C8" s="42">
        <v>0</v>
      </c>
      <c r="D8" s="42">
        <v>30000</v>
      </c>
      <c r="E8" s="72">
        <v>15000</v>
      </c>
      <c r="F8" s="43">
        <f t="shared" si="0"/>
        <v>59000</v>
      </c>
      <c r="H8" s="30">
        <v>5</v>
      </c>
      <c r="K8" s="1">
        <v>6</v>
      </c>
      <c r="N8" s="41">
        <v>43191</v>
      </c>
      <c r="O8" s="42">
        <v>25000</v>
      </c>
      <c r="P8" s="42">
        <v>35000</v>
      </c>
      <c r="Q8" s="36"/>
      <c r="S8" s="14"/>
      <c r="T8" s="15"/>
      <c r="U8" s="15"/>
      <c r="V8" s="21"/>
    </row>
    <row r="9" spans="1:22" ht="15.75" thickBot="1" x14ac:dyDescent="0.3">
      <c r="A9" s="41">
        <v>43221</v>
      </c>
      <c r="B9" s="42">
        <v>19000</v>
      </c>
      <c r="C9" s="42">
        <v>0</v>
      </c>
      <c r="D9" s="42">
        <v>30000</v>
      </c>
      <c r="E9" s="72">
        <v>15000</v>
      </c>
      <c r="F9" s="43">
        <f t="shared" si="0"/>
        <v>64000</v>
      </c>
      <c r="H9" s="31"/>
      <c r="I9" s="12"/>
      <c r="K9" s="31" t="s">
        <v>25</v>
      </c>
      <c r="L9" s="12"/>
      <c r="N9" s="41">
        <v>43221</v>
      </c>
      <c r="O9" s="42">
        <v>25000</v>
      </c>
      <c r="P9" s="42">
        <v>35000</v>
      </c>
      <c r="Q9" s="36"/>
      <c r="S9" s="14"/>
      <c r="T9" s="15"/>
      <c r="U9" s="15"/>
      <c r="V9" s="21"/>
    </row>
    <row r="10" spans="1:22" ht="15.75" thickBot="1" x14ac:dyDescent="0.3">
      <c r="A10" s="41">
        <v>43252</v>
      </c>
      <c r="B10" s="89">
        <v>30000</v>
      </c>
      <c r="C10" s="89">
        <v>0</v>
      </c>
      <c r="D10" s="89">
        <v>40000</v>
      </c>
      <c r="E10" s="90">
        <v>25000</v>
      </c>
      <c r="F10" s="92">
        <f t="shared" si="0"/>
        <v>95000</v>
      </c>
      <c r="G10" s="40" t="s">
        <v>91</v>
      </c>
      <c r="H10" s="44"/>
      <c r="I10" s="43"/>
      <c r="K10" s="98">
        <v>40000</v>
      </c>
      <c r="L10" s="97" t="s">
        <v>118</v>
      </c>
      <c r="N10" s="41">
        <v>43252</v>
      </c>
      <c r="O10" s="42">
        <v>25000</v>
      </c>
      <c r="P10" s="42">
        <v>35000</v>
      </c>
      <c r="Q10" s="36"/>
      <c r="S10" s="14"/>
      <c r="T10" s="15"/>
      <c r="U10" s="15"/>
      <c r="V10" s="21"/>
    </row>
    <row r="11" spans="1:22" ht="15.75" thickBot="1" x14ac:dyDescent="0.3">
      <c r="A11" s="41">
        <v>43282</v>
      </c>
      <c r="B11" s="42">
        <v>20000</v>
      </c>
      <c r="C11" s="42">
        <v>40000</v>
      </c>
      <c r="D11" s="42">
        <v>30000</v>
      </c>
      <c r="E11" s="72">
        <v>15000</v>
      </c>
      <c r="F11" s="43">
        <f t="shared" si="0"/>
        <v>105000</v>
      </c>
      <c r="H11" s="44"/>
      <c r="I11" s="43"/>
      <c r="K11" s="33">
        <v>180000</v>
      </c>
      <c r="L11" s="20" t="s">
        <v>101</v>
      </c>
      <c r="N11" s="41">
        <v>43282</v>
      </c>
      <c r="O11" s="42">
        <v>25000</v>
      </c>
      <c r="P11" s="42">
        <v>35000</v>
      </c>
      <c r="Q11" s="36"/>
      <c r="S11" s="14"/>
      <c r="T11" s="25"/>
      <c r="U11" s="15"/>
      <c r="V11" s="21"/>
    </row>
    <row r="12" spans="1:22" ht="15.75" thickBot="1" x14ac:dyDescent="0.3">
      <c r="A12" s="41">
        <v>43313</v>
      </c>
      <c r="B12" s="42">
        <v>20000</v>
      </c>
      <c r="C12" s="42">
        <v>40000</v>
      </c>
      <c r="D12" s="42">
        <v>30000</v>
      </c>
      <c r="E12" s="72">
        <v>15000</v>
      </c>
      <c r="F12" s="43">
        <f t="shared" si="0"/>
        <v>105000</v>
      </c>
      <c r="H12" s="115"/>
      <c r="I12" s="95"/>
      <c r="K12" s="33">
        <v>12000</v>
      </c>
      <c r="L12" s="20" t="s">
        <v>93</v>
      </c>
      <c r="N12" s="41">
        <v>43313</v>
      </c>
      <c r="O12" s="42">
        <v>25000</v>
      </c>
      <c r="P12" s="42">
        <v>35000</v>
      </c>
      <c r="Q12" s="36"/>
      <c r="S12" s="14"/>
      <c r="T12" s="29"/>
      <c r="U12" s="15"/>
      <c r="V12" s="21"/>
    </row>
    <row r="13" spans="1:22" ht="15.75" thickBot="1" x14ac:dyDescent="0.3">
      <c r="A13" s="41">
        <v>43344</v>
      </c>
      <c r="B13" s="42">
        <v>20000</v>
      </c>
      <c r="C13" s="42">
        <v>40000</v>
      </c>
      <c r="D13" s="42">
        <v>30000</v>
      </c>
      <c r="E13" s="72">
        <v>15000</v>
      </c>
      <c r="F13" s="43">
        <f t="shared" si="0"/>
        <v>105000</v>
      </c>
      <c r="H13" s="6"/>
      <c r="I13" s="77"/>
      <c r="K13" s="33">
        <v>9500</v>
      </c>
      <c r="L13" s="20" t="s">
        <v>94</v>
      </c>
      <c r="N13" s="41">
        <v>43344</v>
      </c>
      <c r="O13" s="42">
        <v>25000</v>
      </c>
      <c r="P13" s="42">
        <v>35000</v>
      </c>
      <c r="Q13" s="36"/>
      <c r="S13" s="14"/>
      <c r="T13" s="29"/>
      <c r="U13" s="15"/>
      <c r="V13" s="21"/>
    </row>
    <row r="14" spans="1:22" ht="15.75" thickBot="1" x14ac:dyDescent="0.3">
      <c r="A14" s="41">
        <v>43374</v>
      </c>
      <c r="B14" s="42">
        <v>20000</v>
      </c>
      <c r="C14" s="42">
        <v>40000</v>
      </c>
      <c r="D14" s="42">
        <v>30000</v>
      </c>
      <c r="E14" s="72">
        <v>15000</v>
      </c>
      <c r="F14" s="43">
        <f t="shared" si="0"/>
        <v>105000</v>
      </c>
      <c r="H14" s="31"/>
      <c r="I14" s="55"/>
      <c r="K14" s="33">
        <v>60000</v>
      </c>
      <c r="L14" s="20" t="s">
        <v>100</v>
      </c>
      <c r="N14" s="41">
        <v>43374</v>
      </c>
      <c r="O14" s="42">
        <v>25000</v>
      </c>
      <c r="P14" s="42">
        <v>35000</v>
      </c>
      <c r="Q14" s="36"/>
      <c r="S14" s="14"/>
      <c r="T14" s="29"/>
      <c r="U14" s="15"/>
      <c r="V14" s="21"/>
    </row>
    <row r="15" spans="1:22" ht="15.75" thickBot="1" x14ac:dyDescent="0.3">
      <c r="A15" s="41">
        <v>43405</v>
      </c>
      <c r="B15" s="42">
        <v>20000</v>
      </c>
      <c r="C15" s="42">
        <v>40000</v>
      </c>
      <c r="D15" s="42">
        <v>30000</v>
      </c>
      <c r="E15" s="72">
        <v>15000</v>
      </c>
      <c r="F15" s="43">
        <f t="shared" si="0"/>
        <v>105000</v>
      </c>
      <c r="K15" s="35">
        <v>110000</v>
      </c>
      <c r="L15" s="36" t="s">
        <v>102</v>
      </c>
      <c r="N15" s="41">
        <v>43405</v>
      </c>
      <c r="O15" s="42">
        <v>25000</v>
      </c>
      <c r="P15" s="42">
        <v>35000</v>
      </c>
      <c r="Q15" s="36"/>
      <c r="S15" s="14"/>
      <c r="T15" s="29"/>
      <c r="U15" s="15"/>
      <c r="V15" s="21"/>
    </row>
    <row r="16" spans="1:22" ht="16.5" thickBot="1" x14ac:dyDescent="0.3">
      <c r="A16" s="41">
        <v>43435</v>
      </c>
      <c r="B16" s="42">
        <v>20000</v>
      </c>
      <c r="C16" s="42">
        <v>40000</v>
      </c>
      <c r="D16" s="42">
        <v>30000</v>
      </c>
      <c r="E16" s="72">
        <v>15000</v>
      </c>
      <c r="F16" s="43">
        <f t="shared" si="0"/>
        <v>105000</v>
      </c>
      <c r="H16" s="1">
        <v>9</v>
      </c>
      <c r="K16" s="35">
        <v>25000</v>
      </c>
      <c r="L16" s="36" t="s">
        <v>129</v>
      </c>
      <c r="N16" s="41">
        <v>43435</v>
      </c>
      <c r="O16" s="42">
        <v>25000</v>
      </c>
      <c r="P16" s="42">
        <v>35000</v>
      </c>
      <c r="Q16" s="36"/>
      <c r="S16" s="14"/>
      <c r="T16" s="29"/>
      <c r="U16" s="15"/>
      <c r="V16" s="21"/>
    </row>
    <row r="17" spans="1:22" ht="15.75" thickBot="1" x14ac:dyDescent="0.3">
      <c r="A17" s="41">
        <v>43466</v>
      </c>
      <c r="B17" s="42">
        <v>20000</v>
      </c>
      <c r="C17" s="42">
        <v>40000</v>
      </c>
      <c r="D17" s="42">
        <v>30000</v>
      </c>
      <c r="E17" s="72">
        <v>15000</v>
      </c>
      <c r="F17" s="43">
        <f t="shared" si="0"/>
        <v>105000</v>
      </c>
      <c r="H17" s="31" t="s">
        <v>45</v>
      </c>
      <c r="I17" s="12"/>
      <c r="K17" s="35">
        <v>70000</v>
      </c>
      <c r="L17" s="36" t="s">
        <v>104</v>
      </c>
      <c r="N17" s="41">
        <v>43466</v>
      </c>
      <c r="O17" s="42">
        <v>25000</v>
      </c>
      <c r="P17" s="42">
        <v>35000</v>
      </c>
      <c r="Q17" s="36"/>
      <c r="S17" s="14"/>
      <c r="T17" s="34"/>
      <c r="U17" s="15"/>
      <c r="V17" s="21"/>
    </row>
    <row r="18" spans="1:22" ht="15.75" thickBot="1" x14ac:dyDescent="0.3">
      <c r="A18" s="41">
        <v>43497</v>
      </c>
      <c r="B18" s="42">
        <v>20000</v>
      </c>
      <c r="C18" s="42">
        <v>40000</v>
      </c>
      <c r="D18" s="42">
        <v>30000</v>
      </c>
      <c r="E18" s="72">
        <v>15000</v>
      </c>
      <c r="F18" s="43">
        <f t="shared" si="0"/>
        <v>105000</v>
      </c>
      <c r="H18" s="19" t="s">
        <v>115</v>
      </c>
      <c r="I18" s="32">
        <f>R57</f>
        <v>5360000</v>
      </c>
      <c r="K18" s="35">
        <v>40000</v>
      </c>
      <c r="L18" s="36" t="s">
        <v>105</v>
      </c>
      <c r="N18" s="41">
        <v>43497</v>
      </c>
      <c r="O18" s="42">
        <v>25000</v>
      </c>
      <c r="P18" s="42">
        <v>35000</v>
      </c>
      <c r="Q18" s="36"/>
      <c r="S18" s="14"/>
      <c r="T18" s="34"/>
      <c r="U18" s="15"/>
      <c r="V18" s="21"/>
    </row>
    <row r="19" spans="1:22" ht="15.75" thickBot="1" x14ac:dyDescent="0.3">
      <c r="A19" s="41">
        <v>43525</v>
      </c>
      <c r="B19" s="42">
        <v>20000</v>
      </c>
      <c r="C19" s="42">
        <v>40000</v>
      </c>
      <c r="D19" s="42">
        <v>30000</v>
      </c>
      <c r="E19" s="72">
        <v>15000</v>
      </c>
      <c r="F19" s="43">
        <f t="shared" si="0"/>
        <v>105000</v>
      </c>
      <c r="H19" s="24" t="s">
        <v>116</v>
      </c>
      <c r="I19" s="18">
        <v>1092000</v>
      </c>
      <c r="K19" s="114">
        <v>40000</v>
      </c>
      <c r="L19" s="97" t="s">
        <v>141</v>
      </c>
      <c r="N19" s="41">
        <v>43525</v>
      </c>
      <c r="O19" s="42">
        <v>25000</v>
      </c>
      <c r="P19" s="42">
        <v>35000</v>
      </c>
      <c r="Q19" s="36"/>
      <c r="S19" s="14"/>
      <c r="T19" s="29"/>
      <c r="U19" s="15"/>
      <c r="V19" s="21"/>
    </row>
    <row r="20" spans="1:22" ht="15.75" thickBot="1" x14ac:dyDescent="0.3">
      <c r="A20" s="41">
        <v>43556</v>
      </c>
      <c r="B20" s="42">
        <v>20000</v>
      </c>
      <c r="C20" s="42">
        <v>40000</v>
      </c>
      <c r="D20" s="42">
        <v>30000</v>
      </c>
      <c r="E20" s="72">
        <v>15000</v>
      </c>
      <c r="F20" s="43">
        <f t="shared" si="0"/>
        <v>105000</v>
      </c>
      <c r="H20" s="24" t="s">
        <v>128</v>
      </c>
      <c r="I20" s="107">
        <v>150000</v>
      </c>
      <c r="K20" s="114">
        <v>50000</v>
      </c>
      <c r="L20" s="97" t="s">
        <v>150</v>
      </c>
      <c r="N20" s="41">
        <v>43556</v>
      </c>
      <c r="O20" s="42">
        <v>25000</v>
      </c>
      <c r="P20" s="42">
        <v>35000</v>
      </c>
      <c r="Q20" s="36"/>
      <c r="S20" s="14"/>
      <c r="T20" s="29"/>
      <c r="U20" s="15"/>
      <c r="V20" s="21"/>
    </row>
    <row r="21" spans="1:22" ht="15.75" thickBot="1" x14ac:dyDescent="0.3">
      <c r="A21" s="41">
        <v>43586</v>
      </c>
      <c r="B21" s="42">
        <v>20000</v>
      </c>
      <c r="C21" s="42">
        <v>40000</v>
      </c>
      <c r="D21" s="42">
        <v>30000</v>
      </c>
      <c r="E21" s="72">
        <v>15000</v>
      </c>
      <c r="F21" s="43">
        <f t="shared" si="0"/>
        <v>105000</v>
      </c>
      <c r="H21" s="24" t="s">
        <v>97</v>
      </c>
      <c r="I21" s="18">
        <f>K64</f>
        <v>762505</v>
      </c>
      <c r="K21" s="114">
        <v>100000</v>
      </c>
      <c r="L21" s="97" t="s">
        <v>142</v>
      </c>
      <c r="N21" s="41">
        <v>43586</v>
      </c>
      <c r="O21" s="42">
        <v>25000</v>
      </c>
      <c r="P21" s="42">
        <v>35000</v>
      </c>
      <c r="Q21" s="36"/>
      <c r="S21" s="14"/>
      <c r="T21" s="29"/>
      <c r="U21" s="15"/>
      <c r="V21" s="21"/>
    </row>
    <row r="22" spans="1:22" ht="15.75" thickBot="1" x14ac:dyDescent="0.3">
      <c r="A22" s="41">
        <v>43617</v>
      </c>
      <c r="B22" s="42">
        <v>20000</v>
      </c>
      <c r="C22" s="42">
        <v>40000</v>
      </c>
      <c r="D22" s="42">
        <v>35000</v>
      </c>
      <c r="E22" s="72">
        <v>15000</v>
      </c>
      <c r="F22" s="43">
        <f t="shared" si="0"/>
        <v>110000</v>
      </c>
      <c r="H22" s="24" t="s">
        <v>96</v>
      </c>
      <c r="I22" s="18">
        <f>K43</f>
        <v>4238220</v>
      </c>
      <c r="K22" s="114">
        <v>250000</v>
      </c>
      <c r="L22" s="97" t="s">
        <v>143</v>
      </c>
      <c r="N22" s="41">
        <v>43617</v>
      </c>
      <c r="O22" s="42">
        <v>25000</v>
      </c>
      <c r="P22" s="42">
        <v>35000</v>
      </c>
      <c r="Q22" s="36"/>
      <c r="S22" s="14"/>
      <c r="T22" s="29"/>
      <c r="U22" s="15"/>
      <c r="V22" s="21"/>
    </row>
    <row r="23" spans="1:22" ht="15.75" thickBot="1" x14ac:dyDescent="0.3">
      <c r="A23" s="41">
        <v>43647</v>
      </c>
      <c r="B23" s="42">
        <v>2000</v>
      </c>
      <c r="C23" s="42">
        <v>40000</v>
      </c>
      <c r="D23" s="42">
        <v>40000</v>
      </c>
      <c r="E23" s="72">
        <v>15000</v>
      </c>
      <c r="F23" s="43">
        <f t="shared" si="0"/>
        <v>97000</v>
      </c>
      <c r="H23" s="44" t="s">
        <v>170</v>
      </c>
      <c r="I23" s="43">
        <v>103900</v>
      </c>
      <c r="K23" s="114">
        <v>764000</v>
      </c>
      <c r="L23" s="97" t="s">
        <v>144</v>
      </c>
      <c r="N23" s="41">
        <v>43647</v>
      </c>
      <c r="O23" s="42">
        <v>25000</v>
      </c>
      <c r="P23" s="42">
        <v>35000</v>
      </c>
      <c r="Q23" s="36"/>
      <c r="S23" s="14"/>
      <c r="T23" s="29"/>
      <c r="U23" s="15"/>
      <c r="V23" s="21"/>
    </row>
    <row r="24" spans="1:22" ht="15.75" thickBot="1" x14ac:dyDescent="0.3">
      <c r="A24" s="41">
        <v>43678</v>
      </c>
      <c r="B24" s="42">
        <v>20000</v>
      </c>
      <c r="C24" s="42">
        <v>40000</v>
      </c>
      <c r="D24" s="42">
        <v>40000</v>
      </c>
      <c r="E24" s="72">
        <v>15000</v>
      </c>
      <c r="F24" s="43">
        <f t="shared" si="0"/>
        <v>115000</v>
      </c>
      <c r="H24" s="63" t="s">
        <v>171</v>
      </c>
      <c r="I24" s="64">
        <f>SUM(I18:I23)</f>
        <v>11706625</v>
      </c>
      <c r="K24" s="114">
        <v>180000</v>
      </c>
      <c r="L24" s="97" t="s">
        <v>145</v>
      </c>
      <c r="N24" s="41">
        <v>43678</v>
      </c>
      <c r="O24" s="42">
        <v>25000</v>
      </c>
      <c r="P24" s="42">
        <v>35000</v>
      </c>
      <c r="Q24" s="36"/>
      <c r="S24" s="14"/>
      <c r="T24" s="29"/>
      <c r="U24" s="15"/>
      <c r="V24" s="21"/>
    </row>
    <row r="25" spans="1:22" ht="15.75" thickBot="1" x14ac:dyDescent="0.3">
      <c r="A25" s="41">
        <v>43709</v>
      </c>
      <c r="B25" s="42">
        <v>20000</v>
      </c>
      <c r="C25" s="42">
        <v>40000</v>
      </c>
      <c r="D25" s="42">
        <v>40000</v>
      </c>
      <c r="E25" s="72">
        <v>15000</v>
      </c>
      <c r="F25" s="43">
        <f t="shared" si="0"/>
        <v>115000</v>
      </c>
      <c r="K25" s="114">
        <v>40000</v>
      </c>
      <c r="L25" s="97" t="s">
        <v>158</v>
      </c>
      <c r="N25" s="41">
        <v>43709</v>
      </c>
      <c r="O25" s="42">
        <v>25000</v>
      </c>
      <c r="P25" s="42">
        <v>35000</v>
      </c>
      <c r="Q25" s="36"/>
      <c r="S25" s="14"/>
      <c r="T25" s="29"/>
      <c r="U25" s="15"/>
      <c r="V25" s="21"/>
    </row>
    <row r="26" spans="1:22" ht="15.75" thickBot="1" x14ac:dyDescent="0.3">
      <c r="A26" s="41">
        <v>43739</v>
      </c>
      <c r="B26" s="89">
        <v>20000</v>
      </c>
      <c r="C26" s="89">
        <v>40000</v>
      </c>
      <c r="D26" s="89">
        <v>40000</v>
      </c>
      <c r="E26" s="72">
        <v>15000</v>
      </c>
      <c r="F26" s="43">
        <f t="shared" si="0"/>
        <v>115000</v>
      </c>
      <c r="H26" s="2">
        <v>12</v>
      </c>
      <c r="K26" s="114">
        <v>20000</v>
      </c>
      <c r="L26" s="97" t="s">
        <v>157</v>
      </c>
      <c r="N26" s="41">
        <v>43739</v>
      </c>
      <c r="O26" s="42">
        <v>25000</v>
      </c>
      <c r="P26" s="42">
        <v>35000</v>
      </c>
      <c r="Q26" s="36"/>
      <c r="S26" s="14"/>
      <c r="T26" s="29"/>
      <c r="U26" s="15"/>
      <c r="V26" s="21"/>
    </row>
    <row r="27" spans="1:22" ht="15.75" thickBot="1" x14ac:dyDescent="0.3">
      <c r="A27" s="41">
        <v>43770</v>
      </c>
      <c r="B27" s="42">
        <v>28000</v>
      </c>
      <c r="C27" s="42">
        <v>40000</v>
      </c>
      <c r="D27" s="42">
        <v>40000</v>
      </c>
      <c r="E27" s="72">
        <v>15000</v>
      </c>
      <c r="F27" s="43">
        <f t="shared" si="0"/>
        <v>123000</v>
      </c>
      <c r="H27" s="31" t="s">
        <v>107</v>
      </c>
      <c r="I27" s="12"/>
      <c r="K27" s="114">
        <v>50000</v>
      </c>
      <c r="L27" s="97" t="s">
        <v>159</v>
      </c>
      <c r="N27" s="41">
        <v>43770</v>
      </c>
      <c r="O27" s="42">
        <v>25000</v>
      </c>
      <c r="P27" s="42">
        <v>35000</v>
      </c>
      <c r="Q27" s="36"/>
      <c r="S27" s="14"/>
      <c r="T27" s="29"/>
      <c r="U27" s="85" t="s">
        <v>32</v>
      </c>
      <c r="V27" s="86"/>
    </row>
    <row r="28" spans="1:22" x14ac:dyDescent="0.25">
      <c r="A28" s="41">
        <v>43800</v>
      </c>
      <c r="B28" s="42">
        <v>26000</v>
      </c>
      <c r="C28" s="42">
        <v>40000</v>
      </c>
      <c r="D28" s="42">
        <v>40000</v>
      </c>
      <c r="E28" s="72">
        <v>15000</v>
      </c>
      <c r="F28" s="43">
        <f t="shared" si="0"/>
        <v>121000</v>
      </c>
      <c r="H28" s="19" t="s">
        <v>5</v>
      </c>
      <c r="I28" s="32">
        <v>70000</v>
      </c>
      <c r="K28" s="114">
        <v>15000</v>
      </c>
      <c r="L28" s="97" t="s">
        <v>160</v>
      </c>
      <c r="N28" s="41">
        <v>43800</v>
      </c>
      <c r="O28" s="42">
        <v>25000</v>
      </c>
      <c r="P28" s="42">
        <v>35000</v>
      </c>
      <c r="Q28" s="36"/>
      <c r="S28" s="49"/>
    </row>
    <row r="29" spans="1:22" x14ac:dyDescent="0.25">
      <c r="A29" s="41">
        <v>43831</v>
      </c>
      <c r="B29" s="42">
        <v>26000</v>
      </c>
      <c r="C29" s="42">
        <v>40000</v>
      </c>
      <c r="D29" s="42">
        <v>40000</v>
      </c>
      <c r="E29" s="72">
        <v>15000</v>
      </c>
      <c r="F29" s="43">
        <f t="shared" si="0"/>
        <v>121000</v>
      </c>
      <c r="H29" s="24" t="s">
        <v>108</v>
      </c>
      <c r="I29" s="18">
        <v>70000</v>
      </c>
      <c r="K29" s="114">
        <v>25000</v>
      </c>
      <c r="L29" s="97" t="s">
        <v>161</v>
      </c>
      <c r="N29" s="41">
        <v>43831</v>
      </c>
      <c r="O29" s="42">
        <v>25000</v>
      </c>
      <c r="P29" s="42">
        <v>35000</v>
      </c>
      <c r="Q29" s="36"/>
    </row>
    <row r="30" spans="1:22" x14ac:dyDescent="0.25">
      <c r="A30" s="41">
        <v>43862</v>
      </c>
      <c r="B30" s="42">
        <v>26000</v>
      </c>
      <c r="C30" s="42">
        <v>40000</v>
      </c>
      <c r="D30" s="42">
        <v>40000</v>
      </c>
      <c r="E30" s="72">
        <v>15000</v>
      </c>
      <c r="F30" s="43">
        <f t="shared" si="0"/>
        <v>121000</v>
      </c>
      <c r="H30" s="24" t="s">
        <v>53</v>
      </c>
      <c r="I30" s="18">
        <v>70000</v>
      </c>
      <c r="K30" s="114">
        <v>97320</v>
      </c>
      <c r="L30" s="97" t="s">
        <v>162</v>
      </c>
      <c r="N30" s="41">
        <v>43862</v>
      </c>
      <c r="O30" s="42">
        <v>25000</v>
      </c>
      <c r="P30" s="42">
        <v>35000</v>
      </c>
      <c r="Q30" s="36"/>
    </row>
    <row r="31" spans="1:22" x14ac:dyDescent="0.25">
      <c r="A31" s="88" t="s">
        <v>140</v>
      </c>
      <c r="B31" s="89">
        <v>300000</v>
      </c>
      <c r="C31" s="89">
        <v>300000</v>
      </c>
      <c r="D31" s="89">
        <v>300000</v>
      </c>
      <c r="E31" s="90">
        <v>45000</v>
      </c>
      <c r="F31" s="92">
        <f t="shared" si="0"/>
        <v>945000</v>
      </c>
      <c r="H31" s="24" t="s">
        <v>109</v>
      </c>
      <c r="I31" s="18">
        <v>70000</v>
      </c>
      <c r="K31" s="114">
        <v>71400</v>
      </c>
      <c r="L31" s="97" t="s">
        <v>162</v>
      </c>
      <c r="N31" s="41">
        <v>43891</v>
      </c>
      <c r="O31" s="42">
        <v>25000</v>
      </c>
      <c r="P31" s="42">
        <v>35000</v>
      </c>
      <c r="Q31" s="79">
        <v>15000</v>
      </c>
    </row>
    <row r="32" spans="1:22" x14ac:dyDescent="0.25">
      <c r="A32" s="41">
        <v>43891</v>
      </c>
      <c r="B32" s="42">
        <v>26000</v>
      </c>
      <c r="C32" s="42">
        <v>40000</v>
      </c>
      <c r="D32" s="42">
        <v>40000</v>
      </c>
      <c r="E32" s="72">
        <v>15000</v>
      </c>
      <c r="F32" s="43">
        <f t="shared" si="0"/>
        <v>121000</v>
      </c>
      <c r="H32" s="46" t="s">
        <v>110</v>
      </c>
      <c r="I32" s="43">
        <v>75000</v>
      </c>
      <c r="K32" s="114">
        <v>100000</v>
      </c>
      <c r="L32" s="97" t="s">
        <v>163</v>
      </c>
      <c r="N32" s="41">
        <v>43922</v>
      </c>
      <c r="O32" s="42">
        <v>25000</v>
      </c>
      <c r="P32" s="42">
        <v>35000</v>
      </c>
      <c r="Q32" s="79">
        <v>15000</v>
      </c>
    </row>
    <row r="33" spans="1:19" x14ac:dyDescent="0.25">
      <c r="A33" s="41">
        <v>43922</v>
      </c>
      <c r="B33" s="42">
        <v>26000</v>
      </c>
      <c r="C33" s="42">
        <v>3480</v>
      </c>
      <c r="D33" s="42">
        <v>40000</v>
      </c>
      <c r="E33" s="72">
        <v>15000</v>
      </c>
      <c r="F33" s="43">
        <f t="shared" si="0"/>
        <v>84480</v>
      </c>
      <c r="H33" s="24"/>
      <c r="I33" s="18"/>
      <c r="K33" s="114">
        <v>900000</v>
      </c>
      <c r="L33" s="97" t="s">
        <v>164</v>
      </c>
      <c r="N33" s="41">
        <v>43952</v>
      </c>
      <c r="O33" s="42">
        <v>25000</v>
      </c>
      <c r="P33" s="42">
        <v>35000</v>
      </c>
      <c r="Q33" s="79">
        <v>15000</v>
      </c>
    </row>
    <row r="34" spans="1:19" ht="15.75" x14ac:dyDescent="0.25">
      <c r="A34" s="109" t="s">
        <v>134</v>
      </c>
      <c r="B34" s="110">
        <v>50000</v>
      </c>
      <c r="C34" s="110">
        <v>50000</v>
      </c>
      <c r="D34" s="110">
        <v>50000</v>
      </c>
      <c r="E34" s="111">
        <v>30000</v>
      </c>
      <c r="F34" s="112">
        <f t="shared" si="0"/>
        <v>180000</v>
      </c>
      <c r="H34" s="24"/>
      <c r="I34" s="18"/>
      <c r="K34" s="114">
        <v>100000</v>
      </c>
      <c r="L34" s="97" t="s">
        <v>169</v>
      </c>
      <c r="N34" s="41">
        <v>43983</v>
      </c>
      <c r="O34" s="42">
        <v>25000</v>
      </c>
      <c r="P34" s="42">
        <v>35000</v>
      </c>
      <c r="Q34" s="79">
        <v>15000</v>
      </c>
      <c r="S34" s="2"/>
    </row>
    <row r="35" spans="1:19" ht="15.75" thickBot="1" x14ac:dyDescent="0.3">
      <c r="A35" s="41">
        <v>43952</v>
      </c>
      <c r="B35" s="42">
        <v>15000</v>
      </c>
      <c r="C35" s="42">
        <v>40000</v>
      </c>
      <c r="D35" s="42">
        <v>40000</v>
      </c>
      <c r="E35" s="72">
        <v>15000</v>
      </c>
      <c r="F35" s="43">
        <f t="shared" si="0"/>
        <v>110000</v>
      </c>
      <c r="H35" s="63" t="s">
        <v>32</v>
      </c>
      <c r="I35" s="64">
        <f>SUM(I28:I34)</f>
        <v>355000</v>
      </c>
      <c r="K35" s="114">
        <v>50000</v>
      </c>
      <c r="L35" s="97" t="s">
        <v>174</v>
      </c>
      <c r="N35" s="41">
        <v>44013</v>
      </c>
      <c r="O35" s="42">
        <v>25000</v>
      </c>
      <c r="P35" s="42">
        <v>35000</v>
      </c>
      <c r="Q35" s="36">
        <v>20000</v>
      </c>
      <c r="S35" s="53"/>
    </row>
    <row r="36" spans="1:19" x14ac:dyDescent="0.25">
      <c r="A36" s="41">
        <v>43983</v>
      </c>
      <c r="B36" s="42">
        <v>26000</v>
      </c>
      <c r="C36" s="42">
        <v>40000</v>
      </c>
      <c r="D36" s="42">
        <v>40000</v>
      </c>
      <c r="E36" s="72">
        <v>15000</v>
      </c>
      <c r="F36" s="43">
        <f t="shared" si="0"/>
        <v>121000</v>
      </c>
      <c r="K36" s="114">
        <v>40000</v>
      </c>
      <c r="L36" s="97" t="s">
        <v>175</v>
      </c>
      <c r="N36" s="81" t="s">
        <v>154</v>
      </c>
      <c r="O36" s="42"/>
      <c r="P36" s="42"/>
      <c r="Q36" s="36">
        <v>10000</v>
      </c>
      <c r="S36" s="53"/>
    </row>
    <row r="37" spans="1:19" ht="15.75" thickBot="1" x14ac:dyDescent="0.3">
      <c r="A37" s="41">
        <v>44013</v>
      </c>
      <c r="B37" s="42">
        <v>26000</v>
      </c>
      <c r="C37" s="42">
        <v>40000</v>
      </c>
      <c r="D37" s="42">
        <v>40000</v>
      </c>
      <c r="E37" s="72">
        <v>15000</v>
      </c>
      <c r="F37" s="43">
        <f t="shared" si="0"/>
        <v>121000</v>
      </c>
      <c r="H37" s="2">
        <v>13</v>
      </c>
      <c r="K37" s="114">
        <v>500000</v>
      </c>
      <c r="L37" s="97" t="s">
        <v>177</v>
      </c>
      <c r="N37" s="81">
        <v>44044</v>
      </c>
      <c r="O37" s="42">
        <v>25000</v>
      </c>
      <c r="P37" s="42">
        <v>35000</v>
      </c>
      <c r="Q37" s="36">
        <v>20000</v>
      </c>
    </row>
    <row r="38" spans="1:19" ht="15.75" thickBot="1" x14ac:dyDescent="0.3">
      <c r="A38" s="41">
        <v>44044</v>
      </c>
      <c r="B38" s="42">
        <v>36000</v>
      </c>
      <c r="C38" s="42">
        <v>40000</v>
      </c>
      <c r="D38" s="42">
        <v>40000</v>
      </c>
      <c r="E38" s="72">
        <v>20000</v>
      </c>
      <c r="F38" s="43">
        <f t="shared" si="0"/>
        <v>136000</v>
      </c>
      <c r="H38" s="31" t="s">
        <v>111</v>
      </c>
      <c r="I38" s="12"/>
      <c r="K38" s="114">
        <v>24000</v>
      </c>
      <c r="L38" s="97" t="s">
        <v>178</v>
      </c>
      <c r="N38" s="81">
        <v>44075</v>
      </c>
      <c r="O38" s="42">
        <v>25000</v>
      </c>
      <c r="P38" s="42">
        <v>35000</v>
      </c>
      <c r="Q38" s="36">
        <v>20000</v>
      </c>
      <c r="S38" s="2"/>
    </row>
    <row r="39" spans="1:19" x14ac:dyDescent="0.25">
      <c r="A39" s="41">
        <v>44075</v>
      </c>
      <c r="B39" s="42">
        <v>26000</v>
      </c>
      <c r="C39" s="42">
        <v>40000</v>
      </c>
      <c r="D39" s="42">
        <v>40000</v>
      </c>
      <c r="E39" s="72">
        <v>20000</v>
      </c>
      <c r="F39" s="43">
        <f t="shared" si="0"/>
        <v>126000</v>
      </c>
      <c r="H39" s="19" t="s">
        <v>112</v>
      </c>
      <c r="I39" s="32">
        <v>195000</v>
      </c>
      <c r="K39" s="114">
        <v>275000</v>
      </c>
      <c r="L39" s="97" t="s">
        <v>180</v>
      </c>
      <c r="N39" s="81">
        <v>44105</v>
      </c>
      <c r="O39" s="42">
        <v>25000</v>
      </c>
      <c r="P39" s="42">
        <v>35000</v>
      </c>
      <c r="Q39" s="36">
        <v>20000</v>
      </c>
    </row>
    <row r="40" spans="1:19" x14ac:dyDescent="0.25">
      <c r="A40" s="41">
        <v>44105</v>
      </c>
      <c r="B40" s="42">
        <v>26000</v>
      </c>
      <c r="C40" s="42">
        <v>40000</v>
      </c>
      <c r="D40" s="42">
        <v>40000</v>
      </c>
      <c r="E40" s="72">
        <v>20000</v>
      </c>
      <c r="F40" s="43">
        <f t="shared" si="0"/>
        <v>126000</v>
      </c>
      <c r="H40" s="24" t="s">
        <v>113</v>
      </c>
      <c r="I40" s="18">
        <v>100000</v>
      </c>
      <c r="K40" s="114"/>
      <c r="L40" s="97"/>
      <c r="N40" s="81">
        <v>44136</v>
      </c>
      <c r="O40" s="42">
        <v>25000</v>
      </c>
      <c r="P40" s="42">
        <v>35000</v>
      </c>
      <c r="Q40" s="36">
        <v>20000</v>
      </c>
    </row>
    <row r="41" spans="1:19" x14ac:dyDescent="0.25">
      <c r="A41" s="41">
        <v>44136</v>
      </c>
      <c r="B41" s="42">
        <v>36000</v>
      </c>
      <c r="C41" s="42">
        <v>40000</v>
      </c>
      <c r="D41" s="42">
        <v>40000</v>
      </c>
      <c r="E41" s="72">
        <v>15000</v>
      </c>
      <c r="F41" s="43">
        <f t="shared" si="0"/>
        <v>131000</v>
      </c>
      <c r="H41" s="44" t="s">
        <v>149</v>
      </c>
      <c r="I41" s="43">
        <v>20000</v>
      </c>
      <c r="K41" s="114"/>
      <c r="L41" s="97"/>
      <c r="N41" s="81">
        <v>44166</v>
      </c>
      <c r="O41" s="42">
        <v>25000</v>
      </c>
      <c r="P41" s="42">
        <v>35000</v>
      </c>
      <c r="Q41" s="36">
        <v>30000</v>
      </c>
    </row>
    <row r="42" spans="1:19" ht="15.75" thickBot="1" x14ac:dyDescent="0.3">
      <c r="A42" s="41">
        <v>44166</v>
      </c>
      <c r="B42" s="42">
        <v>50000</v>
      </c>
      <c r="C42" s="42">
        <v>45000</v>
      </c>
      <c r="D42" s="42">
        <v>40000</v>
      </c>
      <c r="E42" s="72">
        <v>15000</v>
      </c>
      <c r="F42" s="43">
        <f t="shared" si="0"/>
        <v>150000</v>
      </c>
      <c r="H42" s="44"/>
      <c r="I42" s="43"/>
      <c r="K42" s="114"/>
      <c r="L42" s="97"/>
      <c r="N42" s="81">
        <v>44197</v>
      </c>
      <c r="O42" s="42"/>
      <c r="P42" s="42"/>
      <c r="Q42" s="36"/>
    </row>
    <row r="43" spans="1:19" ht="15.75" thickBot="1" x14ac:dyDescent="0.3">
      <c r="A43" s="41">
        <v>43922</v>
      </c>
      <c r="B43" s="42">
        <v>0</v>
      </c>
      <c r="C43" s="42">
        <v>36520</v>
      </c>
      <c r="D43" s="42">
        <v>0</v>
      </c>
      <c r="E43" s="72">
        <v>0</v>
      </c>
      <c r="F43" s="43">
        <f t="shared" si="0"/>
        <v>36520</v>
      </c>
      <c r="H43" s="44"/>
      <c r="I43" s="43"/>
      <c r="K43" s="37">
        <f>SUM(K10:K39)</f>
        <v>4238220</v>
      </c>
      <c r="L43" s="38" t="s">
        <v>32</v>
      </c>
      <c r="N43" s="81">
        <v>44228</v>
      </c>
      <c r="O43" s="42">
        <v>25000</v>
      </c>
      <c r="P43" s="42">
        <v>35000</v>
      </c>
      <c r="Q43" s="36"/>
    </row>
    <row r="44" spans="1:19" ht="15.75" thickBot="1" x14ac:dyDescent="0.3">
      <c r="A44" s="88" t="s">
        <v>151</v>
      </c>
      <c r="B44" s="89">
        <v>250000</v>
      </c>
      <c r="C44" s="89">
        <v>250000</v>
      </c>
      <c r="D44" s="89">
        <v>250000</v>
      </c>
      <c r="E44" s="90">
        <v>50000</v>
      </c>
      <c r="F44" s="43">
        <f t="shared" si="0"/>
        <v>800000</v>
      </c>
      <c r="H44" s="10" t="s">
        <v>32</v>
      </c>
      <c r="I44" s="96">
        <f>SUM(I39:I43)</f>
        <v>315000</v>
      </c>
      <c r="N44" s="81">
        <v>44256</v>
      </c>
      <c r="O44" s="42"/>
      <c r="P44" s="42"/>
      <c r="Q44" s="36"/>
    </row>
    <row r="45" spans="1:19" ht="15.75" thickBot="1" x14ac:dyDescent="0.3">
      <c r="A45" s="88" t="s">
        <v>140</v>
      </c>
      <c r="B45" s="89"/>
      <c r="C45" s="89"/>
      <c r="D45" s="89"/>
      <c r="E45" s="90">
        <v>55000</v>
      </c>
      <c r="F45" s="43">
        <f t="shared" si="0"/>
        <v>55000</v>
      </c>
      <c r="H45" s="46"/>
      <c r="I45" s="95"/>
      <c r="K45">
        <v>7</v>
      </c>
      <c r="N45" s="81">
        <v>44287</v>
      </c>
      <c r="O45" s="23">
        <v>50000</v>
      </c>
      <c r="P45" s="42">
        <v>70000</v>
      </c>
      <c r="Q45" s="36"/>
    </row>
    <row r="46" spans="1:19" ht="15.75" thickBot="1" x14ac:dyDescent="0.3">
      <c r="A46" s="88" t="s">
        <v>152</v>
      </c>
      <c r="B46" s="89">
        <v>250000</v>
      </c>
      <c r="C46" s="89">
        <v>250000</v>
      </c>
      <c r="D46" s="89">
        <v>250000</v>
      </c>
      <c r="E46" s="90">
        <v>100000</v>
      </c>
      <c r="F46" s="43">
        <f t="shared" si="0"/>
        <v>850000</v>
      </c>
      <c r="H46" s="24"/>
      <c r="I46" s="18"/>
      <c r="K46" s="102"/>
      <c r="L46" s="40" t="s">
        <v>37</v>
      </c>
      <c r="N46" s="81">
        <v>44317</v>
      </c>
      <c r="O46" s="42">
        <v>25000</v>
      </c>
      <c r="P46" s="42">
        <v>35000</v>
      </c>
      <c r="Q46" s="36"/>
    </row>
    <row r="47" spans="1:19" ht="15.75" thickBot="1" x14ac:dyDescent="0.3">
      <c r="A47" s="88" t="s">
        <v>172</v>
      </c>
      <c r="B47" s="89">
        <v>100000</v>
      </c>
      <c r="C47" s="89">
        <v>0</v>
      </c>
      <c r="D47" s="89">
        <v>0</v>
      </c>
      <c r="E47" s="90">
        <v>0</v>
      </c>
      <c r="F47" s="43">
        <f t="shared" si="0"/>
        <v>100000</v>
      </c>
      <c r="H47" s="44"/>
      <c r="I47" s="43"/>
      <c r="K47" s="106">
        <v>324150</v>
      </c>
      <c r="L47" s="99" t="s">
        <v>124</v>
      </c>
      <c r="N47" s="81">
        <v>44348</v>
      </c>
      <c r="O47" s="42">
        <v>25000</v>
      </c>
      <c r="P47" s="42">
        <v>35000</v>
      </c>
      <c r="Q47" s="36"/>
    </row>
    <row r="48" spans="1:19" ht="15.75" thickBot="1" x14ac:dyDescent="0.3">
      <c r="A48" s="88" t="s">
        <v>153</v>
      </c>
      <c r="B48" s="89">
        <v>444000</v>
      </c>
      <c r="C48" s="89">
        <v>324000</v>
      </c>
      <c r="D48" s="89">
        <v>324000</v>
      </c>
      <c r="E48" s="90"/>
      <c r="F48" s="43">
        <f t="shared" si="0"/>
        <v>1092000</v>
      </c>
      <c r="H48" s="31" t="s">
        <v>114</v>
      </c>
      <c r="I48" s="55">
        <f>I35-I44</f>
        <v>40000</v>
      </c>
      <c r="K48" s="47">
        <v>119500</v>
      </c>
      <c r="L48" s="100" t="s">
        <v>119</v>
      </c>
      <c r="N48" s="81"/>
      <c r="O48" s="42"/>
      <c r="P48" s="42"/>
      <c r="Q48" s="36"/>
    </row>
    <row r="49" spans="1:18" x14ac:dyDescent="0.25">
      <c r="A49" s="41">
        <v>44197</v>
      </c>
      <c r="B49" s="42">
        <v>40000</v>
      </c>
      <c r="C49" s="42">
        <v>40000</v>
      </c>
      <c r="D49" s="42">
        <v>40000</v>
      </c>
      <c r="E49" s="72"/>
      <c r="F49" s="43">
        <f t="shared" si="0"/>
        <v>120000</v>
      </c>
      <c r="K49" s="47">
        <v>36650</v>
      </c>
      <c r="L49" s="101" t="s">
        <v>126</v>
      </c>
      <c r="N49" s="81"/>
      <c r="O49" s="42"/>
      <c r="P49" s="42"/>
      <c r="Q49" s="36"/>
    </row>
    <row r="50" spans="1:18" ht="16.5" thickBot="1" x14ac:dyDescent="0.3">
      <c r="A50" s="41">
        <v>44228</v>
      </c>
      <c r="B50" s="42">
        <v>40000</v>
      </c>
      <c r="C50" s="42">
        <v>40000</v>
      </c>
      <c r="D50" s="42">
        <v>40000</v>
      </c>
      <c r="E50" s="72"/>
      <c r="F50" s="43">
        <f t="shared" si="0"/>
        <v>120000</v>
      </c>
      <c r="H50" s="1">
        <v>11</v>
      </c>
      <c r="K50" s="45">
        <v>31705</v>
      </c>
      <c r="L50" s="13" t="s">
        <v>125</v>
      </c>
      <c r="N50" s="81"/>
      <c r="O50" s="42"/>
      <c r="P50" s="42"/>
      <c r="Q50" s="36"/>
    </row>
    <row r="51" spans="1:18" ht="15.75" thickBot="1" x14ac:dyDescent="0.3">
      <c r="A51" s="41">
        <v>44256</v>
      </c>
      <c r="B51" s="42">
        <v>40000</v>
      </c>
      <c r="C51" s="42">
        <v>40000</v>
      </c>
      <c r="D51" s="42">
        <v>40000</v>
      </c>
      <c r="E51" s="72"/>
      <c r="F51" s="43">
        <f t="shared" si="0"/>
        <v>120000</v>
      </c>
      <c r="H51" s="66" t="s">
        <v>181</v>
      </c>
      <c r="I51" s="67">
        <f>D70-I24</f>
        <v>335425</v>
      </c>
      <c r="K51" s="47">
        <v>7000</v>
      </c>
      <c r="L51" s="13" t="s">
        <v>95</v>
      </c>
      <c r="N51" s="81"/>
      <c r="O51" s="42"/>
      <c r="P51" s="42"/>
      <c r="Q51" s="36"/>
    </row>
    <row r="52" spans="1:18" ht="15.75" thickBot="1" x14ac:dyDescent="0.3">
      <c r="A52" s="41">
        <v>44287</v>
      </c>
      <c r="B52" s="42">
        <v>40000</v>
      </c>
      <c r="C52" s="42">
        <v>40000</v>
      </c>
      <c r="D52" s="42">
        <v>40000</v>
      </c>
      <c r="E52" s="72"/>
      <c r="F52" s="43">
        <f t="shared" si="0"/>
        <v>120000</v>
      </c>
      <c r="H52" s="56"/>
      <c r="I52" s="57"/>
      <c r="K52" s="47">
        <v>15000</v>
      </c>
      <c r="L52" s="13" t="s">
        <v>99</v>
      </c>
      <c r="N52" s="81"/>
      <c r="O52" s="42"/>
      <c r="P52" s="42"/>
      <c r="Q52" s="36"/>
    </row>
    <row r="53" spans="1:18" ht="15.75" thickBot="1" x14ac:dyDescent="0.3">
      <c r="A53" s="41">
        <v>44317</v>
      </c>
      <c r="B53" s="42">
        <v>40000</v>
      </c>
      <c r="C53" s="42">
        <v>40000</v>
      </c>
      <c r="D53" s="42">
        <v>40000</v>
      </c>
      <c r="E53" s="72"/>
      <c r="F53" s="43">
        <f t="shared" si="0"/>
        <v>120000</v>
      </c>
      <c r="H53" s="66" t="s">
        <v>131</v>
      </c>
      <c r="I53" s="67">
        <v>333923.13</v>
      </c>
      <c r="K53" s="47">
        <v>18000</v>
      </c>
      <c r="L53" s="13" t="s">
        <v>136</v>
      </c>
      <c r="N53" s="81"/>
      <c r="O53" s="42"/>
      <c r="P53" s="42"/>
      <c r="Q53" s="36"/>
    </row>
    <row r="54" spans="1:18" ht="15.75" thickBot="1" x14ac:dyDescent="0.3">
      <c r="A54" s="41">
        <v>44348</v>
      </c>
      <c r="B54" s="42">
        <v>27800</v>
      </c>
      <c r="C54" s="42">
        <v>50000</v>
      </c>
      <c r="D54" s="42">
        <v>10000</v>
      </c>
      <c r="E54" s="72"/>
      <c r="F54" s="43">
        <f t="shared" si="0"/>
        <v>87800</v>
      </c>
      <c r="H54" s="68"/>
      <c r="K54" s="50">
        <v>50000</v>
      </c>
      <c r="L54" s="100" t="s">
        <v>137</v>
      </c>
      <c r="N54" s="81">
        <v>44287</v>
      </c>
      <c r="O54" s="23"/>
      <c r="P54" s="42"/>
      <c r="Q54" s="36"/>
    </row>
    <row r="55" spans="1:18" ht="15.75" thickBot="1" x14ac:dyDescent="0.3">
      <c r="A55" s="41"/>
      <c r="B55" s="42"/>
      <c r="C55" s="42"/>
      <c r="D55" s="42"/>
      <c r="E55" s="72"/>
      <c r="F55" s="43"/>
      <c r="H55" s="66" t="s">
        <v>56</v>
      </c>
      <c r="I55" s="69">
        <f>I51-I53</f>
        <v>1501.8699999999953</v>
      </c>
      <c r="K55" s="50">
        <v>28000</v>
      </c>
      <c r="L55" s="103" t="s">
        <v>138</v>
      </c>
      <c r="N55" s="81">
        <v>44317</v>
      </c>
      <c r="O55" s="81"/>
      <c r="P55" s="42"/>
      <c r="Q55" s="42"/>
    </row>
    <row r="56" spans="1:18" ht="15.75" thickBot="1" x14ac:dyDescent="0.3">
      <c r="A56" s="41"/>
      <c r="B56" s="42"/>
      <c r="C56" s="42"/>
      <c r="D56" s="42"/>
      <c r="E56" s="72"/>
      <c r="F56" s="43"/>
      <c r="K56" s="50">
        <v>15000</v>
      </c>
      <c r="L56" s="104" t="s">
        <v>139</v>
      </c>
      <c r="N56" s="84"/>
      <c r="O56" s="62"/>
      <c r="P56" s="42"/>
      <c r="Q56" s="42"/>
    </row>
    <row r="57" spans="1:18" ht="15.75" thickBot="1" x14ac:dyDescent="0.3">
      <c r="A57" s="41"/>
      <c r="B57" s="42"/>
      <c r="C57" s="42"/>
      <c r="D57" s="42"/>
      <c r="E57" s="72"/>
      <c r="F57" s="36"/>
      <c r="H57" s="120" t="s">
        <v>57</v>
      </c>
      <c r="I57" s="121"/>
      <c r="K57" s="50">
        <v>2500</v>
      </c>
      <c r="L57" s="104" t="s">
        <v>165</v>
      </c>
      <c r="N57" s="10" t="s">
        <v>32</v>
      </c>
      <c r="O57" s="58">
        <f>SUM(O4:O56)</f>
        <v>1995000</v>
      </c>
      <c r="P57" s="58">
        <f>SUM(P4:P56)</f>
        <v>3165000</v>
      </c>
      <c r="Q57" s="73">
        <f>SUM(Q31:Q56)</f>
        <v>200000</v>
      </c>
      <c r="R57" s="55">
        <f>SUM(O57:Q57)</f>
        <v>5360000</v>
      </c>
    </row>
    <row r="58" spans="1:18" x14ac:dyDescent="0.25">
      <c r="A58" s="41"/>
      <c r="B58" s="42"/>
      <c r="C58" s="42"/>
      <c r="D58" s="42"/>
      <c r="E58" s="72"/>
      <c r="F58" s="36"/>
      <c r="K58" s="50">
        <v>15000</v>
      </c>
      <c r="L58" s="104" t="s">
        <v>166</v>
      </c>
    </row>
    <row r="59" spans="1:18" x14ac:dyDescent="0.25">
      <c r="A59" s="41"/>
      <c r="B59" s="42"/>
      <c r="C59" s="42"/>
      <c r="D59" s="42"/>
      <c r="E59" s="72"/>
      <c r="F59" s="36"/>
      <c r="K59" s="50">
        <v>85000</v>
      </c>
      <c r="L59" s="104" t="s">
        <v>167</v>
      </c>
    </row>
    <row r="60" spans="1:18" ht="15.75" thickBot="1" x14ac:dyDescent="0.3">
      <c r="A60" s="44"/>
      <c r="B60" s="42"/>
      <c r="C60" s="42"/>
      <c r="D60" s="42"/>
      <c r="E60" s="72"/>
      <c r="F60" s="36"/>
      <c r="K60" s="50">
        <v>15000</v>
      </c>
      <c r="L60" s="104" t="s">
        <v>176</v>
      </c>
      <c r="R60" s="75"/>
    </row>
    <row r="61" spans="1:18" ht="15.75" thickBot="1" x14ac:dyDescent="0.3">
      <c r="A61" s="31" t="s">
        <v>32</v>
      </c>
      <c r="B61" s="58">
        <f>SUM(B4:B60)</f>
        <v>3115200</v>
      </c>
      <c r="C61" s="58">
        <f>SUM(C4:C60)</f>
        <v>3847850</v>
      </c>
      <c r="D61" s="58">
        <f>SUM(D4:D60)</f>
        <v>3843000</v>
      </c>
      <c r="E61" s="73">
        <f>SUM(E4:E60)</f>
        <v>946000</v>
      </c>
      <c r="F61" s="55">
        <f>SUM(B61:E61)</f>
        <v>11752050</v>
      </c>
      <c r="K61" s="50"/>
      <c r="L61" s="104"/>
      <c r="R61" s="75"/>
    </row>
    <row r="62" spans="1:18" x14ac:dyDescent="0.25">
      <c r="K62" s="50"/>
      <c r="L62" s="104"/>
      <c r="R62" s="75"/>
    </row>
    <row r="63" spans="1:18" ht="15.75" thickBot="1" x14ac:dyDescent="0.3">
      <c r="K63" s="105"/>
      <c r="L63" s="104"/>
      <c r="R63" s="75"/>
    </row>
    <row r="64" spans="1:18" ht="16.5" thickBot="1" x14ac:dyDescent="0.3">
      <c r="A64" s="1">
        <v>8</v>
      </c>
      <c r="K64" s="52">
        <f>SUM(K47:K63)</f>
        <v>762505</v>
      </c>
      <c r="L64" s="40" t="s">
        <v>32</v>
      </c>
      <c r="R64" s="75"/>
    </row>
    <row r="65" spans="1:18" ht="15.75" thickBot="1" x14ac:dyDescent="0.3">
      <c r="A65" s="31" t="s">
        <v>44</v>
      </c>
      <c r="B65" s="59"/>
      <c r="C65" s="59"/>
      <c r="D65" s="38"/>
      <c r="E65" s="56"/>
      <c r="F65" s="2"/>
      <c r="G65"/>
      <c r="R65" s="75"/>
    </row>
    <row r="66" spans="1:18" x14ac:dyDescent="0.25">
      <c r="A66" s="19" t="s">
        <v>46</v>
      </c>
      <c r="B66" s="60"/>
      <c r="C66" s="60"/>
      <c r="D66" s="32">
        <f>F61</f>
        <v>11752050</v>
      </c>
      <c r="E66" s="74"/>
      <c r="G66"/>
    </row>
    <row r="67" spans="1:18" x14ac:dyDescent="0.25">
      <c r="A67" s="24" t="s">
        <v>48</v>
      </c>
      <c r="B67" s="61"/>
      <c r="C67" s="61"/>
      <c r="D67" s="18">
        <f>L6</f>
        <v>250000</v>
      </c>
      <c r="E67" s="74"/>
      <c r="G67"/>
    </row>
    <row r="68" spans="1:18" x14ac:dyDescent="0.25">
      <c r="A68" s="24" t="s">
        <v>114</v>
      </c>
      <c r="B68" s="61"/>
      <c r="C68" s="61"/>
      <c r="D68" s="18">
        <f>I48</f>
        <v>40000</v>
      </c>
      <c r="E68" s="74"/>
      <c r="G68"/>
    </row>
    <row r="69" spans="1:18" ht="15.75" thickBot="1" x14ac:dyDescent="0.3">
      <c r="A69" s="44"/>
      <c r="B69" s="62"/>
      <c r="C69" s="62"/>
      <c r="D69" s="43"/>
      <c r="E69" s="74"/>
    </row>
    <row r="70" spans="1:18" ht="15.75" thickBot="1" x14ac:dyDescent="0.3">
      <c r="A70" s="31" t="s">
        <v>32</v>
      </c>
      <c r="B70" s="59"/>
      <c r="C70" s="59"/>
      <c r="D70" s="55">
        <f>SUM(D66:D69)</f>
        <v>12042050</v>
      </c>
      <c r="E70" s="57"/>
    </row>
    <row r="73" spans="1:18" ht="16.5" thickBot="1" x14ac:dyDescent="0.3">
      <c r="A73" s="1">
        <v>10</v>
      </c>
    </row>
    <row r="74" spans="1:18" ht="15.75" thickBot="1" x14ac:dyDescent="0.3">
      <c r="A74" s="6" t="s">
        <v>52</v>
      </c>
      <c r="B74" s="3"/>
      <c r="C74" s="3"/>
      <c r="D74" s="76"/>
      <c r="E74" s="65"/>
      <c r="F74" s="56"/>
    </row>
    <row r="75" spans="1:18" ht="15.75" thickBot="1" x14ac:dyDescent="0.3">
      <c r="A75" s="10"/>
      <c r="B75" s="11" t="s">
        <v>5</v>
      </c>
      <c r="C75" s="11" t="s">
        <v>6</v>
      </c>
      <c r="D75" s="12" t="s">
        <v>53</v>
      </c>
      <c r="E75" s="12" t="s">
        <v>64</v>
      </c>
      <c r="F75" s="75"/>
    </row>
    <row r="76" spans="1:18" x14ac:dyDescent="0.25">
      <c r="A76" s="19" t="s">
        <v>54</v>
      </c>
      <c r="B76" s="17">
        <v>0</v>
      </c>
      <c r="C76" s="17">
        <v>0</v>
      </c>
      <c r="D76" s="32">
        <v>0</v>
      </c>
      <c r="E76" s="32">
        <v>90000</v>
      </c>
      <c r="F76" s="74"/>
    </row>
    <row r="77" spans="1:18" x14ac:dyDescent="0.25">
      <c r="A77" s="24" t="s">
        <v>146</v>
      </c>
      <c r="B77" s="23"/>
      <c r="C77" s="23"/>
      <c r="D77" s="18"/>
      <c r="E77" s="18"/>
      <c r="F77" s="74"/>
    </row>
    <row r="78" spans="1:18" x14ac:dyDescent="0.25">
      <c r="A78" s="24" t="s">
        <v>173</v>
      </c>
      <c r="B78" s="23"/>
      <c r="C78" s="23"/>
      <c r="D78" s="18"/>
      <c r="E78" s="18"/>
      <c r="F78" s="74"/>
    </row>
    <row r="79" spans="1:18" x14ac:dyDescent="0.25">
      <c r="A79" s="24" t="s">
        <v>148</v>
      </c>
      <c r="B79" s="23"/>
      <c r="C79" s="23"/>
      <c r="D79" s="18"/>
      <c r="E79" s="18"/>
      <c r="F79" s="74"/>
    </row>
    <row r="80" spans="1:18" x14ac:dyDescent="0.25">
      <c r="A80" s="24"/>
      <c r="B80" s="23"/>
      <c r="C80" s="23"/>
      <c r="D80" s="18"/>
      <c r="E80" s="18"/>
      <c r="F80" s="57"/>
    </row>
    <row r="81" spans="1:11" ht="15.75" thickBot="1" x14ac:dyDescent="0.3">
      <c r="A81" s="44"/>
      <c r="B81" s="42"/>
      <c r="C81" s="42"/>
      <c r="D81" s="43"/>
      <c r="E81" s="43"/>
      <c r="K81" t="s">
        <v>75</v>
      </c>
    </row>
    <row r="82" spans="1:11" ht="15.75" thickBot="1" x14ac:dyDescent="0.3">
      <c r="A82" s="31" t="s">
        <v>32</v>
      </c>
      <c r="B82" s="58">
        <f>SUM(B76:B81)</f>
        <v>0</v>
      </c>
      <c r="C82" s="58">
        <f>SUM(C76:C81)</f>
        <v>0</v>
      </c>
      <c r="D82" s="55">
        <f>SUM(D76:D81)</f>
        <v>0</v>
      </c>
      <c r="E82" s="55">
        <f>SUM(E76:E81)</f>
        <v>90000</v>
      </c>
    </row>
    <row r="84" spans="1:11" x14ac:dyDescent="0.25">
      <c r="A84" s="2"/>
    </row>
    <row r="85" spans="1:11" ht="21" x14ac:dyDescent="0.35">
      <c r="A85" s="118"/>
      <c r="B85" s="119"/>
      <c r="C85" s="119"/>
      <c r="D85" s="119"/>
      <c r="E85" s="119"/>
      <c r="F85" s="119"/>
      <c r="G85" s="116"/>
      <c r="H85" s="117"/>
    </row>
    <row r="86" spans="1:11" x14ac:dyDescent="0.25">
      <c r="A86" s="78"/>
    </row>
    <row r="87" spans="1:11" x14ac:dyDescent="0.25">
      <c r="A87" s="53"/>
    </row>
    <row r="88" spans="1:11" x14ac:dyDescent="0.25">
      <c r="A88" s="53"/>
    </row>
    <row r="89" spans="1:11" x14ac:dyDescent="0.25">
      <c r="A89" s="53"/>
    </row>
    <row r="90" spans="1:11" x14ac:dyDescent="0.25">
      <c r="A90" s="54"/>
    </row>
    <row r="91" spans="1:11" x14ac:dyDescent="0.25">
      <c r="A91" s="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"/>
  <sheetViews>
    <sheetView zoomScale="78" zoomScaleNormal="78" workbookViewId="0">
      <selection sqref="A1:XFD1048576"/>
    </sheetView>
  </sheetViews>
  <sheetFormatPr defaultRowHeight="15" x14ac:dyDescent="0.25"/>
  <cols>
    <col min="1" max="1" width="11.85546875" customWidth="1"/>
    <col min="2" max="3" width="13.7109375" bestFit="1" customWidth="1"/>
    <col min="4" max="4" width="15.42578125" bestFit="1" customWidth="1"/>
    <col min="5" max="5" width="11.7109375" customWidth="1"/>
    <col min="6" max="6" width="13.7109375" bestFit="1" customWidth="1"/>
    <col min="7" max="7" width="9.140625" style="2"/>
    <col min="8" max="8" width="55.28515625" bestFit="1" customWidth="1"/>
    <col min="9" max="9" width="14" customWidth="1"/>
    <col min="10" max="10" width="13.42578125" customWidth="1"/>
    <col min="11" max="11" width="13.85546875" customWidth="1"/>
    <col min="12" max="12" width="40.85546875" customWidth="1"/>
    <col min="13" max="13" width="5.42578125" customWidth="1"/>
    <col min="15" max="17" width="13.7109375" bestFit="1" customWidth="1"/>
    <col min="18" max="18" width="13" customWidth="1"/>
    <col min="20" max="20" width="9.7109375" bestFit="1" customWidth="1"/>
    <col min="21" max="21" width="45.5703125" customWidth="1"/>
    <col min="22" max="22" width="11" bestFit="1" customWidth="1"/>
  </cols>
  <sheetData>
    <row r="1" spans="1:22" ht="16.5" thickBot="1" x14ac:dyDescent="0.3">
      <c r="A1" s="1">
        <v>1</v>
      </c>
      <c r="H1" s="1">
        <v>2</v>
      </c>
      <c r="N1" s="1">
        <v>3</v>
      </c>
      <c r="S1" s="2">
        <v>4</v>
      </c>
    </row>
    <row r="2" spans="1:22" ht="15.75" thickBot="1" x14ac:dyDescent="0.3">
      <c r="A2" s="3" t="s">
        <v>0</v>
      </c>
      <c r="C2" s="4"/>
      <c r="D2" s="4"/>
      <c r="E2" s="70"/>
      <c r="F2" s="108"/>
      <c r="H2" s="6" t="s">
        <v>1</v>
      </c>
      <c r="I2" s="4"/>
      <c r="J2" s="4"/>
      <c r="K2" s="4"/>
      <c r="L2" s="5"/>
      <c r="N2" s="6" t="s">
        <v>2</v>
      </c>
      <c r="O2" s="4"/>
      <c r="P2" s="70"/>
      <c r="Q2" s="40" t="s">
        <v>135</v>
      </c>
      <c r="S2" s="7"/>
      <c r="T2" s="8"/>
      <c r="U2" s="8"/>
      <c r="V2" s="9"/>
    </row>
    <row r="3" spans="1:22" ht="15.75" thickBot="1" x14ac:dyDescent="0.3">
      <c r="A3" s="10" t="s">
        <v>4</v>
      </c>
      <c r="B3" s="11" t="s">
        <v>5</v>
      </c>
      <c r="C3" s="11" t="s">
        <v>6</v>
      </c>
      <c r="D3" s="12" t="s">
        <v>7</v>
      </c>
      <c r="E3" s="39" t="s">
        <v>64</v>
      </c>
      <c r="F3" s="40" t="s">
        <v>32</v>
      </c>
      <c r="H3" s="10" t="s">
        <v>8</v>
      </c>
      <c r="I3" s="11" t="s">
        <v>9</v>
      </c>
      <c r="J3" s="11" t="s">
        <v>10</v>
      </c>
      <c r="K3" s="12" t="s">
        <v>155</v>
      </c>
      <c r="L3" s="13"/>
      <c r="N3" s="10" t="s">
        <v>4</v>
      </c>
      <c r="O3" s="11" t="s">
        <v>9</v>
      </c>
      <c r="P3" s="12" t="s">
        <v>10</v>
      </c>
      <c r="Q3" s="39" t="s">
        <v>135</v>
      </c>
      <c r="S3" s="14"/>
      <c r="T3" s="15"/>
      <c r="U3" s="15"/>
      <c r="V3" s="16"/>
    </row>
    <row r="4" spans="1:22" ht="30.75" thickBot="1" x14ac:dyDescent="0.3">
      <c r="A4" s="87" t="s">
        <v>80</v>
      </c>
      <c r="B4" s="23">
        <v>687000</v>
      </c>
      <c r="C4" s="23">
        <v>1195850</v>
      </c>
      <c r="D4" s="23">
        <v>1189000</v>
      </c>
      <c r="E4" s="80">
        <v>101000</v>
      </c>
      <c r="F4" s="32">
        <f>SUM(B4:E4)</f>
        <v>3172850</v>
      </c>
      <c r="H4" s="24" t="s">
        <v>156</v>
      </c>
      <c r="I4" s="23">
        <v>50000</v>
      </c>
      <c r="J4" s="23">
        <v>200000</v>
      </c>
      <c r="K4" s="23"/>
      <c r="L4" s="20"/>
      <c r="N4" s="87" t="s">
        <v>92</v>
      </c>
      <c r="O4" s="23">
        <v>970000</v>
      </c>
      <c r="P4" s="23">
        <v>1730000</v>
      </c>
      <c r="Q4" s="113"/>
      <c r="S4" s="14"/>
      <c r="T4" s="15"/>
      <c r="U4" s="15"/>
      <c r="V4" s="21"/>
    </row>
    <row r="5" spans="1:22" ht="15.75" thickBot="1" x14ac:dyDescent="0.3">
      <c r="A5" s="41">
        <v>43101</v>
      </c>
      <c r="B5" s="42">
        <v>14000</v>
      </c>
      <c r="C5" s="42">
        <v>23000</v>
      </c>
      <c r="D5" s="42">
        <v>25000</v>
      </c>
      <c r="E5" s="72">
        <v>15000</v>
      </c>
      <c r="F5" s="43">
        <f>SUM(B5:E5)</f>
        <v>77000</v>
      </c>
      <c r="H5" s="44"/>
      <c r="I5" s="42"/>
      <c r="J5" s="42"/>
      <c r="K5" s="42"/>
      <c r="L5" s="36"/>
      <c r="N5" s="41">
        <v>43101</v>
      </c>
      <c r="O5" s="42">
        <v>25000</v>
      </c>
      <c r="P5" s="42">
        <v>35000</v>
      </c>
      <c r="Q5" s="36"/>
      <c r="S5" s="14"/>
      <c r="T5" s="25"/>
      <c r="U5" s="15"/>
      <c r="V5" s="21"/>
    </row>
    <row r="6" spans="1:22" ht="15.75" thickBot="1" x14ac:dyDescent="0.3">
      <c r="A6" s="41">
        <v>43132</v>
      </c>
      <c r="B6" s="42">
        <v>14000</v>
      </c>
      <c r="C6" s="42">
        <v>0</v>
      </c>
      <c r="D6" s="42">
        <v>30000</v>
      </c>
      <c r="E6" s="72">
        <v>15000</v>
      </c>
      <c r="F6" s="43">
        <f t="shared" ref="F6:F54" si="0">SUM(B6:E6)</f>
        <v>59000</v>
      </c>
      <c r="H6" s="26"/>
      <c r="I6" s="27">
        <f>SUM(I4:I4)</f>
        <v>50000</v>
      </c>
      <c r="J6" s="27">
        <f>SUM(J4:J4)</f>
        <v>200000</v>
      </c>
      <c r="K6" s="27">
        <f>SUM(K4:K4)</f>
        <v>0</v>
      </c>
      <c r="L6" s="28">
        <f>SUM(I6:K6)</f>
        <v>250000</v>
      </c>
      <c r="N6" s="41">
        <v>43132</v>
      </c>
      <c r="O6" s="42">
        <v>25000</v>
      </c>
      <c r="P6" s="42">
        <v>35000</v>
      </c>
      <c r="Q6" s="36"/>
      <c r="S6" s="14"/>
      <c r="T6" s="15"/>
      <c r="U6" s="15"/>
      <c r="V6" s="21"/>
    </row>
    <row r="7" spans="1:22" ht="15.75" thickBot="1" x14ac:dyDescent="0.3">
      <c r="A7" s="41">
        <v>43160</v>
      </c>
      <c r="B7" s="42">
        <v>14400</v>
      </c>
      <c r="C7" s="42">
        <v>0</v>
      </c>
      <c r="D7" s="42">
        <v>30000</v>
      </c>
      <c r="E7" s="72">
        <v>15000</v>
      </c>
      <c r="F7" s="43">
        <f t="shared" si="0"/>
        <v>59400</v>
      </c>
      <c r="N7" s="41">
        <v>43160</v>
      </c>
      <c r="O7" s="42">
        <v>25000</v>
      </c>
      <c r="P7" s="42">
        <v>35000</v>
      </c>
      <c r="Q7" s="36"/>
      <c r="S7" s="14"/>
      <c r="T7" s="25"/>
      <c r="U7" s="15"/>
      <c r="V7" s="21"/>
    </row>
    <row r="8" spans="1:22" ht="16.5" thickBot="1" x14ac:dyDescent="0.3">
      <c r="A8" s="41">
        <v>43191</v>
      </c>
      <c r="B8" s="42">
        <v>14000</v>
      </c>
      <c r="C8" s="42">
        <v>0</v>
      </c>
      <c r="D8" s="42">
        <v>30000</v>
      </c>
      <c r="E8" s="72">
        <v>15000</v>
      </c>
      <c r="F8" s="43">
        <f t="shared" si="0"/>
        <v>59000</v>
      </c>
      <c r="H8" s="30">
        <v>5</v>
      </c>
      <c r="K8" s="1">
        <v>6</v>
      </c>
      <c r="N8" s="41">
        <v>43191</v>
      </c>
      <c r="O8" s="42">
        <v>25000</v>
      </c>
      <c r="P8" s="42">
        <v>35000</v>
      </c>
      <c r="Q8" s="36"/>
      <c r="S8" s="14"/>
      <c r="T8" s="15"/>
      <c r="U8" s="15"/>
      <c r="V8" s="21"/>
    </row>
    <row r="9" spans="1:22" ht="15.75" thickBot="1" x14ac:dyDescent="0.3">
      <c r="A9" s="41">
        <v>43221</v>
      </c>
      <c r="B9" s="42">
        <v>19000</v>
      </c>
      <c r="C9" s="42">
        <v>0</v>
      </c>
      <c r="D9" s="42">
        <v>30000</v>
      </c>
      <c r="E9" s="72">
        <v>15000</v>
      </c>
      <c r="F9" s="43">
        <f t="shared" si="0"/>
        <v>64000</v>
      </c>
      <c r="H9" s="31" t="s">
        <v>24</v>
      </c>
      <c r="I9" s="12"/>
      <c r="K9" s="31" t="s">
        <v>25</v>
      </c>
      <c r="L9" s="12"/>
      <c r="N9" s="41">
        <v>43221</v>
      </c>
      <c r="O9" s="42">
        <v>25000</v>
      </c>
      <c r="P9" s="42">
        <v>35000</v>
      </c>
      <c r="Q9" s="36"/>
      <c r="S9" s="14"/>
      <c r="T9" s="15"/>
      <c r="U9" s="15"/>
      <c r="V9" s="21"/>
    </row>
    <row r="10" spans="1:22" ht="15.75" thickBot="1" x14ac:dyDescent="0.3">
      <c r="A10" s="41">
        <v>43252</v>
      </c>
      <c r="B10" s="89">
        <v>30000</v>
      </c>
      <c r="C10" s="89">
        <v>0</v>
      </c>
      <c r="D10" s="89">
        <v>40000</v>
      </c>
      <c r="E10" s="90">
        <v>25000</v>
      </c>
      <c r="F10" s="92">
        <f t="shared" si="0"/>
        <v>95000</v>
      </c>
      <c r="G10" s="40" t="s">
        <v>91</v>
      </c>
      <c r="H10" s="44" t="s">
        <v>106</v>
      </c>
      <c r="I10" s="43">
        <v>253900</v>
      </c>
      <c r="K10" s="98">
        <v>40000</v>
      </c>
      <c r="L10" s="97" t="s">
        <v>118</v>
      </c>
      <c r="N10" s="41">
        <v>43252</v>
      </c>
      <c r="O10" s="42">
        <v>25000</v>
      </c>
      <c r="P10" s="42">
        <v>35000</v>
      </c>
      <c r="Q10" s="36"/>
      <c r="S10" s="14"/>
      <c r="T10" s="15"/>
      <c r="U10" s="15"/>
      <c r="V10" s="21"/>
    </row>
    <row r="11" spans="1:22" ht="15.75" thickBot="1" x14ac:dyDescent="0.3">
      <c r="A11" s="41">
        <v>43282</v>
      </c>
      <c r="B11" s="42">
        <v>20000</v>
      </c>
      <c r="C11" s="42">
        <v>40000</v>
      </c>
      <c r="D11" s="42">
        <v>30000</v>
      </c>
      <c r="E11" s="72">
        <v>15000</v>
      </c>
      <c r="F11" s="43">
        <f t="shared" si="0"/>
        <v>105000</v>
      </c>
      <c r="H11" s="44" t="s">
        <v>132</v>
      </c>
      <c r="I11" s="43">
        <v>-150000</v>
      </c>
      <c r="K11" s="33">
        <v>180000</v>
      </c>
      <c r="L11" s="20" t="s">
        <v>101</v>
      </c>
      <c r="N11" s="41">
        <v>43282</v>
      </c>
      <c r="O11" s="42">
        <v>25000</v>
      </c>
      <c r="P11" s="42">
        <v>35000</v>
      </c>
      <c r="Q11" s="36"/>
      <c r="S11" s="14"/>
      <c r="T11" s="25"/>
      <c r="U11" s="15"/>
      <c r="V11" s="21"/>
    </row>
    <row r="12" spans="1:22" ht="15.75" thickBot="1" x14ac:dyDescent="0.3">
      <c r="A12" s="41">
        <v>43313</v>
      </c>
      <c r="B12" s="42">
        <v>20000</v>
      </c>
      <c r="C12" s="42">
        <v>40000</v>
      </c>
      <c r="D12" s="42">
        <v>30000</v>
      </c>
      <c r="E12" s="72">
        <v>15000</v>
      </c>
      <c r="F12" s="43">
        <f t="shared" si="0"/>
        <v>105000</v>
      </c>
      <c r="H12" s="115" t="s">
        <v>168</v>
      </c>
      <c r="I12" s="95">
        <v>103900</v>
      </c>
      <c r="K12" s="33">
        <v>12000</v>
      </c>
      <c r="L12" s="20" t="s">
        <v>93</v>
      </c>
      <c r="N12" s="41">
        <v>43313</v>
      </c>
      <c r="O12" s="42">
        <v>25000</v>
      </c>
      <c r="P12" s="42">
        <v>35000</v>
      </c>
      <c r="Q12" s="36"/>
      <c r="S12" s="14"/>
      <c r="T12" s="29"/>
      <c r="U12" s="15"/>
      <c r="V12" s="21"/>
    </row>
    <row r="13" spans="1:22" ht="15.75" thickBot="1" x14ac:dyDescent="0.3">
      <c r="A13" s="41">
        <v>43344</v>
      </c>
      <c r="B13" s="42">
        <v>20000</v>
      </c>
      <c r="C13" s="42">
        <v>40000</v>
      </c>
      <c r="D13" s="42">
        <v>30000</v>
      </c>
      <c r="E13" s="72">
        <v>15000</v>
      </c>
      <c r="F13" s="43">
        <f t="shared" si="0"/>
        <v>105000</v>
      </c>
      <c r="H13" s="6" t="s">
        <v>66</v>
      </c>
      <c r="I13" s="77">
        <v>0</v>
      </c>
      <c r="K13" s="33">
        <v>9500</v>
      </c>
      <c r="L13" s="20" t="s">
        <v>94</v>
      </c>
      <c r="N13" s="41">
        <v>43344</v>
      </c>
      <c r="O13" s="42">
        <v>25000</v>
      </c>
      <c r="P13" s="42">
        <v>35000</v>
      </c>
      <c r="Q13" s="36"/>
      <c r="S13" s="14"/>
      <c r="T13" s="29"/>
      <c r="U13" s="15"/>
      <c r="V13" s="21"/>
    </row>
    <row r="14" spans="1:22" ht="15.75" thickBot="1" x14ac:dyDescent="0.3">
      <c r="A14" s="41">
        <v>43374</v>
      </c>
      <c r="B14" s="42">
        <v>20000</v>
      </c>
      <c r="C14" s="42">
        <v>40000</v>
      </c>
      <c r="D14" s="42">
        <v>30000</v>
      </c>
      <c r="E14" s="72">
        <v>15000</v>
      </c>
      <c r="F14" s="43">
        <f t="shared" si="0"/>
        <v>105000</v>
      </c>
      <c r="H14" s="31" t="s">
        <v>127</v>
      </c>
      <c r="I14" s="55">
        <v>120000</v>
      </c>
      <c r="K14" s="33">
        <v>60000</v>
      </c>
      <c r="L14" s="20" t="s">
        <v>100</v>
      </c>
      <c r="N14" s="41">
        <v>43374</v>
      </c>
      <c r="O14" s="42">
        <v>25000</v>
      </c>
      <c r="P14" s="42">
        <v>35000</v>
      </c>
      <c r="Q14" s="36"/>
      <c r="S14" s="14"/>
      <c r="T14" s="29"/>
      <c r="U14" s="15"/>
      <c r="V14" s="21"/>
    </row>
    <row r="15" spans="1:22" ht="15.75" thickBot="1" x14ac:dyDescent="0.3">
      <c r="A15" s="41">
        <v>43405</v>
      </c>
      <c r="B15" s="42">
        <v>20000</v>
      </c>
      <c r="C15" s="42">
        <v>40000</v>
      </c>
      <c r="D15" s="42">
        <v>30000</v>
      </c>
      <c r="E15" s="72">
        <v>15000</v>
      </c>
      <c r="F15" s="43">
        <f t="shared" si="0"/>
        <v>105000</v>
      </c>
      <c r="K15" s="35">
        <v>110000</v>
      </c>
      <c r="L15" s="36" t="s">
        <v>102</v>
      </c>
      <c r="N15" s="41">
        <v>43405</v>
      </c>
      <c r="O15" s="42">
        <v>25000</v>
      </c>
      <c r="P15" s="42">
        <v>35000</v>
      </c>
      <c r="Q15" s="36"/>
      <c r="S15" s="14"/>
      <c r="T15" s="29"/>
      <c r="U15" s="15"/>
      <c r="V15" s="21"/>
    </row>
    <row r="16" spans="1:22" ht="16.5" thickBot="1" x14ac:dyDescent="0.3">
      <c r="A16" s="41">
        <v>43435</v>
      </c>
      <c r="B16" s="42">
        <v>20000</v>
      </c>
      <c r="C16" s="42">
        <v>40000</v>
      </c>
      <c r="D16" s="42">
        <v>30000</v>
      </c>
      <c r="E16" s="72">
        <v>15000</v>
      </c>
      <c r="F16" s="43">
        <f t="shared" si="0"/>
        <v>105000</v>
      </c>
      <c r="H16" s="1">
        <v>9</v>
      </c>
      <c r="K16" s="35">
        <v>25000</v>
      </c>
      <c r="L16" s="36" t="s">
        <v>129</v>
      </c>
      <c r="N16" s="41">
        <v>43435</v>
      </c>
      <c r="O16" s="42">
        <v>25000</v>
      </c>
      <c r="P16" s="42">
        <v>35000</v>
      </c>
      <c r="Q16" s="36"/>
      <c r="S16" s="14"/>
      <c r="T16" s="29"/>
      <c r="U16" s="15"/>
      <c r="V16" s="21"/>
    </row>
    <row r="17" spans="1:22" ht="15.75" thickBot="1" x14ac:dyDescent="0.3">
      <c r="A17" s="41">
        <v>43466</v>
      </c>
      <c r="B17" s="42">
        <v>20000</v>
      </c>
      <c r="C17" s="42">
        <v>40000</v>
      </c>
      <c r="D17" s="42">
        <v>30000</v>
      </c>
      <c r="E17" s="72">
        <v>15000</v>
      </c>
      <c r="F17" s="43">
        <f t="shared" si="0"/>
        <v>105000</v>
      </c>
      <c r="H17" s="31" t="s">
        <v>45</v>
      </c>
      <c r="I17" s="12"/>
      <c r="K17" s="35">
        <v>70000</v>
      </c>
      <c r="L17" s="36" t="s">
        <v>104</v>
      </c>
      <c r="N17" s="41">
        <v>43466</v>
      </c>
      <c r="O17" s="42">
        <v>25000</v>
      </c>
      <c r="P17" s="42">
        <v>35000</v>
      </c>
      <c r="Q17" s="36"/>
      <c r="S17" s="14"/>
      <c r="T17" s="34"/>
      <c r="U17" s="15"/>
      <c r="V17" s="21"/>
    </row>
    <row r="18" spans="1:22" ht="15.75" thickBot="1" x14ac:dyDescent="0.3">
      <c r="A18" s="41">
        <v>43497</v>
      </c>
      <c r="B18" s="42">
        <v>20000</v>
      </c>
      <c r="C18" s="42">
        <v>40000</v>
      </c>
      <c r="D18" s="42">
        <v>30000</v>
      </c>
      <c r="E18" s="72">
        <v>15000</v>
      </c>
      <c r="F18" s="43">
        <f t="shared" si="0"/>
        <v>105000</v>
      </c>
      <c r="H18" s="19" t="s">
        <v>115</v>
      </c>
      <c r="I18" s="32">
        <f>R57</f>
        <v>5360000</v>
      </c>
      <c r="K18" s="35">
        <v>40000</v>
      </c>
      <c r="L18" s="36" t="s">
        <v>105</v>
      </c>
      <c r="N18" s="41">
        <v>43497</v>
      </c>
      <c r="O18" s="42">
        <v>25000</v>
      </c>
      <c r="P18" s="42">
        <v>35000</v>
      </c>
      <c r="Q18" s="36"/>
      <c r="S18" s="14"/>
      <c r="T18" s="34"/>
      <c r="U18" s="15"/>
      <c r="V18" s="21"/>
    </row>
    <row r="19" spans="1:22" ht="15.75" thickBot="1" x14ac:dyDescent="0.3">
      <c r="A19" s="41">
        <v>43525</v>
      </c>
      <c r="B19" s="42">
        <v>20000</v>
      </c>
      <c r="C19" s="42">
        <v>40000</v>
      </c>
      <c r="D19" s="42">
        <v>30000</v>
      </c>
      <c r="E19" s="72">
        <v>15000</v>
      </c>
      <c r="F19" s="43">
        <f t="shared" si="0"/>
        <v>105000</v>
      </c>
      <c r="H19" s="24" t="s">
        <v>116</v>
      </c>
      <c r="I19" s="18">
        <v>1092000</v>
      </c>
      <c r="K19" s="114">
        <v>40000</v>
      </c>
      <c r="L19" s="97" t="s">
        <v>141</v>
      </c>
      <c r="N19" s="41">
        <v>43525</v>
      </c>
      <c r="O19" s="42">
        <v>25000</v>
      </c>
      <c r="P19" s="42">
        <v>35000</v>
      </c>
      <c r="Q19" s="36"/>
      <c r="S19" s="14"/>
      <c r="T19" s="29"/>
      <c r="U19" s="15"/>
      <c r="V19" s="21"/>
    </row>
    <row r="20" spans="1:22" ht="15.75" thickBot="1" x14ac:dyDescent="0.3">
      <c r="A20" s="41">
        <v>43556</v>
      </c>
      <c r="B20" s="42">
        <v>20000</v>
      </c>
      <c r="C20" s="42">
        <v>40000</v>
      </c>
      <c r="D20" s="42">
        <v>30000</v>
      </c>
      <c r="E20" s="72">
        <v>15000</v>
      </c>
      <c r="F20" s="43">
        <f t="shared" si="0"/>
        <v>105000</v>
      </c>
      <c r="H20" s="24" t="s">
        <v>128</v>
      </c>
      <c r="I20" s="107">
        <v>150000</v>
      </c>
      <c r="K20" s="114">
        <v>50000</v>
      </c>
      <c r="L20" s="97" t="s">
        <v>150</v>
      </c>
      <c r="N20" s="41">
        <v>43556</v>
      </c>
      <c r="O20" s="42">
        <v>25000</v>
      </c>
      <c r="P20" s="42">
        <v>35000</v>
      </c>
      <c r="Q20" s="36"/>
      <c r="S20" s="14"/>
      <c r="T20" s="29"/>
      <c r="U20" s="15"/>
      <c r="V20" s="21"/>
    </row>
    <row r="21" spans="1:22" ht="15.75" thickBot="1" x14ac:dyDescent="0.3">
      <c r="A21" s="41">
        <v>43586</v>
      </c>
      <c r="B21" s="42">
        <v>20000</v>
      </c>
      <c r="C21" s="42">
        <v>40000</v>
      </c>
      <c r="D21" s="42">
        <v>30000</v>
      </c>
      <c r="E21" s="72">
        <v>15000</v>
      </c>
      <c r="F21" s="43">
        <f t="shared" si="0"/>
        <v>105000</v>
      </c>
      <c r="H21" s="24" t="s">
        <v>97</v>
      </c>
      <c r="I21" s="18">
        <f>K64</f>
        <v>762505</v>
      </c>
      <c r="K21" s="114">
        <v>100000</v>
      </c>
      <c r="L21" s="97" t="s">
        <v>142</v>
      </c>
      <c r="N21" s="41">
        <v>43586</v>
      </c>
      <c r="O21" s="42">
        <v>25000</v>
      </c>
      <c r="P21" s="42">
        <v>35000</v>
      </c>
      <c r="Q21" s="36"/>
      <c r="S21" s="14"/>
      <c r="T21" s="29"/>
      <c r="U21" s="15"/>
      <c r="V21" s="21"/>
    </row>
    <row r="22" spans="1:22" ht="15.75" thickBot="1" x14ac:dyDescent="0.3">
      <c r="A22" s="41">
        <v>43617</v>
      </c>
      <c r="B22" s="42">
        <v>20000</v>
      </c>
      <c r="C22" s="42">
        <v>40000</v>
      </c>
      <c r="D22" s="42">
        <v>35000</v>
      </c>
      <c r="E22" s="72">
        <v>15000</v>
      </c>
      <c r="F22" s="43">
        <f t="shared" si="0"/>
        <v>110000</v>
      </c>
      <c r="H22" s="24" t="s">
        <v>96</v>
      </c>
      <c r="I22" s="18">
        <f>K43</f>
        <v>4238220</v>
      </c>
      <c r="K22" s="114">
        <v>250000</v>
      </c>
      <c r="L22" s="97" t="s">
        <v>143</v>
      </c>
      <c r="N22" s="41">
        <v>43617</v>
      </c>
      <c r="O22" s="42">
        <v>25000</v>
      </c>
      <c r="P22" s="42">
        <v>35000</v>
      </c>
      <c r="Q22" s="36"/>
      <c r="S22" s="14"/>
      <c r="T22" s="29"/>
      <c r="U22" s="15"/>
      <c r="V22" s="21"/>
    </row>
    <row r="23" spans="1:22" ht="15.75" thickBot="1" x14ac:dyDescent="0.3">
      <c r="A23" s="41">
        <v>43647</v>
      </c>
      <c r="B23" s="42">
        <v>2000</v>
      </c>
      <c r="C23" s="42">
        <v>40000</v>
      </c>
      <c r="D23" s="42">
        <v>40000</v>
      </c>
      <c r="E23" s="72">
        <v>15000</v>
      </c>
      <c r="F23" s="43">
        <f t="shared" si="0"/>
        <v>97000</v>
      </c>
      <c r="H23" s="44" t="s">
        <v>170</v>
      </c>
      <c r="I23" s="43">
        <v>103900</v>
      </c>
      <c r="K23" s="114">
        <v>764000</v>
      </c>
      <c r="L23" s="97" t="s">
        <v>144</v>
      </c>
      <c r="N23" s="41">
        <v>43647</v>
      </c>
      <c r="O23" s="42">
        <v>25000</v>
      </c>
      <c r="P23" s="42">
        <v>35000</v>
      </c>
      <c r="Q23" s="36"/>
      <c r="S23" s="14"/>
      <c r="T23" s="29"/>
      <c r="U23" s="15"/>
      <c r="V23" s="21"/>
    </row>
    <row r="24" spans="1:22" ht="15.75" thickBot="1" x14ac:dyDescent="0.3">
      <c r="A24" s="41">
        <v>43678</v>
      </c>
      <c r="B24" s="42">
        <v>20000</v>
      </c>
      <c r="C24" s="42">
        <v>40000</v>
      </c>
      <c r="D24" s="42">
        <v>40000</v>
      </c>
      <c r="E24" s="72">
        <v>15000</v>
      </c>
      <c r="F24" s="43">
        <f t="shared" si="0"/>
        <v>115000</v>
      </c>
      <c r="H24" s="63" t="s">
        <v>171</v>
      </c>
      <c r="I24" s="64">
        <f>SUM(I18:I23)</f>
        <v>11706625</v>
      </c>
      <c r="K24" s="114">
        <v>180000</v>
      </c>
      <c r="L24" s="97" t="s">
        <v>145</v>
      </c>
      <c r="N24" s="41">
        <v>43678</v>
      </c>
      <c r="O24" s="42">
        <v>25000</v>
      </c>
      <c r="P24" s="42">
        <v>35000</v>
      </c>
      <c r="Q24" s="36"/>
      <c r="S24" s="14"/>
      <c r="T24" s="29"/>
      <c r="U24" s="15"/>
      <c r="V24" s="21"/>
    </row>
    <row r="25" spans="1:22" ht="15.75" thickBot="1" x14ac:dyDescent="0.3">
      <c r="A25" s="41">
        <v>43709</v>
      </c>
      <c r="B25" s="42">
        <v>20000</v>
      </c>
      <c r="C25" s="42">
        <v>40000</v>
      </c>
      <c r="D25" s="42">
        <v>40000</v>
      </c>
      <c r="E25" s="72">
        <v>15000</v>
      </c>
      <c r="F25" s="43">
        <f t="shared" si="0"/>
        <v>115000</v>
      </c>
      <c r="K25" s="114">
        <v>40000</v>
      </c>
      <c r="L25" s="97" t="s">
        <v>158</v>
      </c>
      <c r="N25" s="41">
        <v>43709</v>
      </c>
      <c r="O25" s="42">
        <v>25000</v>
      </c>
      <c r="P25" s="42">
        <v>35000</v>
      </c>
      <c r="Q25" s="36"/>
      <c r="S25" s="14"/>
      <c r="T25" s="29"/>
      <c r="U25" s="15"/>
      <c r="V25" s="21"/>
    </row>
    <row r="26" spans="1:22" ht="15.75" thickBot="1" x14ac:dyDescent="0.3">
      <c r="A26" s="41">
        <v>43739</v>
      </c>
      <c r="B26" s="89">
        <v>20000</v>
      </c>
      <c r="C26" s="89">
        <v>40000</v>
      </c>
      <c r="D26" s="89">
        <v>40000</v>
      </c>
      <c r="E26" s="72">
        <v>15000</v>
      </c>
      <c r="F26" s="43">
        <f t="shared" si="0"/>
        <v>115000</v>
      </c>
      <c r="H26" s="2">
        <v>12</v>
      </c>
      <c r="K26" s="114">
        <v>20000</v>
      </c>
      <c r="L26" s="97" t="s">
        <v>157</v>
      </c>
      <c r="N26" s="41">
        <v>43739</v>
      </c>
      <c r="O26" s="42">
        <v>25000</v>
      </c>
      <c r="P26" s="42">
        <v>35000</v>
      </c>
      <c r="Q26" s="36"/>
      <c r="S26" s="14"/>
      <c r="T26" s="29"/>
      <c r="U26" s="15"/>
      <c r="V26" s="21"/>
    </row>
    <row r="27" spans="1:22" ht="15.75" thickBot="1" x14ac:dyDescent="0.3">
      <c r="A27" s="41">
        <v>43770</v>
      </c>
      <c r="B27" s="42">
        <v>28000</v>
      </c>
      <c r="C27" s="42">
        <v>40000</v>
      </c>
      <c r="D27" s="42">
        <v>40000</v>
      </c>
      <c r="E27" s="72">
        <v>15000</v>
      </c>
      <c r="F27" s="43">
        <f t="shared" si="0"/>
        <v>123000</v>
      </c>
      <c r="H27" s="31" t="s">
        <v>107</v>
      </c>
      <c r="I27" s="12"/>
      <c r="K27" s="114">
        <v>50000</v>
      </c>
      <c r="L27" s="97" t="s">
        <v>159</v>
      </c>
      <c r="N27" s="41">
        <v>43770</v>
      </c>
      <c r="O27" s="42">
        <v>25000</v>
      </c>
      <c r="P27" s="42">
        <v>35000</v>
      </c>
      <c r="Q27" s="36"/>
      <c r="S27" s="14"/>
      <c r="T27" s="29"/>
      <c r="U27" s="85" t="s">
        <v>32</v>
      </c>
      <c r="V27" s="86"/>
    </row>
    <row r="28" spans="1:22" x14ac:dyDescent="0.25">
      <c r="A28" s="41">
        <v>43800</v>
      </c>
      <c r="B28" s="42">
        <v>26000</v>
      </c>
      <c r="C28" s="42">
        <v>40000</v>
      </c>
      <c r="D28" s="42">
        <v>40000</v>
      </c>
      <c r="E28" s="72">
        <v>15000</v>
      </c>
      <c r="F28" s="43">
        <f t="shared" si="0"/>
        <v>121000</v>
      </c>
      <c r="H28" s="19" t="s">
        <v>5</v>
      </c>
      <c r="I28" s="32">
        <v>70000</v>
      </c>
      <c r="K28" s="114">
        <v>15000</v>
      </c>
      <c r="L28" s="97" t="s">
        <v>160</v>
      </c>
      <c r="N28" s="41">
        <v>43800</v>
      </c>
      <c r="O28" s="42">
        <v>25000</v>
      </c>
      <c r="P28" s="42">
        <v>35000</v>
      </c>
      <c r="Q28" s="36"/>
      <c r="S28" s="49"/>
    </row>
    <row r="29" spans="1:22" x14ac:dyDescent="0.25">
      <c r="A29" s="41">
        <v>43831</v>
      </c>
      <c r="B29" s="42">
        <v>26000</v>
      </c>
      <c r="C29" s="42">
        <v>40000</v>
      </c>
      <c r="D29" s="42">
        <v>40000</v>
      </c>
      <c r="E29" s="72">
        <v>15000</v>
      </c>
      <c r="F29" s="43">
        <f t="shared" si="0"/>
        <v>121000</v>
      </c>
      <c r="H29" s="24" t="s">
        <v>108</v>
      </c>
      <c r="I29" s="18">
        <v>70000</v>
      </c>
      <c r="K29" s="114">
        <v>25000</v>
      </c>
      <c r="L29" s="97" t="s">
        <v>161</v>
      </c>
      <c r="N29" s="41">
        <v>43831</v>
      </c>
      <c r="O29" s="42">
        <v>25000</v>
      </c>
      <c r="P29" s="42">
        <v>35000</v>
      </c>
      <c r="Q29" s="36"/>
    </row>
    <row r="30" spans="1:22" x14ac:dyDescent="0.25">
      <c r="A30" s="41">
        <v>43862</v>
      </c>
      <c r="B30" s="42">
        <v>26000</v>
      </c>
      <c r="C30" s="42">
        <v>40000</v>
      </c>
      <c r="D30" s="42">
        <v>40000</v>
      </c>
      <c r="E30" s="72">
        <v>15000</v>
      </c>
      <c r="F30" s="43">
        <f t="shared" si="0"/>
        <v>121000</v>
      </c>
      <c r="H30" s="24" t="s">
        <v>53</v>
      </c>
      <c r="I30" s="18">
        <v>70000</v>
      </c>
      <c r="K30" s="114">
        <v>97320</v>
      </c>
      <c r="L30" s="97" t="s">
        <v>162</v>
      </c>
      <c r="N30" s="41">
        <v>43862</v>
      </c>
      <c r="O30" s="42">
        <v>25000</v>
      </c>
      <c r="P30" s="42">
        <v>35000</v>
      </c>
      <c r="Q30" s="36"/>
    </row>
    <row r="31" spans="1:22" x14ac:dyDescent="0.25">
      <c r="A31" s="88" t="s">
        <v>140</v>
      </c>
      <c r="B31" s="89">
        <v>300000</v>
      </c>
      <c r="C31" s="89">
        <v>300000</v>
      </c>
      <c r="D31" s="89">
        <v>300000</v>
      </c>
      <c r="E31" s="90">
        <v>45000</v>
      </c>
      <c r="F31" s="92">
        <f t="shared" si="0"/>
        <v>945000</v>
      </c>
      <c r="H31" s="24" t="s">
        <v>109</v>
      </c>
      <c r="I31" s="18">
        <v>70000</v>
      </c>
      <c r="K31" s="114">
        <v>71400</v>
      </c>
      <c r="L31" s="97" t="s">
        <v>162</v>
      </c>
      <c r="N31" s="41">
        <v>43891</v>
      </c>
      <c r="O31" s="42">
        <v>25000</v>
      </c>
      <c r="P31" s="42">
        <v>35000</v>
      </c>
      <c r="Q31" s="79">
        <v>15000</v>
      </c>
    </row>
    <row r="32" spans="1:22" x14ac:dyDescent="0.25">
      <c r="A32" s="41">
        <v>43891</v>
      </c>
      <c r="B32" s="42">
        <v>26000</v>
      </c>
      <c r="C32" s="42">
        <v>40000</v>
      </c>
      <c r="D32" s="42">
        <v>40000</v>
      </c>
      <c r="E32" s="72">
        <v>15000</v>
      </c>
      <c r="F32" s="43">
        <f t="shared" si="0"/>
        <v>121000</v>
      </c>
      <c r="H32" s="46" t="s">
        <v>110</v>
      </c>
      <c r="I32" s="43">
        <v>75000</v>
      </c>
      <c r="K32" s="114">
        <v>100000</v>
      </c>
      <c r="L32" s="97" t="s">
        <v>163</v>
      </c>
      <c r="N32" s="41">
        <v>43922</v>
      </c>
      <c r="O32" s="42">
        <v>25000</v>
      </c>
      <c r="P32" s="42">
        <v>35000</v>
      </c>
      <c r="Q32" s="79">
        <v>15000</v>
      </c>
    </row>
    <row r="33" spans="1:19" x14ac:dyDescent="0.25">
      <c r="A33" s="41">
        <v>43922</v>
      </c>
      <c r="B33" s="42">
        <v>26000</v>
      </c>
      <c r="C33" s="42">
        <v>3480</v>
      </c>
      <c r="D33" s="42">
        <v>40000</v>
      </c>
      <c r="E33" s="72">
        <v>15000</v>
      </c>
      <c r="F33" s="43">
        <f t="shared" si="0"/>
        <v>84480</v>
      </c>
      <c r="H33" s="24"/>
      <c r="I33" s="18"/>
      <c r="K33" s="114">
        <v>900000</v>
      </c>
      <c r="L33" s="97" t="s">
        <v>164</v>
      </c>
      <c r="N33" s="41">
        <v>43952</v>
      </c>
      <c r="O33" s="42">
        <v>25000</v>
      </c>
      <c r="P33" s="42">
        <v>35000</v>
      </c>
      <c r="Q33" s="79">
        <v>15000</v>
      </c>
    </row>
    <row r="34" spans="1:19" ht="15.75" x14ac:dyDescent="0.25">
      <c r="A34" s="109" t="s">
        <v>134</v>
      </c>
      <c r="B34" s="110">
        <v>50000</v>
      </c>
      <c r="C34" s="110">
        <v>50000</v>
      </c>
      <c r="D34" s="110">
        <v>50000</v>
      </c>
      <c r="E34" s="111">
        <v>30000</v>
      </c>
      <c r="F34" s="112">
        <f t="shared" si="0"/>
        <v>180000</v>
      </c>
      <c r="H34" s="24"/>
      <c r="I34" s="18"/>
      <c r="K34" s="114">
        <v>100000</v>
      </c>
      <c r="L34" s="97" t="s">
        <v>169</v>
      </c>
      <c r="N34" s="41">
        <v>43983</v>
      </c>
      <c r="O34" s="42">
        <v>25000</v>
      </c>
      <c r="P34" s="42">
        <v>35000</v>
      </c>
      <c r="Q34" s="79">
        <v>15000</v>
      </c>
      <c r="S34" s="2"/>
    </row>
    <row r="35" spans="1:19" ht="15.75" thickBot="1" x14ac:dyDescent="0.3">
      <c r="A35" s="41">
        <v>43952</v>
      </c>
      <c r="B35" s="42">
        <v>15000</v>
      </c>
      <c r="C35" s="42">
        <v>40000</v>
      </c>
      <c r="D35" s="42">
        <v>40000</v>
      </c>
      <c r="E35" s="72">
        <v>15000</v>
      </c>
      <c r="F35" s="43">
        <f t="shared" si="0"/>
        <v>110000</v>
      </c>
      <c r="H35" s="63" t="s">
        <v>32</v>
      </c>
      <c r="I35" s="64">
        <f>SUM(I28:I34)</f>
        <v>355000</v>
      </c>
      <c r="K35" s="114">
        <v>50000</v>
      </c>
      <c r="L35" s="97" t="s">
        <v>174</v>
      </c>
      <c r="N35" s="41">
        <v>44013</v>
      </c>
      <c r="O35" s="42">
        <v>25000</v>
      </c>
      <c r="P35" s="42">
        <v>35000</v>
      </c>
      <c r="Q35" s="36">
        <v>20000</v>
      </c>
      <c r="S35" s="53"/>
    </row>
    <row r="36" spans="1:19" x14ac:dyDescent="0.25">
      <c r="A36" s="41">
        <v>43983</v>
      </c>
      <c r="B36" s="42">
        <v>26000</v>
      </c>
      <c r="C36" s="42">
        <v>40000</v>
      </c>
      <c r="D36" s="42">
        <v>40000</v>
      </c>
      <c r="E36" s="72">
        <v>15000</v>
      </c>
      <c r="F36" s="43">
        <f t="shared" si="0"/>
        <v>121000</v>
      </c>
      <c r="K36" s="114">
        <v>40000</v>
      </c>
      <c r="L36" s="97" t="s">
        <v>175</v>
      </c>
      <c r="N36" s="81" t="s">
        <v>154</v>
      </c>
      <c r="O36" s="42"/>
      <c r="P36" s="42"/>
      <c r="Q36" s="36">
        <v>10000</v>
      </c>
      <c r="S36" s="53"/>
    </row>
    <row r="37" spans="1:19" ht="15.75" thickBot="1" x14ac:dyDescent="0.3">
      <c r="A37" s="41">
        <v>44013</v>
      </c>
      <c r="B37" s="42">
        <v>26000</v>
      </c>
      <c r="C37" s="42">
        <v>40000</v>
      </c>
      <c r="D37" s="42">
        <v>40000</v>
      </c>
      <c r="E37" s="72">
        <v>15000</v>
      </c>
      <c r="F37" s="43">
        <f t="shared" si="0"/>
        <v>121000</v>
      </c>
      <c r="H37" s="2">
        <v>13</v>
      </c>
      <c r="K37" s="114">
        <v>500000</v>
      </c>
      <c r="L37" s="97" t="s">
        <v>177</v>
      </c>
      <c r="N37" s="81">
        <v>44044</v>
      </c>
      <c r="O37" s="42">
        <v>25000</v>
      </c>
      <c r="P37" s="42">
        <v>35000</v>
      </c>
      <c r="Q37" s="36">
        <v>20000</v>
      </c>
    </row>
    <row r="38" spans="1:19" ht="15.75" thickBot="1" x14ac:dyDescent="0.3">
      <c r="A38" s="41">
        <v>44044</v>
      </c>
      <c r="B38" s="42">
        <v>36000</v>
      </c>
      <c r="C38" s="42">
        <v>40000</v>
      </c>
      <c r="D38" s="42">
        <v>40000</v>
      </c>
      <c r="E38" s="72">
        <v>20000</v>
      </c>
      <c r="F38" s="43">
        <f t="shared" si="0"/>
        <v>136000</v>
      </c>
      <c r="H38" s="31" t="s">
        <v>111</v>
      </c>
      <c r="I38" s="12"/>
      <c r="K38" s="114">
        <v>24000</v>
      </c>
      <c r="L38" s="97" t="s">
        <v>178</v>
      </c>
      <c r="N38" s="81">
        <v>44075</v>
      </c>
      <c r="O38" s="42">
        <v>25000</v>
      </c>
      <c r="P38" s="42">
        <v>35000</v>
      </c>
      <c r="Q38" s="36">
        <v>20000</v>
      </c>
      <c r="S38" s="2"/>
    </row>
    <row r="39" spans="1:19" x14ac:dyDescent="0.25">
      <c r="A39" s="41">
        <v>44075</v>
      </c>
      <c r="B39" s="42">
        <v>26000</v>
      </c>
      <c r="C39" s="42">
        <v>40000</v>
      </c>
      <c r="D39" s="42">
        <v>40000</v>
      </c>
      <c r="E39" s="72">
        <v>20000</v>
      </c>
      <c r="F39" s="43">
        <f t="shared" si="0"/>
        <v>126000</v>
      </c>
      <c r="H39" s="19" t="s">
        <v>112</v>
      </c>
      <c r="I39" s="32">
        <v>195000</v>
      </c>
      <c r="K39" s="114">
        <v>275000</v>
      </c>
      <c r="L39" s="97" t="s">
        <v>183</v>
      </c>
      <c r="N39" s="81">
        <v>44105</v>
      </c>
      <c r="O39" s="42">
        <v>25000</v>
      </c>
      <c r="P39" s="42">
        <v>35000</v>
      </c>
      <c r="Q39" s="36">
        <v>20000</v>
      </c>
    </row>
    <row r="40" spans="1:19" x14ac:dyDescent="0.25">
      <c r="A40" s="41">
        <v>44105</v>
      </c>
      <c r="B40" s="42">
        <v>26000</v>
      </c>
      <c r="C40" s="42">
        <v>40000</v>
      </c>
      <c r="D40" s="42">
        <v>40000</v>
      </c>
      <c r="E40" s="72">
        <v>20000</v>
      </c>
      <c r="F40" s="43">
        <f t="shared" si="0"/>
        <v>126000</v>
      </c>
      <c r="H40" s="24" t="s">
        <v>113</v>
      </c>
      <c r="I40" s="18">
        <v>100000</v>
      </c>
      <c r="K40" s="114"/>
      <c r="L40" s="97"/>
      <c r="N40" s="81">
        <v>44136</v>
      </c>
      <c r="O40" s="42">
        <v>25000</v>
      </c>
      <c r="P40" s="42">
        <v>35000</v>
      </c>
      <c r="Q40" s="36">
        <v>20000</v>
      </c>
    </row>
    <row r="41" spans="1:19" x14ac:dyDescent="0.25">
      <c r="A41" s="41">
        <v>44136</v>
      </c>
      <c r="B41" s="42">
        <v>36000</v>
      </c>
      <c r="C41" s="42">
        <v>40000</v>
      </c>
      <c r="D41" s="42">
        <v>40000</v>
      </c>
      <c r="E41" s="72">
        <v>15000</v>
      </c>
      <c r="F41" s="43">
        <f t="shared" si="0"/>
        <v>131000</v>
      </c>
      <c r="H41" s="44" t="s">
        <v>149</v>
      </c>
      <c r="I41" s="43">
        <v>20000</v>
      </c>
      <c r="K41" s="114"/>
      <c r="L41" s="97"/>
      <c r="N41" s="81">
        <v>44166</v>
      </c>
      <c r="O41" s="42">
        <v>25000</v>
      </c>
      <c r="P41" s="42">
        <v>35000</v>
      </c>
      <c r="Q41" s="36">
        <v>30000</v>
      </c>
    </row>
    <row r="42" spans="1:19" ht="15.75" thickBot="1" x14ac:dyDescent="0.3">
      <c r="A42" s="41">
        <v>44166</v>
      </c>
      <c r="B42" s="42">
        <v>50000</v>
      </c>
      <c r="C42" s="42">
        <v>45000</v>
      </c>
      <c r="D42" s="42">
        <v>40000</v>
      </c>
      <c r="E42" s="72">
        <v>15000</v>
      </c>
      <c r="F42" s="43">
        <f t="shared" si="0"/>
        <v>150000</v>
      </c>
      <c r="H42" s="44"/>
      <c r="I42" s="43"/>
      <c r="K42" s="114"/>
      <c r="L42" s="97"/>
      <c r="N42" s="81">
        <v>44197</v>
      </c>
      <c r="O42" s="42"/>
      <c r="P42" s="42"/>
      <c r="Q42" s="36"/>
    </row>
    <row r="43" spans="1:19" ht="15.75" thickBot="1" x14ac:dyDescent="0.3">
      <c r="A43" s="41">
        <v>43922</v>
      </c>
      <c r="B43" s="42">
        <v>0</v>
      </c>
      <c r="C43" s="42">
        <v>36520</v>
      </c>
      <c r="D43" s="42">
        <v>0</v>
      </c>
      <c r="E43" s="72">
        <v>0</v>
      </c>
      <c r="F43" s="43">
        <f t="shared" si="0"/>
        <v>36520</v>
      </c>
      <c r="H43" s="44"/>
      <c r="I43" s="43"/>
      <c r="K43" s="37">
        <f>SUM(K10:K39)</f>
        <v>4238220</v>
      </c>
      <c r="L43" s="38" t="s">
        <v>32</v>
      </c>
      <c r="N43" s="81">
        <v>44228</v>
      </c>
      <c r="O43" s="42">
        <v>25000</v>
      </c>
      <c r="P43" s="42">
        <v>35000</v>
      </c>
      <c r="Q43" s="36"/>
    </row>
    <row r="44" spans="1:19" ht="15.75" thickBot="1" x14ac:dyDescent="0.3">
      <c r="A44" s="88" t="s">
        <v>151</v>
      </c>
      <c r="B44" s="89">
        <v>250000</v>
      </c>
      <c r="C44" s="89">
        <v>250000</v>
      </c>
      <c r="D44" s="89">
        <v>250000</v>
      </c>
      <c r="E44" s="90">
        <v>50000</v>
      </c>
      <c r="F44" s="43">
        <f t="shared" si="0"/>
        <v>800000</v>
      </c>
      <c r="H44" s="10" t="s">
        <v>32</v>
      </c>
      <c r="I44" s="96">
        <f>SUM(I39:I43)</f>
        <v>315000</v>
      </c>
      <c r="N44" s="81">
        <v>44256</v>
      </c>
      <c r="O44" s="42"/>
      <c r="P44" s="42"/>
      <c r="Q44" s="36"/>
    </row>
    <row r="45" spans="1:19" ht="15.75" thickBot="1" x14ac:dyDescent="0.3">
      <c r="A45" s="88" t="s">
        <v>140</v>
      </c>
      <c r="B45" s="89"/>
      <c r="C45" s="89"/>
      <c r="D45" s="89"/>
      <c r="E45" s="90">
        <v>55000</v>
      </c>
      <c r="F45" s="43">
        <f t="shared" si="0"/>
        <v>55000</v>
      </c>
      <c r="H45" s="46"/>
      <c r="I45" s="95"/>
      <c r="K45">
        <v>7</v>
      </c>
      <c r="N45" s="81">
        <v>44287</v>
      </c>
      <c r="O45" s="23">
        <v>50000</v>
      </c>
      <c r="P45" s="42">
        <v>70000</v>
      </c>
      <c r="Q45" s="36"/>
    </row>
    <row r="46" spans="1:19" ht="15.75" thickBot="1" x14ac:dyDescent="0.3">
      <c r="A46" s="88" t="s">
        <v>152</v>
      </c>
      <c r="B46" s="89">
        <v>250000</v>
      </c>
      <c r="C46" s="89">
        <v>250000</v>
      </c>
      <c r="D46" s="89">
        <v>250000</v>
      </c>
      <c r="E46" s="90">
        <v>100000</v>
      </c>
      <c r="F46" s="43">
        <f t="shared" si="0"/>
        <v>850000</v>
      </c>
      <c r="H46" s="24"/>
      <c r="I46" s="18"/>
      <c r="K46" s="102"/>
      <c r="L46" s="40" t="s">
        <v>37</v>
      </c>
      <c r="N46" s="81">
        <v>44317</v>
      </c>
      <c r="O46" s="42">
        <v>25000</v>
      </c>
      <c r="P46" s="42">
        <v>35000</v>
      </c>
      <c r="Q46" s="36"/>
    </row>
    <row r="47" spans="1:19" ht="15.75" thickBot="1" x14ac:dyDescent="0.3">
      <c r="A47" s="88" t="s">
        <v>172</v>
      </c>
      <c r="B47" s="89">
        <v>100000</v>
      </c>
      <c r="C47" s="89">
        <v>0</v>
      </c>
      <c r="D47" s="89">
        <v>0</v>
      </c>
      <c r="E47" s="90">
        <v>0</v>
      </c>
      <c r="F47" s="43">
        <f t="shared" si="0"/>
        <v>100000</v>
      </c>
      <c r="H47" s="44"/>
      <c r="I47" s="43"/>
      <c r="K47" s="106">
        <v>324150</v>
      </c>
      <c r="L47" s="99" t="s">
        <v>124</v>
      </c>
      <c r="N47" s="81">
        <v>44348</v>
      </c>
      <c r="O47" s="42">
        <v>25000</v>
      </c>
      <c r="P47" s="42">
        <v>35000</v>
      </c>
      <c r="Q47" s="36"/>
    </row>
    <row r="48" spans="1:19" ht="15.75" thickBot="1" x14ac:dyDescent="0.3">
      <c r="A48" s="88" t="s">
        <v>153</v>
      </c>
      <c r="B48" s="89">
        <v>444000</v>
      </c>
      <c r="C48" s="89">
        <v>324000</v>
      </c>
      <c r="D48" s="89">
        <v>324000</v>
      </c>
      <c r="E48" s="90"/>
      <c r="F48" s="43">
        <f t="shared" si="0"/>
        <v>1092000</v>
      </c>
      <c r="H48" s="31" t="s">
        <v>114</v>
      </c>
      <c r="I48" s="55">
        <f>I35-I44</f>
        <v>40000</v>
      </c>
      <c r="K48" s="47">
        <v>119500</v>
      </c>
      <c r="L48" s="100" t="s">
        <v>119</v>
      </c>
      <c r="N48" s="81"/>
      <c r="O48" s="42"/>
      <c r="P48" s="42"/>
      <c r="Q48" s="36"/>
    </row>
    <row r="49" spans="1:18" x14ac:dyDescent="0.25">
      <c r="A49" s="41">
        <v>44197</v>
      </c>
      <c r="B49" s="42">
        <v>40000</v>
      </c>
      <c r="C49" s="42">
        <v>40000</v>
      </c>
      <c r="D49" s="42">
        <v>40000</v>
      </c>
      <c r="E49" s="72"/>
      <c r="F49" s="43">
        <f t="shared" si="0"/>
        <v>120000</v>
      </c>
      <c r="K49" s="47">
        <v>36650</v>
      </c>
      <c r="L49" s="101" t="s">
        <v>126</v>
      </c>
      <c r="N49" s="81"/>
      <c r="O49" s="42"/>
      <c r="P49" s="42"/>
      <c r="Q49" s="36"/>
    </row>
    <row r="50" spans="1:18" ht="16.5" thickBot="1" x14ac:dyDescent="0.3">
      <c r="A50" s="41">
        <v>44228</v>
      </c>
      <c r="B50" s="42">
        <v>40000</v>
      </c>
      <c r="C50" s="42">
        <v>40000</v>
      </c>
      <c r="D50" s="42">
        <v>40000</v>
      </c>
      <c r="E50" s="72"/>
      <c r="F50" s="43">
        <f t="shared" si="0"/>
        <v>120000</v>
      </c>
      <c r="H50" s="1">
        <v>11</v>
      </c>
      <c r="K50" s="45">
        <v>31705</v>
      </c>
      <c r="L50" s="13" t="s">
        <v>125</v>
      </c>
      <c r="N50" s="81"/>
      <c r="O50" s="42"/>
      <c r="P50" s="42"/>
      <c r="Q50" s="36"/>
    </row>
    <row r="51" spans="1:18" ht="15.75" thickBot="1" x14ac:dyDescent="0.3">
      <c r="A51" s="41">
        <v>44256</v>
      </c>
      <c r="B51" s="42">
        <v>40000</v>
      </c>
      <c r="C51" s="42">
        <v>40000</v>
      </c>
      <c r="D51" s="42">
        <v>40000</v>
      </c>
      <c r="E51" s="72"/>
      <c r="F51" s="43">
        <f t="shared" si="0"/>
        <v>120000</v>
      </c>
      <c r="H51" s="66" t="s">
        <v>133</v>
      </c>
      <c r="I51" s="67">
        <f>D70-I24</f>
        <v>335425</v>
      </c>
      <c r="K51" s="47">
        <v>7000</v>
      </c>
      <c r="L51" s="13" t="s">
        <v>95</v>
      </c>
      <c r="N51" s="81"/>
      <c r="O51" s="42"/>
      <c r="P51" s="42"/>
      <c r="Q51" s="36"/>
    </row>
    <row r="52" spans="1:18" ht="15.75" thickBot="1" x14ac:dyDescent="0.3">
      <c r="A52" s="41">
        <v>44287</v>
      </c>
      <c r="B52" s="42">
        <v>40000</v>
      </c>
      <c r="C52" s="42">
        <v>40000</v>
      </c>
      <c r="D52" s="42">
        <v>40000</v>
      </c>
      <c r="E52" s="72"/>
      <c r="F52" s="43">
        <f t="shared" si="0"/>
        <v>120000</v>
      </c>
      <c r="H52" s="56"/>
      <c r="I52" s="57"/>
      <c r="K52" s="47">
        <v>15000</v>
      </c>
      <c r="L52" s="13" t="s">
        <v>99</v>
      </c>
      <c r="N52" s="81"/>
      <c r="O52" s="42"/>
      <c r="P52" s="42"/>
      <c r="Q52" s="36"/>
    </row>
    <row r="53" spans="1:18" ht="15.75" thickBot="1" x14ac:dyDescent="0.3">
      <c r="A53" s="41">
        <v>44317</v>
      </c>
      <c r="B53" s="42">
        <v>40000</v>
      </c>
      <c r="C53" s="42">
        <v>40000</v>
      </c>
      <c r="D53" s="42">
        <v>40000</v>
      </c>
      <c r="E53" s="72"/>
      <c r="F53" s="43">
        <f t="shared" si="0"/>
        <v>120000</v>
      </c>
      <c r="H53" s="66" t="s">
        <v>131</v>
      </c>
      <c r="I53" s="67">
        <v>333923.13</v>
      </c>
      <c r="K53" s="47">
        <v>18000</v>
      </c>
      <c r="L53" s="13" t="s">
        <v>136</v>
      </c>
      <c r="N53" s="81"/>
      <c r="O53" s="42"/>
      <c r="P53" s="42"/>
      <c r="Q53" s="36"/>
    </row>
    <row r="54" spans="1:18" ht="15.75" thickBot="1" x14ac:dyDescent="0.3">
      <c r="A54" s="41">
        <v>44348</v>
      </c>
      <c r="B54" s="42">
        <v>27800</v>
      </c>
      <c r="C54" s="42">
        <v>50000</v>
      </c>
      <c r="D54" s="42">
        <v>10000</v>
      </c>
      <c r="E54" s="72"/>
      <c r="F54" s="43">
        <f t="shared" si="0"/>
        <v>87800</v>
      </c>
      <c r="H54" s="68"/>
      <c r="K54" s="50">
        <v>50000</v>
      </c>
      <c r="L54" s="100" t="s">
        <v>137</v>
      </c>
      <c r="N54" s="81">
        <v>44287</v>
      </c>
      <c r="O54" s="23"/>
      <c r="P54" s="42"/>
      <c r="Q54" s="36"/>
    </row>
    <row r="55" spans="1:18" ht="15.75" thickBot="1" x14ac:dyDescent="0.3">
      <c r="A55" s="41"/>
      <c r="B55" s="42" t="s">
        <v>182</v>
      </c>
      <c r="C55" s="42"/>
      <c r="D55" s="42"/>
      <c r="E55" s="72"/>
      <c r="F55" s="43"/>
      <c r="H55" s="66" t="s">
        <v>56</v>
      </c>
      <c r="I55" s="69">
        <f>I51-I53</f>
        <v>1501.8699999999953</v>
      </c>
      <c r="K55" s="50">
        <v>28000</v>
      </c>
      <c r="L55" s="103" t="s">
        <v>138</v>
      </c>
      <c r="N55" s="81">
        <v>44317</v>
      </c>
      <c r="O55" s="81"/>
      <c r="P55" s="42"/>
      <c r="Q55" s="42"/>
    </row>
    <row r="56" spans="1:18" ht="15.75" thickBot="1" x14ac:dyDescent="0.3">
      <c r="A56" s="41"/>
      <c r="B56" s="42"/>
      <c r="C56" s="42"/>
      <c r="D56" s="42"/>
      <c r="E56" s="72"/>
      <c r="F56" s="43"/>
      <c r="K56" s="50">
        <v>15000</v>
      </c>
      <c r="L56" s="104" t="s">
        <v>139</v>
      </c>
      <c r="N56" s="84"/>
      <c r="O56" s="62"/>
      <c r="P56" s="42"/>
      <c r="Q56" s="42"/>
    </row>
    <row r="57" spans="1:18" ht="15.75" thickBot="1" x14ac:dyDescent="0.3">
      <c r="A57" s="41"/>
      <c r="B57" s="42"/>
      <c r="C57" s="42"/>
      <c r="D57" s="42"/>
      <c r="E57" s="72"/>
      <c r="F57" s="36"/>
      <c r="H57" s="120" t="s">
        <v>57</v>
      </c>
      <c r="I57" s="121"/>
      <c r="K57" s="50">
        <v>2500</v>
      </c>
      <c r="L57" s="104" t="s">
        <v>165</v>
      </c>
      <c r="N57" s="10" t="s">
        <v>32</v>
      </c>
      <c r="O57" s="58">
        <f>SUM(O4:O56)</f>
        <v>1995000</v>
      </c>
      <c r="P57" s="58">
        <f>SUM(P4:P56)</f>
        <v>3165000</v>
      </c>
      <c r="Q57" s="73">
        <f>SUM(Q31:Q56)</f>
        <v>200000</v>
      </c>
      <c r="R57" s="55">
        <f>SUM(O57:Q57)</f>
        <v>5360000</v>
      </c>
    </row>
    <row r="58" spans="1:18" x14ac:dyDescent="0.25">
      <c r="A58" s="41"/>
      <c r="B58" s="42"/>
      <c r="C58" s="42"/>
      <c r="D58" s="42"/>
      <c r="E58" s="72"/>
      <c r="F58" s="36"/>
      <c r="K58" s="50">
        <v>15000</v>
      </c>
      <c r="L58" s="104" t="s">
        <v>166</v>
      </c>
    </row>
    <row r="59" spans="1:18" x14ac:dyDescent="0.25">
      <c r="A59" s="41"/>
      <c r="B59" s="42"/>
      <c r="C59" s="42"/>
      <c r="D59" s="42"/>
      <c r="E59" s="72"/>
      <c r="F59" s="36"/>
      <c r="K59" s="50">
        <v>85000</v>
      </c>
      <c r="L59" s="104" t="s">
        <v>167</v>
      </c>
    </row>
    <row r="60" spans="1:18" ht="15.75" thickBot="1" x14ac:dyDescent="0.3">
      <c r="A60" s="44"/>
      <c r="B60" s="42"/>
      <c r="C60" s="42"/>
      <c r="D60" s="42"/>
      <c r="E60" s="72"/>
      <c r="F60" s="36"/>
      <c r="K60" s="50">
        <v>15000</v>
      </c>
      <c r="L60" s="104" t="s">
        <v>176</v>
      </c>
      <c r="R60" s="75"/>
    </row>
    <row r="61" spans="1:18" ht="15.75" thickBot="1" x14ac:dyDescent="0.3">
      <c r="A61" s="31" t="s">
        <v>32</v>
      </c>
      <c r="B61" s="58">
        <f>SUM(B4:B60)</f>
        <v>3115200</v>
      </c>
      <c r="C61" s="58">
        <f>SUM(C4:C60)</f>
        <v>3847850</v>
      </c>
      <c r="D61" s="58">
        <f>SUM(D4:D60)</f>
        <v>3843000</v>
      </c>
      <c r="E61" s="73">
        <f>SUM(E4:E60)</f>
        <v>946000</v>
      </c>
      <c r="F61" s="55">
        <f>SUM(B61:E61)</f>
        <v>11752050</v>
      </c>
      <c r="K61" s="50"/>
      <c r="L61" s="104"/>
      <c r="R61" s="75"/>
    </row>
    <row r="62" spans="1:18" x14ac:dyDescent="0.25">
      <c r="K62" s="50"/>
      <c r="L62" s="104"/>
      <c r="R62" s="75"/>
    </row>
    <row r="63" spans="1:18" ht="15.75" thickBot="1" x14ac:dyDescent="0.3">
      <c r="K63" s="105"/>
      <c r="L63" s="104"/>
      <c r="R63" s="75"/>
    </row>
    <row r="64" spans="1:18" ht="16.5" thickBot="1" x14ac:dyDescent="0.3">
      <c r="A64" s="1">
        <v>8</v>
      </c>
      <c r="K64" s="52">
        <f>SUM(K47:K63)</f>
        <v>762505</v>
      </c>
      <c r="L64" s="40" t="s">
        <v>32</v>
      </c>
      <c r="R64" s="75"/>
    </row>
    <row r="65" spans="1:18" ht="15.75" thickBot="1" x14ac:dyDescent="0.3">
      <c r="A65" s="31" t="s">
        <v>44</v>
      </c>
      <c r="B65" s="59"/>
      <c r="C65" s="59"/>
      <c r="D65" s="38"/>
      <c r="E65" s="56"/>
      <c r="F65" s="2"/>
      <c r="G65"/>
      <c r="R65" s="75"/>
    </row>
    <row r="66" spans="1:18" x14ac:dyDescent="0.25">
      <c r="A66" s="19" t="s">
        <v>46</v>
      </c>
      <c r="B66" s="60"/>
      <c r="C66" s="60"/>
      <c r="D66" s="32">
        <f>F61</f>
        <v>11752050</v>
      </c>
      <c r="E66" s="74"/>
      <c r="G66"/>
    </row>
    <row r="67" spans="1:18" x14ac:dyDescent="0.25">
      <c r="A67" s="24" t="s">
        <v>48</v>
      </c>
      <c r="B67" s="61"/>
      <c r="C67" s="61"/>
      <c r="D67" s="18">
        <f>L6</f>
        <v>250000</v>
      </c>
      <c r="E67" s="74"/>
      <c r="G67"/>
    </row>
    <row r="68" spans="1:18" x14ac:dyDescent="0.25">
      <c r="A68" s="24" t="s">
        <v>114</v>
      </c>
      <c r="B68" s="61"/>
      <c r="C68" s="61"/>
      <c r="D68" s="18">
        <f>I48</f>
        <v>40000</v>
      </c>
      <c r="E68" s="74"/>
      <c r="G68"/>
    </row>
    <row r="69" spans="1:18" ht="15.75" thickBot="1" x14ac:dyDescent="0.3">
      <c r="A69" s="44"/>
      <c r="B69" s="62"/>
      <c r="C69" s="62"/>
      <c r="D69" s="43"/>
      <c r="E69" s="74"/>
    </row>
    <row r="70" spans="1:18" ht="15.75" thickBot="1" x14ac:dyDescent="0.3">
      <c r="A70" s="31" t="s">
        <v>32</v>
      </c>
      <c r="B70" s="59"/>
      <c r="C70" s="59"/>
      <c r="D70" s="55">
        <f>SUM(D66:D69)</f>
        <v>12042050</v>
      </c>
      <c r="E70" s="57"/>
    </row>
    <row r="73" spans="1:18" ht="16.5" thickBot="1" x14ac:dyDescent="0.3">
      <c r="A73" s="1">
        <v>10</v>
      </c>
    </row>
    <row r="74" spans="1:18" ht="15.75" thickBot="1" x14ac:dyDescent="0.3">
      <c r="A74" s="6" t="s">
        <v>52</v>
      </c>
      <c r="B74" s="3"/>
      <c r="C74" s="3"/>
      <c r="D74" s="76"/>
      <c r="E74" s="65"/>
      <c r="F74" s="56"/>
    </row>
    <row r="75" spans="1:18" ht="15.75" thickBot="1" x14ac:dyDescent="0.3">
      <c r="A75" s="10"/>
      <c r="B75" s="11" t="s">
        <v>5</v>
      </c>
      <c r="C75" s="11" t="s">
        <v>6</v>
      </c>
      <c r="D75" s="12" t="s">
        <v>53</v>
      </c>
      <c r="E75" s="12" t="s">
        <v>64</v>
      </c>
      <c r="F75" s="75"/>
    </row>
    <row r="76" spans="1:18" x14ac:dyDescent="0.25">
      <c r="A76" s="19" t="s">
        <v>54</v>
      </c>
      <c r="B76" s="17">
        <v>0</v>
      </c>
      <c r="C76" s="17">
        <v>0</v>
      </c>
      <c r="D76" s="32">
        <v>0</v>
      </c>
      <c r="E76" s="32">
        <v>90000</v>
      </c>
      <c r="F76" s="74"/>
    </row>
    <row r="77" spans="1:18" x14ac:dyDescent="0.25">
      <c r="A77" s="24" t="s">
        <v>146</v>
      </c>
      <c r="B77" s="23"/>
      <c r="C77" s="23"/>
      <c r="D77" s="18"/>
      <c r="E77" s="18"/>
      <c r="F77" s="74"/>
    </row>
    <row r="78" spans="1:18" x14ac:dyDescent="0.25">
      <c r="A78" s="24" t="s">
        <v>173</v>
      </c>
      <c r="B78" s="23"/>
      <c r="C78" s="23"/>
      <c r="D78" s="18"/>
      <c r="E78" s="18"/>
      <c r="F78" s="74"/>
    </row>
    <row r="79" spans="1:18" x14ac:dyDescent="0.25">
      <c r="A79" s="24" t="s">
        <v>148</v>
      </c>
      <c r="B79" s="23"/>
      <c r="C79" s="23"/>
      <c r="D79" s="18"/>
      <c r="E79" s="18"/>
      <c r="F79" s="74"/>
    </row>
    <row r="80" spans="1:18" x14ac:dyDescent="0.25">
      <c r="A80" s="24"/>
      <c r="B80" s="23"/>
      <c r="C80" s="23"/>
      <c r="D80" s="18"/>
      <c r="E80" s="18"/>
      <c r="F80" s="57"/>
    </row>
    <row r="81" spans="1:11" ht="15.75" thickBot="1" x14ac:dyDescent="0.3">
      <c r="A81" s="44"/>
      <c r="B81" s="42"/>
      <c r="C81" s="42"/>
      <c r="D81" s="43"/>
      <c r="E81" s="43"/>
      <c r="K81" t="s">
        <v>75</v>
      </c>
    </row>
    <row r="82" spans="1:11" ht="15.75" thickBot="1" x14ac:dyDescent="0.3">
      <c r="A82" s="31" t="s">
        <v>32</v>
      </c>
      <c r="B82" s="58">
        <f>SUM(B76:B81)</f>
        <v>0</v>
      </c>
      <c r="C82" s="58">
        <f>SUM(C76:C81)</f>
        <v>0</v>
      </c>
      <c r="D82" s="55">
        <f>SUM(D76:D81)</f>
        <v>0</v>
      </c>
      <c r="E82" s="55">
        <f>SUM(E76:E81)</f>
        <v>90000</v>
      </c>
    </row>
    <row r="84" spans="1:11" x14ac:dyDescent="0.25">
      <c r="A84" s="2"/>
    </row>
    <row r="85" spans="1:11" ht="21" x14ac:dyDescent="0.35">
      <c r="A85" s="118"/>
      <c r="B85" s="119"/>
      <c r="C85" s="119"/>
      <c r="D85" s="119"/>
      <c r="E85" s="119"/>
      <c r="F85" s="119"/>
      <c r="G85" s="116"/>
      <c r="H85" s="117"/>
    </row>
    <row r="86" spans="1:11" x14ac:dyDescent="0.25">
      <c r="A86" s="78"/>
    </row>
    <row r="87" spans="1:11" x14ac:dyDescent="0.25">
      <c r="A87" s="53"/>
    </row>
    <row r="88" spans="1:11" x14ac:dyDescent="0.25">
      <c r="A88" s="53"/>
    </row>
    <row r="89" spans="1:11" x14ac:dyDescent="0.25">
      <c r="A89" s="53"/>
    </row>
    <row r="90" spans="1:11" x14ac:dyDescent="0.25">
      <c r="A90" s="54"/>
    </row>
    <row r="91" spans="1:11" x14ac:dyDescent="0.25">
      <c r="A91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31.03.2017</vt:lpstr>
      <vt:lpstr>30.04.2018</vt:lpstr>
      <vt:lpstr>01.05.2018</vt:lpstr>
      <vt:lpstr>Sheet1</vt:lpstr>
      <vt:lpstr>30.11.2019</vt:lpstr>
      <vt:lpstr>06.07.2020</vt:lpstr>
      <vt:lpstr>30.04.2021</vt:lpstr>
      <vt:lpstr>01.06.2021</vt:lpstr>
      <vt:lpstr>17.07.2021</vt:lpstr>
      <vt:lpstr>10.08.2021</vt:lpstr>
      <vt:lpstr>30.09.21</vt:lpstr>
      <vt:lpstr>31.10.21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Nwosu</dc:creator>
  <cp:lastModifiedBy>user</cp:lastModifiedBy>
  <dcterms:created xsi:type="dcterms:W3CDTF">2017-03-12T05:56:27Z</dcterms:created>
  <dcterms:modified xsi:type="dcterms:W3CDTF">2021-11-02T14:22:02Z</dcterms:modified>
</cp:coreProperties>
</file>