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ndreia/Desktop/BEAT'19/"/>
    </mc:Choice>
  </mc:AlternateContent>
  <xr:revisionPtr revIDLastSave="0" documentId="13_ncr:1_{34447F19-B214-A841-8112-8951E6A28324}" xr6:coauthVersionLast="40" xr6:coauthVersionMax="40" xr10:uidLastSave="{00000000-0000-0000-0000-000000000000}"/>
  <bookViews>
    <workbookView xWindow="180" yWindow="460" windowWidth="26280" windowHeight="16240" tabRatio="500" xr2:uid="{00000000-000D-0000-FFFF-FFFF00000000}"/>
  </bookViews>
  <sheets>
    <sheet name="Sheet1" sheetId="1" r:id="rId1"/>
    <sheet name="Folha2" sheetId="3" r:id="rId2"/>
    <sheet name="Folha1" sheetId="2" r:id="rId3"/>
  </sheets>
  <definedNames>
    <definedName name="_xlchart.v1.0" hidden="1">Sheet1!$A$50:$A$56</definedName>
    <definedName name="_xlchart.v1.1" hidden="1">Sheet1!$B$49</definedName>
    <definedName name="_xlchart.v1.2" hidden="1">Sheet1!$B$50:$B$56</definedName>
    <definedName name="_xlchart.v1.3" hidden="1">Sheet1!$C$49</definedName>
    <definedName name="_xlchart.v1.4" hidden="1">Sheet1!$C$50:$C$56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94" i="2" l="1"/>
  <c r="L95" i="2"/>
  <c r="L96" i="2"/>
  <c r="L97" i="2"/>
  <c r="L98" i="2"/>
  <c r="L99" i="2"/>
  <c r="L100" i="2"/>
  <c r="L101" i="2"/>
  <c r="K95" i="2"/>
  <c r="K96" i="2"/>
  <c r="K97" i="2"/>
  <c r="K98" i="2"/>
  <c r="K99" i="2"/>
  <c r="K100" i="2"/>
  <c r="K101" i="2"/>
  <c r="K94" i="2"/>
  <c r="I94" i="2"/>
  <c r="I95" i="2"/>
  <c r="I102" i="2" s="1"/>
  <c r="I96" i="2"/>
  <c r="I97" i="2"/>
  <c r="I98" i="2"/>
  <c r="I99" i="2"/>
  <c r="I100" i="2"/>
  <c r="I101" i="2"/>
  <c r="E108" i="2"/>
  <c r="D108" i="2"/>
  <c r="H102" i="2"/>
  <c r="H101" i="2"/>
  <c r="H100" i="2"/>
  <c r="H99" i="2"/>
  <c r="H98" i="2"/>
  <c r="H97" i="2"/>
  <c r="H96" i="2"/>
  <c r="H95" i="2"/>
  <c r="H94" i="2"/>
  <c r="E15" i="1" l="1"/>
  <c r="D15" i="1"/>
  <c r="E56" i="1"/>
  <c r="D56" i="1"/>
  <c r="L70" i="2" l="1"/>
  <c r="L71" i="2"/>
  <c r="L72" i="2"/>
  <c r="L73" i="2"/>
  <c r="L74" i="2"/>
  <c r="L75" i="2"/>
  <c r="L76" i="2"/>
  <c r="L77" i="2"/>
  <c r="K71" i="2"/>
  <c r="K72" i="2"/>
  <c r="K73" i="2"/>
  <c r="K74" i="2"/>
  <c r="K75" i="2"/>
  <c r="K76" i="2"/>
  <c r="K77" i="2"/>
  <c r="K70" i="2"/>
  <c r="I70" i="2"/>
  <c r="I71" i="2"/>
  <c r="I78" i="2" s="1"/>
  <c r="I72" i="2"/>
  <c r="I73" i="2"/>
  <c r="I74" i="2"/>
  <c r="I75" i="2"/>
  <c r="I76" i="2"/>
  <c r="I77" i="2"/>
  <c r="E85" i="2"/>
  <c r="D85" i="2"/>
  <c r="H76" i="2"/>
  <c r="H77" i="2"/>
  <c r="H78" i="2"/>
  <c r="H75" i="2"/>
  <c r="D78" i="2"/>
  <c r="H74" i="2"/>
  <c r="H73" i="2"/>
  <c r="H72" i="2"/>
  <c r="H71" i="2"/>
  <c r="H70" i="2"/>
  <c r="L47" i="2"/>
  <c r="L48" i="2"/>
  <c r="L49" i="2"/>
  <c r="L50" i="2"/>
  <c r="L51" i="2"/>
  <c r="L52" i="2"/>
  <c r="L53" i="2"/>
  <c r="L54" i="2"/>
  <c r="L55" i="2"/>
  <c r="K48" i="2"/>
  <c r="K49" i="2"/>
  <c r="K50" i="2"/>
  <c r="K51" i="2"/>
  <c r="K52" i="2"/>
  <c r="K53" i="2"/>
  <c r="K54" i="2"/>
  <c r="K55" i="2"/>
  <c r="I47" i="2"/>
  <c r="I48" i="2"/>
  <c r="I49" i="2"/>
  <c r="I50" i="2"/>
  <c r="I51" i="2"/>
  <c r="I52" i="2"/>
  <c r="I53" i="2"/>
  <c r="I54" i="2"/>
  <c r="I55" i="2"/>
  <c r="I56" i="2"/>
  <c r="E65" i="2"/>
  <c r="D65" i="2"/>
  <c r="H56" i="2"/>
  <c r="H55" i="2"/>
  <c r="H54" i="2"/>
  <c r="H53" i="2"/>
  <c r="H52" i="2"/>
  <c r="H51" i="2"/>
  <c r="H50" i="2"/>
  <c r="H49" i="2"/>
  <c r="H48" i="2"/>
  <c r="H47" i="2"/>
  <c r="L28" i="2"/>
  <c r="L32" i="2"/>
  <c r="K29" i="2"/>
  <c r="I25" i="2"/>
  <c r="I26" i="2"/>
  <c r="L26" i="2" s="1"/>
  <c r="I27" i="2"/>
  <c r="L27" i="2" s="1"/>
  <c r="I28" i="2"/>
  <c r="I29" i="2"/>
  <c r="L29" i="2" s="1"/>
  <c r="I30" i="2"/>
  <c r="L30" i="2" s="1"/>
  <c r="I31" i="2"/>
  <c r="L31" i="2" s="1"/>
  <c r="I32" i="2"/>
  <c r="E42" i="2"/>
  <c r="D42" i="2"/>
  <c r="H32" i="2"/>
  <c r="K32" i="2" s="1"/>
  <c r="H31" i="2"/>
  <c r="K31" i="2" s="1"/>
  <c r="H30" i="2"/>
  <c r="K30" i="2" s="1"/>
  <c r="H29" i="2"/>
  <c r="H28" i="2"/>
  <c r="K28" i="2" s="1"/>
  <c r="H27" i="2"/>
  <c r="H33" i="2" s="1"/>
  <c r="H26" i="2"/>
  <c r="K26" i="2" s="1"/>
  <c r="H25" i="2"/>
  <c r="L10" i="2"/>
  <c r="I3" i="2"/>
  <c r="L3" i="2" s="1"/>
  <c r="I4" i="2"/>
  <c r="L4" i="2" s="1"/>
  <c r="I5" i="2"/>
  <c r="I6" i="2"/>
  <c r="L6" i="2" s="1"/>
  <c r="I7" i="2"/>
  <c r="L7" i="2" s="1"/>
  <c r="I8" i="2"/>
  <c r="L8" i="2" s="1"/>
  <c r="I9" i="2"/>
  <c r="L9" i="2" s="1"/>
  <c r="I10" i="2"/>
  <c r="I11" i="2"/>
  <c r="L11" i="2" s="1"/>
  <c r="H11" i="2"/>
  <c r="K11" i="2" s="1"/>
  <c r="H4" i="2"/>
  <c r="K4" i="2" s="1"/>
  <c r="H3" i="2"/>
  <c r="H10" i="2"/>
  <c r="K10" i="2" s="1"/>
  <c r="H9" i="2"/>
  <c r="K9" i="2" s="1"/>
  <c r="H8" i="2"/>
  <c r="K8" i="2" s="1"/>
  <c r="H7" i="2"/>
  <c r="K7" i="2" s="1"/>
  <c r="H6" i="2"/>
  <c r="K6" i="2" s="1"/>
  <c r="H5" i="2"/>
  <c r="K5" i="2" s="1"/>
  <c r="I33" i="2" l="1"/>
  <c r="H12" i="2"/>
  <c r="K27" i="2"/>
  <c r="I12" i="2"/>
  <c r="L25" i="2"/>
  <c r="L5" i="2"/>
  <c r="K47" i="2"/>
  <c r="K25" i="2"/>
  <c r="E20" i="2"/>
  <c r="D20" i="2"/>
  <c r="K3" i="2" l="1"/>
</calcChain>
</file>

<file path=xl/sharedStrings.xml><?xml version="1.0" encoding="utf-8"?>
<sst xmlns="http://schemas.openxmlformats.org/spreadsheetml/2006/main" count="404" uniqueCount="80">
  <si>
    <t>134 tests</t>
  </si>
  <si>
    <t xml:space="preserve"> 1 processor</t>
  </si>
  <si>
    <t>% time</t>
  </si>
  <si>
    <t>% alloc</t>
  </si>
  <si>
    <t xml:space="preserve">reflex </t>
  </si>
  <si>
    <t>congruence</t>
  </si>
  <si>
    <t>bpa1</t>
  </si>
  <si>
    <t>bpa2</t>
  </si>
  <si>
    <t>norm</t>
  </si>
  <si>
    <t>grammar</t>
  </si>
  <si>
    <t>parser</t>
  </si>
  <si>
    <t>reflex</t>
  </si>
  <si>
    <t>total time</t>
  </si>
  <si>
    <r>
      <rPr>
        <b/>
        <sz val="14"/>
        <color theme="1"/>
        <rFont val="Calibri"/>
        <family val="2"/>
        <scheme val="minor"/>
      </rPr>
      <t>Fixed Point</t>
    </r>
    <r>
      <rPr>
        <sz val="14"/>
        <color theme="1"/>
        <rFont val="Calibri"/>
        <family val="2"/>
        <scheme val="minor"/>
      </rPr>
      <t xml:space="preserve"> -- sorted</t>
    </r>
  </si>
  <si>
    <t xml:space="preserve">apply               </t>
  </si>
  <si>
    <t xml:space="preserve">congruentToPair     </t>
  </si>
  <si>
    <t>congruentToAncestors</t>
  </si>
  <si>
    <t xml:space="preserve">transitions         </t>
  </si>
  <si>
    <t xml:space="preserve">bpa2                </t>
  </si>
  <si>
    <t xml:space="preserve">normList            </t>
  </si>
  <si>
    <t xml:space="preserve">reachable           </t>
  </si>
  <si>
    <t xml:space="preserve">bpa2'               </t>
  </si>
  <si>
    <t xml:space="preserve">lexer               </t>
  </si>
  <si>
    <t xml:space="preserve">backwards           </t>
  </si>
  <si>
    <t xml:space="preserve">reflex              </t>
  </si>
  <si>
    <t xml:space="preserve">maximumLength       </t>
  </si>
  <si>
    <t xml:space="preserve">gammaSelection      </t>
  </si>
  <si>
    <t xml:space="preserve">trans               </t>
  </si>
  <si>
    <t xml:space="preserve">typeExpr            </t>
  </si>
  <si>
    <t xml:space="preserve">normedWord          </t>
  </si>
  <si>
    <t xml:space="preserve">parseBasicType      </t>
  </si>
  <si>
    <t>Validation.TypeEquivalence</t>
  </si>
  <si>
    <t xml:space="preserve">Validation.Grammar        </t>
  </si>
  <si>
    <t xml:space="preserve">Validation.Norm           </t>
  </si>
  <si>
    <t xml:space="preserve">Parse.Lexer               </t>
  </si>
  <si>
    <t xml:space="preserve">Parse.TypeParser          </t>
  </si>
  <si>
    <t>simplify</t>
  </si>
  <si>
    <t xml:space="preserve">bpa1 </t>
  </si>
  <si>
    <t>%time</t>
  </si>
  <si>
    <t>%alloc</t>
  </si>
  <si>
    <t>total time  =        0.28 secs</t>
  </si>
  <si>
    <t>total alloc = 352,150,128 bytes  (excludes profiling overheads)</t>
  </si>
  <si>
    <t xml:space="preserve">Fixed Point - sorted </t>
  </si>
  <si>
    <t xml:space="preserve">congruence          </t>
  </si>
  <si>
    <t xml:space="preserve">bpa1                </t>
  </si>
  <si>
    <t>Fixed Point - unsorted</t>
  </si>
  <si>
    <t>total alloc = 342,875,688 bytes  (excludes profiling overheads)</t>
  </si>
  <si>
    <t xml:space="preserve">total time  =        0.29 secs </t>
  </si>
  <si>
    <r>
      <rPr>
        <b/>
        <sz val="14"/>
        <color theme="1"/>
        <rFont val="Calibri"/>
        <family val="2"/>
        <scheme val="minor"/>
      </rPr>
      <t>Fixed Point</t>
    </r>
    <r>
      <rPr>
        <sz val="14"/>
        <color theme="1"/>
        <rFont val="Calibri"/>
        <family val="2"/>
        <scheme val="minor"/>
      </rPr>
      <t xml:space="preserve"> - unsorted</t>
    </r>
  </si>
  <si>
    <t>fixed point sorted</t>
  </si>
  <si>
    <t>sorting</t>
  </si>
  <si>
    <t>fixed point unsorted</t>
  </si>
  <si>
    <t xml:space="preserve">pairsBPA2           </t>
  </si>
  <si>
    <t>iterated sorted</t>
  </si>
  <si>
    <t xml:space="preserve">total time  =        0.17 secs </t>
  </si>
  <si>
    <t>total alloc = 232,580,224 bytes  (excludes profiling overheads)</t>
  </si>
  <si>
    <r>
      <rPr>
        <b/>
        <sz val="14"/>
        <color theme="1"/>
        <rFont val="Calibri"/>
        <family val="2"/>
        <scheme val="minor"/>
      </rPr>
      <t>Iterated</t>
    </r>
    <r>
      <rPr>
        <sz val="14"/>
        <color theme="1"/>
        <rFont val="Calibri"/>
        <family val="2"/>
        <scheme val="minor"/>
      </rPr>
      <t xml:space="preserve"> - sorted</t>
    </r>
  </si>
  <si>
    <t xml:space="preserve">bpa1'               </t>
  </si>
  <si>
    <t xml:space="preserve">toGrammar           </t>
  </si>
  <si>
    <t xml:space="preserve">binary              </t>
  </si>
  <si>
    <t xml:space="preserve">Validation.TypeToGrammar  </t>
  </si>
  <si>
    <t>grmmar</t>
  </si>
  <si>
    <t>total alloc = 227,900,864 bytes  (excludes profiling overheads)</t>
  </si>
  <si>
    <t xml:space="preserve">total time  =        0.20 secs  </t>
  </si>
  <si>
    <r>
      <rPr>
        <b/>
        <sz val="14"/>
        <color theme="1"/>
        <rFont val="Calibri"/>
        <family val="2"/>
        <scheme val="minor"/>
      </rPr>
      <t>Iterated</t>
    </r>
    <r>
      <rPr>
        <sz val="14"/>
        <color theme="1"/>
        <rFont val="Calibri"/>
        <family val="2"/>
        <scheme val="minor"/>
      </rPr>
      <t xml:space="preserve"> - unsorted</t>
    </r>
  </si>
  <si>
    <t>iterated unsorted</t>
  </si>
  <si>
    <t xml:space="preserve"> Validation.TypeEquivalence</t>
  </si>
  <si>
    <t xml:space="preserve"> Parse.Lexer               </t>
  </si>
  <si>
    <t xml:space="preserve"> Validation.Grammar        </t>
  </si>
  <si>
    <t xml:space="preserve"> Validation.Norm           </t>
  </si>
  <si>
    <t xml:space="preserve"> Parse.TypeParser          </t>
  </si>
  <si>
    <t>iterated - unsorted</t>
  </si>
  <si>
    <t>iterated - sorted</t>
  </si>
  <si>
    <t>fixed point no repetitions</t>
  </si>
  <si>
    <t xml:space="preserve">findInPair          </t>
  </si>
  <si>
    <t xml:space="preserve">findInAncestors     </t>
  </si>
  <si>
    <r>
      <rPr>
        <b/>
        <sz val="14"/>
        <color theme="1"/>
        <rFont val="Calibri"/>
        <family val="2"/>
        <scheme val="minor"/>
      </rPr>
      <t>Fixed Point</t>
    </r>
    <r>
      <rPr>
        <sz val="14"/>
        <color theme="1"/>
        <rFont val="Calibri"/>
        <family val="2"/>
        <scheme val="minor"/>
      </rPr>
      <t xml:space="preserve"> wrapped</t>
    </r>
  </si>
  <si>
    <r>
      <rPr>
        <b/>
        <sz val="14"/>
        <color theme="1"/>
        <rFont val="Calibri"/>
        <family val="2"/>
        <scheme val="minor"/>
      </rPr>
      <t>Fixed Point</t>
    </r>
    <r>
      <rPr>
        <sz val="14"/>
        <color theme="1"/>
        <rFont val="Calibri"/>
        <family val="2"/>
        <scheme val="minor"/>
      </rPr>
      <t xml:space="preserve"> unwrapped</t>
    </r>
  </si>
  <si>
    <r>
      <rPr>
        <b/>
        <sz val="14"/>
        <color theme="1"/>
        <rFont val="Calibri"/>
        <family val="2"/>
        <scheme val="minor"/>
      </rPr>
      <t>Iterated</t>
    </r>
    <r>
      <rPr>
        <sz val="14"/>
        <color theme="1"/>
        <rFont val="Calibri"/>
        <family val="2"/>
        <scheme val="minor"/>
      </rPr>
      <t xml:space="preserve">      wrapped</t>
    </r>
  </si>
  <si>
    <r>
      <rPr>
        <b/>
        <sz val="14"/>
        <color theme="1"/>
        <rFont val="Calibri"/>
        <family val="2"/>
        <scheme val="minor"/>
      </rPr>
      <t>Iterated</t>
    </r>
    <r>
      <rPr>
        <sz val="14"/>
        <color theme="1"/>
        <rFont val="Calibri"/>
        <family val="2"/>
        <scheme val="minor"/>
      </rPr>
      <t xml:space="preserve">   unwrapped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</si>
</sst>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4" xfId="0" applyFont="1" applyBorder="1"/>
    <xf numFmtId="0" fontId="6" fillId="0" borderId="0" xfId="0" applyFont="1"/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</cellXfs>
  <cellStyles count="3">
    <cellStyle name="Hiperligação" xfId="1" builtinId="8" hidden="1"/>
    <cellStyle name="Hiperligação Visitada" xfId="2" builtinId="9" hidden="1"/>
    <cellStyle name="Normal" xfId="0" builtinId="0"/>
  </cellStyles>
  <dxfs count="0"/>
  <tableStyles count="0" defaultTableStyle="TableStyleMedium9" defaultPivotStyle="PivotStyleMedium4"/>
  <colors>
    <mruColors>
      <color rgb="FF84B582"/>
      <color rgb="FF476146"/>
      <color rgb="FF547F6C"/>
      <color rgb="FF6A9168"/>
      <color rgb="FF73AE94"/>
      <color rgb="FF3A57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b="1"/>
              <a:t>Percentage of</a:t>
            </a:r>
            <a:r>
              <a:rPr lang="pt-PT" b="1" baseline="0"/>
              <a:t> time and memory allocated (approx. 150 tests)</a:t>
            </a:r>
            <a:endParaRPr lang="pt-PT" b="1"/>
          </a:p>
          <a:p>
            <a:pPr>
              <a:defRPr/>
            </a:pPr>
            <a:r>
              <a:rPr lang="pt-PT" b="1"/>
              <a:t>Fixed Point Scenario</a:t>
            </a:r>
          </a:p>
          <a:p>
            <a:pPr>
              <a:defRPr/>
            </a:pPr>
            <a:r>
              <a:rPr lang="pt-PT"/>
              <a:t>wrapped BPAs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% time</c:v>
                </c:pt>
              </c:strCache>
            </c:strRef>
          </c:tx>
          <c:spPr>
            <a:solidFill>
              <a:srgbClr val="476146"/>
            </a:solidFill>
            <a:ln>
              <a:noFill/>
            </a:ln>
            <a:effectLst/>
          </c:spPr>
          <c:invertIfNegative val="0"/>
          <c:cat>
            <c:strRef>
              <c:f>Sheet1!$A$9:$A$15</c:f>
              <c:strCache>
                <c:ptCount val="7"/>
                <c:pt idx="0">
                  <c:v>reflex </c:v>
                </c:pt>
                <c:pt idx="1">
                  <c:v>congruence</c:v>
                </c:pt>
                <c:pt idx="2">
                  <c:v>bpa1</c:v>
                </c:pt>
                <c:pt idx="3">
                  <c:v>bpa2</c:v>
                </c:pt>
                <c:pt idx="4">
                  <c:v>norm</c:v>
                </c:pt>
                <c:pt idx="5">
                  <c:v>grammar</c:v>
                </c:pt>
                <c:pt idx="6">
                  <c:v>parser</c:v>
                </c:pt>
              </c:strCache>
            </c:strRef>
          </c:cat>
          <c:val>
            <c:numRef>
              <c:f>Sheet1!$B$9:$B$15</c:f>
              <c:numCache>
                <c:formatCode>General</c:formatCode>
                <c:ptCount val="7"/>
                <c:pt idx="0">
                  <c:v>1.8000000000000002E-2</c:v>
                </c:pt>
                <c:pt idx="1">
                  <c:v>0.11699999999999999</c:v>
                </c:pt>
                <c:pt idx="2">
                  <c:v>4.0000000000000001E-3</c:v>
                </c:pt>
                <c:pt idx="3">
                  <c:v>8.199999999999999E-2</c:v>
                </c:pt>
                <c:pt idx="4">
                  <c:v>0.05</c:v>
                </c:pt>
                <c:pt idx="5">
                  <c:v>0.10300000000000001</c:v>
                </c:pt>
                <c:pt idx="6">
                  <c:v>6.8000000000000005E-2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B5-F84B-81D9-3892200ABA6A}"/>
            </c:ext>
          </c:extLst>
        </c:ser>
        <c:ser>
          <c:idx val="1"/>
          <c:order val="1"/>
          <c:tx>
            <c:strRef>
              <c:f>Sheet1!$C$8</c:f>
              <c:strCache>
                <c:ptCount val="1"/>
                <c:pt idx="0">
                  <c:v>% alloc</c:v>
                </c:pt>
              </c:strCache>
            </c:strRef>
          </c:tx>
          <c:spPr>
            <a:solidFill>
              <a:srgbClr val="84B582"/>
            </a:solidFill>
            <a:ln>
              <a:noFill/>
            </a:ln>
            <a:effectLst/>
          </c:spPr>
          <c:invertIfNegative val="0"/>
          <c:cat>
            <c:strRef>
              <c:f>Sheet1!$A$9:$A$15</c:f>
              <c:strCache>
                <c:ptCount val="7"/>
                <c:pt idx="0">
                  <c:v>reflex </c:v>
                </c:pt>
                <c:pt idx="1">
                  <c:v>congruence</c:v>
                </c:pt>
                <c:pt idx="2">
                  <c:v>bpa1</c:v>
                </c:pt>
                <c:pt idx="3">
                  <c:v>bpa2</c:v>
                </c:pt>
                <c:pt idx="4">
                  <c:v>norm</c:v>
                </c:pt>
                <c:pt idx="5">
                  <c:v>grammar</c:v>
                </c:pt>
                <c:pt idx="6">
                  <c:v>parser</c:v>
                </c:pt>
              </c:strCache>
            </c:strRef>
          </c:cat>
          <c:val>
            <c:numRef>
              <c:f>Sheet1!$C$9:$C$15</c:f>
              <c:numCache>
                <c:formatCode>General</c:formatCode>
                <c:ptCount val="7"/>
                <c:pt idx="0">
                  <c:v>4.0000000000000001E-3</c:v>
                </c:pt>
                <c:pt idx="1">
                  <c:v>0.124</c:v>
                </c:pt>
                <c:pt idx="2">
                  <c:v>0.01</c:v>
                </c:pt>
                <c:pt idx="3">
                  <c:v>7.9000000000000001E-2</c:v>
                </c:pt>
                <c:pt idx="4">
                  <c:v>7.6999999999999999E-2</c:v>
                </c:pt>
                <c:pt idx="5">
                  <c:v>8.5000000000000006E-2</c:v>
                </c:pt>
                <c:pt idx="6">
                  <c:v>0.124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B5-F84B-81D9-3892200AB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5270591"/>
        <c:axId val="1098206367"/>
      </c:barChart>
      <c:catAx>
        <c:axId val="112527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98206367"/>
        <c:crosses val="autoZero"/>
        <c:auto val="1"/>
        <c:lblAlgn val="ctr"/>
        <c:lblOffset val="100"/>
        <c:noMultiLvlLbl val="0"/>
      </c:catAx>
      <c:valAx>
        <c:axId val="109820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2527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b="1"/>
              <a:t>Percentage of</a:t>
            </a:r>
            <a:r>
              <a:rPr lang="pt-PT" b="1" baseline="0"/>
              <a:t> time and memory allocation (approx. 150 tests)</a:t>
            </a:r>
            <a:endParaRPr lang="pt-PT" b="1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b="1"/>
              <a:t>Fixed Point Scenarion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unsorted version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Sheet1!$B$30</c:f>
              <c:strCache>
                <c:ptCount val="1"/>
                <c:pt idx="0">
                  <c:v>% time</c:v>
                </c:pt>
              </c:strCache>
            </c:strRef>
          </c:tx>
          <c:spPr>
            <a:solidFill>
              <a:srgbClr val="476146"/>
            </a:solidFill>
          </c:spPr>
          <c:invertIfNegative val="0"/>
          <c:cat>
            <c:strRef>
              <c:f>Sheet1!$A$31:$A$37</c:f>
              <c:strCache>
                <c:ptCount val="7"/>
                <c:pt idx="0">
                  <c:v>reflex</c:v>
                </c:pt>
                <c:pt idx="1">
                  <c:v>congruence</c:v>
                </c:pt>
                <c:pt idx="2">
                  <c:v>bpa1</c:v>
                </c:pt>
                <c:pt idx="3">
                  <c:v>bpa2</c:v>
                </c:pt>
                <c:pt idx="4">
                  <c:v>norm</c:v>
                </c:pt>
                <c:pt idx="5">
                  <c:v>grammar</c:v>
                </c:pt>
                <c:pt idx="6">
                  <c:v>parser</c:v>
                </c:pt>
              </c:strCache>
            </c:strRef>
          </c:cat>
          <c:val>
            <c:numRef>
              <c:f>Sheet1!$B$31:$B$37</c:f>
              <c:numCache>
                <c:formatCode>General</c:formatCode>
                <c:ptCount val="7"/>
                <c:pt idx="0">
                  <c:v>0.02</c:v>
                </c:pt>
                <c:pt idx="1">
                  <c:v>0.105</c:v>
                </c:pt>
                <c:pt idx="2">
                  <c:v>0.01</c:v>
                </c:pt>
                <c:pt idx="3">
                  <c:v>0.13600000000000001</c:v>
                </c:pt>
                <c:pt idx="4">
                  <c:v>3.7000000000000005E-2</c:v>
                </c:pt>
                <c:pt idx="5">
                  <c:v>0.10199999999999999</c:v>
                </c:pt>
                <c:pt idx="6">
                  <c:v>8.199999999999999E-2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2A-1F49-878B-94E7F95DF235}"/>
            </c:ext>
          </c:extLst>
        </c:ser>
        <c:ser>
          <c:idx val="3"/>
          <c:order val="1"/>
          <c:tx>
            <c:strRef>
              <c:f>Sheet1!$C$30</c:f>
              <c:strCache>
                <c:ptCount val="1"/>
                <c:pt idx="0">
                  <c:v>% alloc</c:v>
                </c:pt>
              </c:strCache>
            </c:strRef>
          </c:tx>
          <c:spPr>
            <a:solidFill>
              <a:srgbClr val="84B582"/>
            </a:solidFill>
          </c:spPr>
          <c:invertIfNegative val="0"/>
          <c:cat>
            <c:strRef>
              <c:f>Sheet1!$A$31:$A$37</c:f>
              <c:strCache>
                <c:ptCount val="7"/>
                <c:pt idx="0">
                  <c:v>reflex</c:v>
                </c:pt>
                <c:pt idx="1">
                  <c:v>congruence</c:v>
                </c:pt>
                <c:pt idx="2">
                  <c:v>bpa1</c:v>
                </c:pt>
                <c:pt idx="3">
                  <c:v>bpa2</c:v>
                </c:pt>
                <c:pt idx="4">
                  <c:v>norm</c:v>
                </c:pt>
                <c:pt idx="5">
                  <c:v>grammar</c:v>
                </c:pt>
                <c:pt idx="6">
                  <c:v>parser</c:v>
                </c:pt>
              </c:strCache>
            </c:strRef>
          </c:cat>
          <c:val>
            <c:numRef>
              <c:f>Sheet1!$C$31:$C$37</c:f>
              <c:numCache>
                <c:formatCode>General</c:formatCode>
                <c:ptCount val="7"/>
                <c:pt idx="0">
                  <c:v>4.0000000000000001E-3</c:v>
                </c:pt>
                <c:pt idx="1">
                  <c:v>0.12300000000000001</c:v>
                </c:pt>
                <c:pt idx="2">
                  <c:v>9.0000000000000011E-3</c:v>
                </c:pt>
                <c:pt idx="3">
                  <c:v>9.3000000000000013E-2</c:v>
                </c:pt>
                <c:pt idx="4">
                  <c:v>7.8E-2</c:v>
                </c:pt>
                <c:pt idx="5">
                  <c:v>8.5000000000000006E-2</c:v>
                </c:pt>
                <c:pt idx="6">
                  <c:v>0.128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2A-1F49-878B-94E7F95DF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5270591"/>
        <c:axId val="1098206367"/>
      </c:barChart>
      <c:catAx>
        <c:axId val="112527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98206367"/>
        <c:crosses val="autoZero"/>
        <c:auto val="1"/>
        <c:lblAlgn val="ctr"/>
        <c:lblOffset val="100"/>
        <c:noMultiLvlLbl val="0"/>
      </c:catAx>
      <c:valAx>
        <c:axId val="109820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25270591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b="1"/>
              <a:t>Percentage of</a:t>
            </a:r>
            <a:r>
              <a:rPr lang="pt-PT" b="1" baseline="0"/>
              <a:t> time and memory allocated (approx. 150 tests)</a:t>
            </a:r>
            <a:endParaRPr lang="pt-PT" b="1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b="1"/>
              <a:t>Iterated</a:t>
            </a:r>
            <a:r>
              <a:rPr lang="pt-PT" b="1" baseline="0"/>
              <a:t> </a:t>
            </a:r>
            <a:r>
              <a:rPr lang="pt-PT" b="1"/>
              <a:t>Scenario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wrapped BPAs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Sheet1!$B$49</c:f>
              <c:strCache>
                <c:ptCount val="1"/>
                <c:pt idx="0">
                  <c:v>% time</c:v>
                </c:pt>
              </c:strCache>
            </c:strRef>
          </c:tx>
          <c:spPr>
            <a:solidFill>
              <a:srgbClr val="476146"/>
            </a:solidFill>
          </c:spPr>
          <c:invertIfNegative val="0"/>
          <c:cat>
            <c:strRef>
              <c:f>Sheet1!$A$50:$A$56</c:f>
              <c:strCache>
                <c:ptCount val="7"/>
                <c:pt idx="0">
                  <c:v>reflex</c:v>
                </c:pt>
                <c:pt idx="1">
                  <c:v>congruence</c:v>
                </c:pt>
                <c:pt idx="2">
                  <c:v>bpa1</c:v>
                </c:pt>
                <c:pt idx="3">
                  <c:v>bpa2</c:v>
                </c:pt>
                <c:pt idx="4">
                  <c:v>norm</c:v>
                </c:pt>
                <c:pt idx="5">
                  <c:v>grammar</c:v>
                </c:pt>
                <c:pt idx="6">
                  <c:v>parser</c:v>
                </c:pt>
              </c:strCache>
            </c:strRef>
          </c:cat>
          <c:val>
            <c:numRef>
              <c:f>Sheet1!$B$50:$B$56</c:f>
              <c:numCache>
                <c:formatCode>General</c:formatCode>
                <c:ptCount val="7"/>
                <c:pt idx="0">
                  <c:v>1.2E-2</c:v>
                </c:pt>
                <c:pt idx="1">
                  <c:v>0.158</c:v>
                </c:pt>
                <c:pt idx="2">
                  <c:v>2.4E-2</c:v>
                </c:pt>
                <c:pt idx="3">
                  <c:v>0.1</c:v>
                </c:pt>
                <c:pt idx="4">
                  <c:v>4.7E-2</c:v>
                </c:pt>
                <c:pt idx="5">
                  <c:v>6.5000000000000002E-2</c:v>
                </c:pt>
                <c:pt idx="6">
                  <c:v>5.2999999999999992E-2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92-F049-BB8F-FE7730D5676C}"/>
            </c:ext>
          </c:extLst>
        </c:ser>
        <c:ser>
          <c:idx val="3"/>
          <c:order val="1"/>
          <c:tx>
            <c:strRef>
              <c:f>Sheet1!$C$49</c:f>
              <c:strCache>
                <c:ptCount val="1"/>
                <c:pt idx="0">
                  <c:v>% alloc</c:v>
                </c:pt>
              </c:strCache>
            </c:strRef>
          </c:tx>
          <c:spPr>
            <a:solidFill>
              <a:srgbClr val="84B582"/>
            </a:solidFill>
          </c:spPr>
          <c:invertIfNegative val="0"/>
          <c:cat>
            <c:strRef>
              <c:f>Sheet1!$A$50:$A$56</c:f>
              <c:strCache>
                <c:ptCount val="7"/>
                <c:pt idx="0">
                  <c:v>reflex</c:v>
                </c:pt>
                <c:pt idx="1">
                  <c:v>congruence</c:v>
                </c:pt>
                <c:pt idx="2">
                  <c:v>bpa1</c:v>
                </c:pt>
                <c:pt idx="3">
                  <c:v>bpa2</c:v>
                </c:pt>
                <c:pt idx="4">
                  <c:v>norm</c:v>
                </c:pt>
                <c:pt idx="5">
                  <c:v>grammar</c:v>
                </c:pt>
                <c:pt idx="6">
                  <c:v>parser</c:v>
                </c:pt>
              </c:strCache>
            </c:strRef>
          </c:cat>
          <c:val>
            <c:numRef>
              <c:f>Sheet1!$C$50:$C$56</c:f>
              <c:numCache>
                <c:formatCode>General</c:formatCode>
                <c:ptCount val="7"/>
                <c:pt idx="0">
                  <c:v>3.0000000000000001E-3</c:v>
                </c:pt>
                <c:pt idx="1">
                  <c:v>0.14199999999999999</c:v>
                </c:pt>
                <c:pt idx="2">
                  <c:v>1.3000000000000001E-2</c:v>
                </c:pt>
                <c:pt idx="3">
                  <c:v>6.5000000000000002E-2</c:v>
                </c:pt>
                <c:pt idx="4">
                  <c:v>5.9000000000000004E-2</c:v>
                </c:pt>
                <c:pt idx="5">
                  <c:v>4.9000000000000002E-2</c:v>
                </c:pt>
                <c:pt idx="6">
                  <c:v>0.19200000000000003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92-F049-BB8F-FE7730D56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5270591"/>
        <c:axId val="1098206367"/>
      </c:barChart>
      <c:catAx>
        <c:axId val="112527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98206367"/>
        <c:crosses val="autoZero"/>
        <c:auto val="1"/>
        <c:lblAlgn val="ctr"/>
        <c:lblOffset val="100"/>
        <c:noMultiLvlLbl val="0"/>
      </c:catAx>
      <c:valAx>
        <c:axId val="109820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25270591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b="1"/>
              <a:t>Percentage of</a:t>
            </a:r>
            <a:r>
              <a:rPr lang="pt-PT" b="1" baseline="0"/>
              <a:t> time and memory allocation (approx. 150 tests)</a:t>
            </a:r>
            <a:endParaRPr lang="pt-PT" b="1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b="1"/>
              <a:t>Iterated Scenarion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unsorted version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Sheet1!$B$70</c:f>
              <c:strCache>
                <c:ptCount val="1"/>
                <c:pt idx="0">
                  <c:v>% time</c:v>
                </c:pt>
              </c:strCache>
            </c:strRef>
          </c:tx>
          <c:spPr>
            <a:solidFill>
              <a:srgbClr val="476146"/>
            </a:solidFill>
          </c:spPr>
          <c:invertIfNegative val="0"/>
          <c:cat>
            <c:strRef>
              <c:f>Sheet1!$A$71:$A$77</c:f>
              <c:strCache>
                <c:ptCount val="7"/>
                <c:pt idx="0">
                  <c:v>reflex</c:v>
                </c:pt>
                <c:pt idx="1">
                  <c:v>congruence</c:v>
                </c:pt>
                <c:pt idx="2">
                  <c:v>bpa1</c:v>
                </c:pt>
                <c:pt idx="3">
                  <c:v>bpa2</c:v>
                </c:pt>
                <c:pt idx="4">
                  <c:v>norm</c:v>
                </c:pt>
                <c:pt idx="5">
                  <c:v>grammar</c:v>
                </c:pt>
                <c:pt idx="6">
                  <c:v>parser</c:v>
                </c:pt>
              </c:strCache>
            </c:strRef>
          </c:cat>
          <c:val>
            <c:numRef>
              <c:f>Sheet1!$B$71:$B$77</c:f>
              <c:numCache>
                <c:formatCode>General</c:formatCode>
                <c:ptCount val="7"/>
                <c:pt idx="0">
                  <c:v>3.9E-2</c:v>
                </c:pt>
                <c:pt idx="1">
                  <c:v>0.14099999999999999</c:v>
                </c:pt>
                <c:pt idx="2">
                  <c:v>3.4000000000000002E-2</c:v>
                </c:pt>
                <c:pt idx="3">
                  <c:v>8.3000000000000004E-2</c:v>
                </c:pt>
                <c:pt idx="4">
                  <c:v>0.01</c:v>
                </c:pt>
                <c:pt idx="5">
                  <c:v>6.9000000000000006E-2</c:v>
                </c:pt>
                <c:pt idx="6">
                  <c:v>9.8000000000000004E-2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02-FD4F-B9EA-2A4098F42ECE}"/>
            </c:ext>
          </c:extLst>
        </c:ser>
        <c:ser>
          <c:idx val="3"/>
          <c:order val="1"/>
          <c:tx>
            <c:strRef>
              <c:f>Sheet1!$C$70</c:f>
              <c:strCache>
                <c:ptCount val="1"/>
                <c:pt idx="0">
                  <c:v>% alloc</c:v>
                </c:pt>
              </c:strCache>
            </c:strRef>
          </c:tx>
          <c:spPr>
            <a:solidFill>
              <a:srgbClr val="84B582"/>
            </a:solidFill>
          </c:spPr>
          <c:invertIfNegative val="0"/>
          <c:cat>
            <c:strRef>
              <c:f>Sheet1!$A$71:$A$77</c:f>
              <c:strCache>
                <c:ptCount val="7"/>
                <c:pt idx="0">
                  <c:v>reflex</c:v>
                </c:pt>
                <c:pt idx="1">
                  <c:v>congruence</c:v>
                </c:pt>
                <c:pt idx="2">
                  <c:v>bpa1</c:v>
                </c:pt>
                <c:pt idx="3">
                  <c:v>bpa2</c:v>
                </c:pt>
                <c:pt idx="4">
                  <c:v>norm</c:v>
                </c:pt>
                <c:pt idx="5">
                  <c:v>grammar</c:v>
                </c:pt>
                <c:pt idx="6">
                  <c:v>parser</c:v>
                </c:pt>
              </c:strCache>
            </c:strRef>
          </c:cat>
          <c:val>
            <c:numRef>
              <c:f>Sheet1!$C$71:$C$77</c:f>
              <c:numCache>
                <c:formatCode>General</c:formatCode>
                <c:ptCount val="7"/>
                <c:pt idx="0">
                  <c:v>3.0000000000000001E-3</c:v>
                </c:pt>
                <c:pt idx="1">
                  <c:v>0.14899999999999999</c:v>
                </c:pt>
                <c:pt idx="2">
                  <c:v>0.01</c:v>
                </c:pt>
                <c:pt idx="3">
                  <c:v>6.4000000000000001E-2</c:v>
                </c:pt>
                <c:pt idx="4">
                  <c:v>0.06</c:v>
                </c:pt>
                <c:pt idx="5">
                  <c:v>4.9000000000000002E-2</c:v>
                </c:pt>
                <c:pt idx="6">
                  <c:v>0.191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02-FD4F-B9EA-2A4098F42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5270591"/>
        <c:axId val="1098206367"/>
      </c:barChart>
      <c:catAx>
        <c:axId val="112527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98206367"/>
        <c:crosses val="autoZero"/>
        <c:auto val="1"/>
        <c:lblAlgn val="ctr"/>
        <c:lblOffset val="100"/>
        <c:noMultiLvlLbl val="0"/>
      </c:catAx>
      <c:valAx>
        <c:axId val="109820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25270591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600" b="1"/>
              <a:t>Total running</a:t>
            </a:r>
            <a:r>
              <a:rPr lang="pt-PT" sz="1600" b="1" baseline="0"/>
              <a:t> </a:t>
            </a:r>
            <a:r>
              <a:rPr lang="pt-PT" sz="1600" b="1"/>
              <a:t>time of</a:t>
            </a:r>
            <a:r>
              <a:rPr lang="pt-PT" sz="1600" b="1" baseline="0"/>
              <a:t> approx.</a:t>
            </a:r>
            <a:r>
              <a:rPr lang="pt-PT" sz="1600" b="1"/>
              <a:t> 150 tests (in 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Sheet1!$R$9</c:f>
              <c:strCache>
                <c:ptCount val="1"/>
                <c:pt idx="0">
                  <c:v>total time</c:v>
                </c:pt>
              </c:strCache>
            </c:strRef>
          </c:tx>
          <c:spPr>
            <a:solidFill>
              <a:srgbClr val="547F6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Sheet1!$Q$10:$Q$13</c:f>
              <c:strCache>
                <c:ptCount val="4"/>
                <c:pt idx="0">
                  <c:v>Fixed Point -- sorted</c:v>
                </c:pt>
                <c:pt idx="1">
                  <c:v>Fixed Point - unsorted</c:v>
                </c:pt>
                <c:pt idx="2">
                  <c:v>Iterated - sorted</c:v>
                </c:pt>
                <c:pt idx="3">
                  <c:v>Iterated - unsorted</c:v>
                </c:pt>
              </c:strCache>
            </c:strRef>
          </c:cat>
          <c:val>
            <c:numRef>
              <c:f>Sheet1!$R$10:$R$13</c:f>
              <c:numCache>
                <c:formatCode>General</c:formatCode>
                <c:ptCount val="4"/>
                <c:pt idx="0">
                  <c:v>0.28000000000000003</c:v>
                </c:pt>
                <c:pt idx="1">
                  <c:v>0.28999999999999998</c:v>
                </c:pt>
                <c:pt idx="2">
                  <c:v>0.17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AB-6E42-8ACF-306895127B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8382831"/>
        <c:axId val="1098775775"/>
      </c:barChart>
      <c:catAx>
        <c:axId val="109838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98775775"/>
        <c:crosses val="autoZero"/>
        <c:auto val="1"/>
        <c:lblAlgn val="ctr"/>
        <c:lblOffset val="100"/>
        <c:noMultiLvlLbl val="0"/>
      </c:catAx>
      <c:valAx>
        <c:axId val="109877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/>
                  <a:t>time (in 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9838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600" b="1"/>
              <a:t>Total running</a:t>
            </a:r>
            <a:r>
              <a:rPr lang="pt-PT" sz="1600" b="1" baseline="0"/>
              <a:t> </a:t>
            </a:r>
            <a:r>
              <a:rPr lang="pt-PT" sz="1600" b="1"/>
              <a:t>time of</a:t>
            </a:r>
            <a:r>
              <a:rPr lang="pt-PT" sz="1600" b="1" baseline="0"/>
              <a:t> approx.</a:t>
            </a:r>
            <a:r>
              <a:rPr lang="pt-PT" sz="1600" b="1"/>
              <a:t> 150 tests (in 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Sheet1!$R$9</c:f>
              <c:strCache>
                <c:ptCount val="1"/>
                <c:pt idx="0">
                  <c:v>total time</c:v>
                </c:pt>
              </c:strCache>
            </c:strRef>
          </c:tx>
          <c:spPr>
            <a:solidFill>
              <a:srgbClr val="547F6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Sheet1!$Q$96:$Q$99</c:f>
              <c:strCache>
                <c:ptCount val="4"/>
                <c:pt idx="0">
                  <c:v>Fixed Point wrapped</c:v>
                </c:pt>
                <c:pt idx="1">
                  <c:v>Fixed Point unwrapped</c:v>
                </c:pt>
                <c:pt idx="2">
                  <c:v>Iterated      wrapped</c:v>
                </c:pt>
                <c:pt idx="3">
                  <c:v>Iterated   unwrapped</c:v>
                </c:pt>
              </c:strCache>
            </c:strRef>
          </c:cat>
          <c:val>
            <c:numRef>
              <c:f>Sheet1!$R$96:$R$99</c:f>
              <c:numCache>
                <c:formatCode>General</c:formatCode>
                <c:ptCount val="4"/>
                <c:pt idx="0">
                  <c:v>0.28000000000000003</c:v>
                </c:pt>
                <c:pt idx="1">
                  <c:v>0.59</c:v>
                </c:pt>
                <c:pt idx="2">
                  <c:v>0.17</c:v>
                </c:pt>
                <c:pt idx="3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28-FE4D-835F-2DE6817C8B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8382831"/>
        <c:axId val="1098775775"/>
      </c:barChart>
      <c:catAx>
        <c:axId val="109838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98775775"/>
        <c:crosses val="autoZero"/>
        <c:auto val="1"/>
        <c:lblAlgn val="ctr"/>
        <c:lblOffset val="100"/>
        <c:noMultiLvlLbl val="0"/>
      </c:catAx>
      <c:valAx>
        <c:axId val="109877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 b="1"/>
                  <a:t>time (in 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9838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b="1"/>
              <a:t>Percentage of</a:t>
            </a:r>
            <a:r>
              <a:rPr lang="pt-PT" b="1" baseline="0"/>
              <a:t> time and memory allocation (approx. 150 tests)</a:t>
            </a:r>
            <a:endParaRPr lang="pt-PT" b="1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b="1"/>
              <a:t>Iterated Scenarion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unsorted version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Sheet1!$B$70</c:f>
              <c:strCache>
                <c:ptCount val="1"/>
                <c:pt idx="0">
                  <c:v>% time</c:v>
                </c:pt>
              </c:strCache>
            </c:strRef>
          </c:tx>
          <c:spPr>
            <a:solidFill>
              <a:srgbClr val="476146"/>
            </a:solidFill>
          </c:spPr>
          <c:invertIfNegative val="0"/>
          <c:cat>
            <c:strRef>
              <c:f>Sheet1!$A$71:$A$77</c:f>
              <c:strCache>
                <c:ptCount val="7"/>
                <c:pt idx="0">
                  <c:v>reflex</c:v>
                </c:pt>
                <c:pt idx="1">
                  <c:v>congruence</c:v>
                </c:pt>
                <c:pt idx="2">
                  <c:v>bpa1</c:v>
                </c:pt>
                <c:pt idx="3">
                  <c:v>bpa2</c:v>
                </c:pt>
                <c:pt idx="4">
                  <c:v>norm</c:v>
                </c:pt>
                <c:pt idx="5">
                  <c:v>grammar</c:v>
                </c:pt>
                <c:pt idx="6">
                  <c:v>parser</c:v>
                </c:pt>
              </c:strCache>
            </c:strRef>
          </c:cat>
          <c:val>
            <c:numRef>
              <c:f>Sheet1!$B$94:$B$100</c:f>
              <c:numCache>
                <c:formatCode>General</c:formatCode>
                <c:ptCount val="7"/>
                <c:pt idx="0">
                  <c:v>0.01</c:v>
                </c:pt>
                <c:pt idx="1">
                  <c:v>9.5000000000000001E-2</c:v>
                </c:pt>
                <c:pt idx="2">
                  <c:v>5.7999999999999996E-2</c:v>
                </c:pt>
                <c:pt idx="3">
                  <c:v>0.10300000000000001</c:v>
                </c:pt>
                <c:pt idx="4">
                  <c:v>4.5999999999999999E-2</c:v>
                </c:pt>
                <c:pt idx="5">
                  <c:v>7.6999999999999999E-2</c:v>
                </c:pt>
                <c:pt idx="6">
                  <c:v>2.8999999999999998E-2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A-B24B-9F15-59D2AC00631A}"/>
            </c:ext>
          </c:extLst>
        </c:ser>
        <c:ser>
          <c:idx val="3"/>
          <c:order val="1"/>
          <c:tx>
            <c:strRef>
              <c:f>Sheet1!$C$70</c:f>
              <c:strCache>
                <c:ptCount val="1"/>
                <c:pt idx="0">
                  <c:v>% alloc</c:v>
                </c:pt>
              </c:strCache>
            </c:strRef>
          </c:tx>
          <c:spPr>
            <a:solidFill>
              <a:srgbClr val="84B582"/>
            </a:solidFill>
          </c:spPr>
          <c:invertIfNegative val="0"/>
          <c:cat>
            <c:strRef>
              <c:f>Sheet1!$A$71:$A$77</c:f>
              <c:strCache>
                <c:ptCount val="7"/>
                <c:pt idx="0">
                  <c:v>reflex</c:v>
                </c:pt>
                <c:pt idx="1">
                  <c:v>congruence</c:v>
                </c:pt>
                <c:pt idx="2">
                  <c:v>bpa1</c:v>
                </c:pt>
                <c:pt idx="3">
                  <c:v>bpa2</c:v>
                </c:pt>
                <c:pt idx="4">
                  <c:v>norm</c:v>
                </c:pt>
                <c:pt idx="5">
                  <c:v>grammar</c:v>
                </c:pt>
                <c:pt idx="6">
                  <c:v>parser</c:v>
                </c:pt>
              </c:strCache>
            </c:strRef>
          </c:cat>
          <c:val>
            <c:numRef>
              <c:f>Sheet1!$C$94:$C$100</c:f>
              <c:numCache>
                <c:formatCode>General</c:formatCode>
                <c:ptCount val="7"/>
                <c:pt idx="0">
                  <c:v>3.0000000000000001E-3</c:v>
                </c:pt>
                <c:pt idx="1">
                  <c:v>0.11</c:v>
                </c:pt>
                <c:pt idx="2">
                  <c:v>3.2000000000000001E-2</c:v>
                </c:pt>
                <c:pt idx="3">
                  <c:v>8.5999999999999993E-2</c:v>
                </c:pt>
                <c:pt idx="4">
                  <c:v>6.8999999999999992E-2</c:v>
                </c:pt>
                <c:pt idx="5">
                  <c:v>5.800000000000001E-2</c:v>
                </c:pt>
                <c:pt idx="6">
                  <c:v>7.6999999999999999E-2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5A-B24B-9F15-59D2AC006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5270591"/>
        <c:axId val="1098206367"/>
      </c:barChart>
      <c:catAx>
        <c:axId val="112527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98206367"/>
        <c:crosses val="autoZero"/>
        <c:auto val="1"/>
        <c:lblAlgn val="ctr"/>
        <c:lblOffset val="100"/>
        <c:noMultiLvlLbl val="0"/>
      </c:catAx>
      <c:valAx>
        <c:axId val="109820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25270591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2324676</xdr:colOff>
      <xdr:row>1</xdr:row>
      <xdr:rowOff>184726</xdr:rowOff>
    </xdr:from>
    <xdr:to>
      <xdr:col>14</xdr:col>
      <xdr:colOff>242453</xdr:colOff>
      <xdr:row>17</xdr:row>
      <xdr:rowOff>173182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B34351C-76FC-9D48-BED5-E0CFCC1DC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662709</xdr:colOff>
      <xdr:row>22</xdr:row>
      <xdr:rowOff>232641</xdr:rowOff>
    </xdr:from>
    <xdr:to>
      <xdr:col>14</xdr:col>
      <xdr:colOff>670790</xdr:colOff>
      <xdr:row>39</xdr:row>
      <xdr:rowOff>240145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0BE0B63-C5DD-334E-B12E-D7D82EE10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242456</xdr:colOff>
      <xdr:row>42</xdr:row>
      <xdr:rowOff>150092</xdr:rowOff>
    </xdr:from>
    <xdr:to>
      <xdr:col>14</xdr:col>
      <xdr:colOff>738910</xdr:colOff>
      <xdr:row>57</xdr:row>
      <xdr:rowOff>219364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A95D43C-98E0-9643-BE5C-436AAF5FE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2197100</xdr:colOff>
      <xdr:row>63</xdr:row>
      <xdr:rowOff>82550</xdr:rowOff>
    </xdr:from>
    <xdr:to>
      <xdr:col>13</xdr:col>
      <xdr:colOff>622300</xdr:colOff>
      <xdr:row>81</xdr:row>
      <xdr:rowOff>203200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B7F270B-1CAD-0946-9433-FB7310DD7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819150</xdr:colOff>
      <xdr:row>14</xdr:row>
      <xdr:rowOff>207819</xdr:rowOff>
    </xdr:from>
    <xdr:to>
      <xdr:col>22</xdr:col>
      <xdr:colOff>658092</xdr:colOff>
      <xdr:row>31</xdr:row>
      <xdr:rowOff>57729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9E2790F-A4BE-1247-8C67-CDB3F031C7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819150</xdr:colOff>
      <xdr:row>100</xdr:row>
      <xdr:rowOff>207819</xdr:rowOff>
    </xdr:from>
    <xdr:to>
      <xdr:col>22</xdr:col>
      <xdr:colOff>658092</xdr:colOff>
      <xdr:row>117</xdr:row>
      <xdr:rowOff>57729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5420407C-3E97-3C4C-8FEF-12390F93E8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2182091</xdr:colOff>
      <xdr:row>84</xdr:row>
      <xdr:rowOff>219364</xdr:rowOff>
    </xdr:from>
    <xdr:to>
      <xdr:col>13</xdr:col>
      <xdr:colOff>607291</xdr:colOff>
      <xdr:row>103</xdr:row>
      <xdr:rowOff>97559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9FC2577-37E1-4845-99CF-498B27A4C3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"/>
  <sheetViews>
    <sheetView tabSelected="1" topLeftCell="E40" zoomScale="110" zoomScaleNormal="110" workbookViewId="0">
      <selection activeCell="P47" sqref="P47"/>
    </sheetView>
  </sheetViews>
  <sheetFormatPr baseColWidth="10" defaultRowHeight="19" x14ac:dyDescent="0.25"/>
  <cols>
    <col min="1" max="5" width="10.83203125" style="2"/>
    <col min="6" max="6" width="33.1640625" style="2" customWidth="1"/>
    <col min="17" max="17" width="31.6640625" customWidth="1"/>
  </cols>
  <sheetData>
    <row r="1" spans="1:18" ht="20" thickBot="1" x14ac:dyDescent="0.3">
      <c r="A1" s="5" t="s">
        <v>42</v>
      </c>
      <c r="B1" s="6"/>
      <c r="C1" s="6"/>
      <c r="D1" s="6"/>
      <c r="E1" s="6"/>
      <c r="F1" s="7"/>
    </row>
    <row r="2" spans="1:18" x14ac:dyDescent="0.25">
      <c r="A2" s="1" t="s">
        <v>0</v>
      </c>
      <c r="B2" s="1"/>
      <c r="C2" s="1"/>
      <c r="D2" s="1"/>
      <c r="E2" s="1"/>
      <c r="F2" s="1"/>
    </row>
    <row r="3" spans="1:18" x14ac:dyDescent="0.25">
      <c r="A3" s="1" t="s">
        <v>40</v>
      </c>
      <c r="B3" s="1"/>
      <c r="C3" s="1"/>
      <c r="D3" s="1"/>
      <c r="E3" s="1"/>
      <c r="F3" s="1"/>
    </row>
    <row r="4" spans="1:18" x14ac:dyDescent="0.25">
      <c r="A4" s="1" t="s">
        <v>1</v>
      </c>
      <c r="B4" s="1"/>
      <c r="C4" s="1"/>
      <c r="D4" s="1"/>
      <c r="E4" s="1"/>
      <c r="F4" s="1"/>
    </row>
    <row r="5" spans="1:18" x14ac:dyDescent="0.25">
      <c r="A5" s="1" t="s">
        <v>41</v>
      </c>
      <c r="B5" s="1"/>
      <c r="C5" s="1"/>
      <c r="D5" s="1"/>
      <c r="E5" s="1"/>
      <c r="F5" s="1"/>
    </row>
    <row r="8" spans="1:18" x14ac:dyDescent="0.25">
      <c r="A8" s="3"/>
      <c r="B8" s="3" t="s">
        <v>2</v>
      </c>
      <c r="C8" s="3" t="s">
        <v>3</v>
      </c>
    </row>
    <row r="9" spans="1:18" x14ac:dyDescent="0.25">
      <c r="A9" s="3" t="s">
        <v>4</v>
      </c>
      <c r="B9" s="3">
        <v>1.8000000000000002E-2</v>
      </c>
      <c r="C9" s="3">
        <v>4.0000000000000001E-3</v>
      </c>
      <c r="Q9" s="3"/>
      <c r="R9" s="3" t="s">
        <v>12</v>
      </c>
    </row>
    <row r="10" spans="1:18" x14ac:dyDescent="0.25">
      <c r="A10" s="3" t="s">
        <v>5</v>
      </c>
      <c r="B10" s="3">
        <v>0.11699999999999999</v>
      </c>
      <c r="C10" s="3">
        <v>0.124</v>
      </c>
      <c r="Q10" s="3" t="s">
        <v>13</v>
      </c>
      <c r="R10" s="3">
        <v>0.28000000000000003</v>
      </c>
    </row>
    <row r="11" spans="1:18" x14ac:dyDescent="0.25">
      <c r="A11" s="3" t="s">
        <v>6</v>
      </c>
      <c r="B11" s="3">
        <v>4.0000000000000001E-3</v>
      </c>
      <c r="C11" s="3">
        <v>0.01</v>
      </c>
      <c r="Q11" s="3" t="s">
        <v>48</v>
      </c>
      <c r="R11" s="3">
        <v>0.28999999999999998</v>
      </c>
    </row>
    <row r="12" spans="1:18" x14ac:dyDescent="0.25">
      <c r="A12" s="3" t="s">
        <v>7</v>
      </c>
      <c r="B12" s="3">
        <v>8.199999999999999E-2</v>
      </c>
      <c r="C12" s="3">
        <v>7.9000000000000001E-2</v>
      </c>
      <c r="Q12" s="3" t="s">
        <v>56</v>
      </c>
      <c r="R12" s="3">
        <v>0.17</v>
      </c>
    </row>
    <row r="13" spans="1:18" x14ac:dyDescent="0.25">
      <c r="A13" s="3" t="s">
        <v>8</v>
      </c>
      <c r="B13" s="3">
        <v>0.05</v>
      </c>
      <c r="C13" s="3">
        <v>7.6999999999999999E-2</v>
      </c>
      <c r="Q13" s="3" t="s">
        <v>64</v>
      </c>
      <c r="R13" s="3">
        <v>0.2</v>
      </c>
    </row>
    <row r="14" spans="1:18" x14ac:dyDescent="0.25">
      <c r="A14" s="3" t="s">
        <v>9</v>
      </c>
      <c r="B14" s="3">
        <v>0.10300000000000001</v>
      </c>
      <c r="C14" s="3">
        <v>8.5000000000000006E-2</v>
      </c>
    </row>
    <row r="15" spans="1:18" x14ac:dyDescent="0.25">
      <c r="A15" s="3" t="s">
        <v>10</v>
      </c>
      <c r="B15" s="3">
        <v>6.8000000000000005E-2</v>
      </c>
      <c r="C15" s="3">
        <v>0.124</v>
      </c>
      <c r="D15" s="2">
        <f>SUM(B9:B14)</f>
        <v>0.374</v>
      </c>
      <c r="E15" s="2">
        <f>SUM(C9:C14)</f>
        <v>0.37900000000000006</v>
      </c>
    </row>
    <row r="16" spans="1:18" x14ac:dyDescent="0.25">
      <c r="A16" s="3"/>
      <c r="B16" s="3"/>
      <c r="C16" s="3"/>
    </row>
    <row r="23" spans="1:6" ht="20" thickBot="1" x14ac:dyDescent="0.3"/>
    <row r="24" spans="1:6" ht="20" thickBot="1" x14ac:dyDescent="0.3">
      <c r="A24" s="5" t="s">
        <v>45</v>
      </c>
      <c r="B24" s="6"/>
      <c r="C24" s="6"/>
      <c r="D24" s="6"/>
      <c r="E24" s="6"/>
      <c r="F24" s="7"/>
    </row>
    <row r="26" spans="1:6" x14ac:dyDescent="0.25">
      <c r="A26" s="2" t="s">
        <v>47</v>
      </c>
    </row>
    <row r="27" spans="1:6" x14ac:dyDescent="0.25">
      <c r="A27" s="2" t="s">
        <v>1</v>
      </c>
    </row>
    <row r="28" spans="1:6" x14ac:dyDescent="0.25">
      <c r="A28" s="2" t="s">
        <v>46</v>
      </c>
    </row>
    <row r="30" spans="1:6" x14ac:dyDescent="0.25">
      <c r="A30" s="3"/>
      <c r="B30" s="3" t="s">
        <v>2</v>
      </c>
      <c r="C30" s="3" t="s">
        <v>3</v>
      </c>
    </row>
    <row r="31" spans="1:6" x14ac:dyDescent="0.25">
      <c r="A31" s="3" t="s">
        <v>11</v>
      </c>
      <c r="B31" s="3">
        <v>0.02</v>
      </c>
      <c r="C31" s="3">
        <v>4.0000000000000001E-3</v>
      </c>
    </row>
    <row r="32" spans="1:6" x14ac:dyDescent="0.25">
      <c r="A32" s="3" t="s">
        <v>5</v>
      </c>
      <c r="B32" s="3">
        <v>0.105</v>
      </c>
      <c r="C32" s="3">
        <v>0.12300000000000001</v>
      </c>
    </row>
    <row r="33" spans="1:6" x14ac:dyDescent="0.25">
      <c r="A33" s="3" t="s">
        <v>6</v>
      </c>
      <c r="B33" s="3">
        <v>0.01</v>
      </c>
      <c r="C33" s="3">
        <v>9.0000000000000011E-3</v>
      </c>
    </row>
    <row r="34" spans="1:6" x14ac:dyDescent="0.25">
      <c r="A34" s="3" t="s">
        <v>7</v>
      </c>
      <c r="B34" s="3">
        <v>0.13600000000000001</v>
      </c>
      <c r="C34" s="3">
        <v>9.3000000000000013E-2</v>
      </c>
    </row>
    <row r="35" spans="1:6" x14ac:dyDescent="0.25">
      <c r="A35" s="3" t="s">
        <v>8</v>
      </c>
      <c r="B35" s="3">
        <v>3.7000000000000005E-2</v>
      </c>
      <c r="C35" s="3">
        <v>7.8E-2</v>
      </c>
    </row>
    <row r="36" spans="1:6" x14ac:dyDescent="0.25">
      <c r="A36" s="3" t="s">
        <v>9</v>
      </c>
      <c r="B36" s="3">
        <v>0.10199999999999999</v>
      </c>
      <c r="C36" s="3">
        <v>8.5000000000000006E-2</v>
      </c>
    </row>
    <row r="37" spans="1:6" x14ac:dyDescent="0.25">
      <c r="A37" s="3" t="s">
        <v>10</v>
      </c>
      <c r="B37" s="3">
        <v>8.199999999999999E-2</v>
      </c>
      <c r="C37" s="3">
        <v>0.128</v>
      </c>
    </row>
    <row r="41" spans="1:6" ht="20" thickBot="1" x14ac:dyDescent="0.3"/>
    <row r="42" spans="1:6" ht="20" thickBot="1" x14ac:dyDescent="0.3">
      <c r="A42" s="5" t="s">
        <v>72</v>
      </c>
      <c r="B42" s="6"/>
      <c r="C42" s="6"/>
      <c r="D42" s="6"/>
      <c r="E42" s="6"/>
      <c r="F42" s="7"/>
    </row>
    <row r="44" spans="1:6" x14ac:dyDescent="0.25">
      <c r="A44" s="2" t="s">
        <v>54</v>
      </c>
    </row>
    <row r="45" spans="1:6" x14ac:dyDescent="0.25">
      <c r="A45" s="2" t="s">
        <v>1</v>
      </c>
    </row>
    <row r="46" spans="1:6" x14ac:dyDescent="0.25">
      <c r="A46" s="2" t="s">
        <v>55</v>
      </c>
    </row>
    <row r="49" spans="1:6" x14ac:dyDescent="0.25">
      <c r="A49" s="3"/>
      <c r="B49" s="3" t="s">
        <v>2</v>
      </c>
      <c r="C49" s="3" t="s">
        <v>3</v>
      </c>
    </row>
    <row r="50" spans="1:6" x14ac:dyDescent="0.25">
      <c r="A50" s="3" t="s">
        <v>11</v>
      </c>
      <c r="B50" s="3">
        <v>1.2E-2</v>
      </c>
      <c r="C50" s="3">
        <v>3.0000000000000001E-3</v>
      </c>
    </row>
    <row r="51" spans="1:6" x14ac:dyDescent="0.25">
      <c r="A51" s="3" t="s">
        <v>5</v>
      </c>
      <c r="B51" s="3">
        <v>0.158</v>
      </c>
      <c r="C51" s="3">
        <v>0.14199999999999999</v>
      </c>
    </row>
    <row r="52" spans="1:6" x14ac:dyDescent="0.25">
      <c r="A52" s="3" t="s">
        <v>6</v>
      </c>
      <c r="B52" s="3">
        <v>2.4E-2</v>
      </c>
      <c r="C52" s="3">
        <v>1.3000000000000001E-2</v>
      </c>
    </row>
    <row r="53" spans="1:6" x14ac:dyDescent="0.25">
      <c r="A53" s="3" t="s">
        <v>7</v>
      </c>
      <c r="B53" s="3">
        <v>0.1</v>
      </c>
      <c r="C53" s="3">
        <v>6.5000000000000002E-2</v>
      </c>
    </row>
    <row r="54" spans="1:6" x14ac:dyDescent="0.25">
      <c r="A54" s="3" t="s">
        <v>8</v>
      </c>
      <c r="B54" s="3">
        <v>4.7E-2</v>
      </c>
      <c r="C54" s="3">
        <v>5.9000000000000004E-2</v>
      </c>
    </row>
    <row r="55" spans="1:6" x14ac:dyDescent="0.25">
      <c r="A55" s="3" t="s">
        <v>9</v>
      </c>
      <c r="B55" s="3">
        <v>6.5000000000000002E-2</v>
      </c>
      <c r="C55" s="3">
        <v>4.9000000000000002E-2</v>
      </c>
    </row>
    <row r="56" spans="1:6" x14ac:dyDescent="0.25">
      <c r="A56" s="3" t="s">
        <v>10</v>
      </c>
      <c r="B56" s="3">
        <v>5.2999999999999992E-2</v>
      </c>
      <c r="C56" s="3">
        <v>0.19200000000000003</v>
      </c>
      <c r="D56" s="2">
        <f>SUM(B50:B55)</f>
        <v>0.40600000000000003</v>
      </c>
      <c r="E56" s="2">
        <f>SUM(C50:C55)</f>
        <v>0.33100000000000002</v>
      </c>
    </row>
    <row r="57" spans="1:6" x14ac:dyDescent="0.25">
      <c r="A57" s="3"/>
      <c r="B57" s="3"/>
      <c r="C57" s="3"/>
    </row>
    <row r="62" spans="1:6" ht="20" thickBot="1" x14ac:dyDescent="0.3"/>
    <row r="63" spans="1:6" ht="20" thickBot="1" x14ac:dyDescent="0.3">
      <c r="A63" s="5" t="s">
        <v>71</v>
      </c>
      <c r="B63" s="6"/>
      <c r="C63" s="6"/>
      <c r="D63" s="6"/>
      <c r="E63" s="6"/>
      <c r="F63" s="7"/>
    </row>
    <row r="65" spans="1:3" x14ac:dyDescent="0.25">
      <c r="A65" s="2" t="s">
        <v>63</v>
      </c>
    </row>
    <row r="66" spans="1:3" x14ac:dyDescent="0.25">
      <c r="A66" s="2" t="s">
        <v>1</v>
      </c>
    </row>
    <row r="67" spans="1:3" x14ac:dyDescent="0.25">
      <c r="A67" s="2" t="s">
        <v>62</v>
      </c>
    </row>
    <row r="70" spans="1:3" x14ac:dyDescent="0.25">
      <c r="A70" s="3"/>
      <c r="B70" s="3" t="s">
        <v>2</v>
      </c>
      <c r="C70" s="3" t="s">
        <v>3</v>
      </c>
    </row>
    <row r="71" spans="1:3" x14ac:dyDescent="0.25">
      <c r="A71" s="3" t="s">
        <v>11</v>
      </c>
      <c r="B71" s="3">
        <v>3.9E-2</v>
      </c>
      <c r="C71" s="3">
        <v>3.0000000000000001E-3</v>
      </c>
    </row>
    <row r="72" spans="1:3" x14ac:dyDescent="0.25">
      <c r="A72" s="3" t="s">
        <v>5</v>
      </c>
      <c r="B72" s="3">
        <v>0.14099999999999999</v>
      </c>
      <c r="C72" s="3">
        <v>0.14899999999999999</v>
      </c>
    </row>
    <row r="73" spans="1:3" x14ac:dyDescent="0.25">
      <c r="A73" s="3" t="s">
        <v>6</v>
      </c>
      <c r="B73" s="3">
        <v>3.4000000000000002E-2</v>
      </c>
      <c r="C73" s="3">
        <v>0.01</v>
      </c>
    </row>
    <row r="74" spans="1:3" x14ac:dyDescent="0.25">
      <c r="A74" s="3" t="s">
        <v>7</v>
      </c>
      <c r="B74" s="3">
        <v>8.3000000000000004E-2</v>
      </c>
      <c r="C74" s="3">
        <v>6.4000000000000001E-2</v>
      </c>
    </row>
    <row r="75" spans="1:3" x14ac:dyDescent="0.25">
      <c r="A75" s="3" t="s">
        <v>8</v>
      </c>
      <c r="B75" s="3">
        <v>0.01</v>
      </c>
      <c r="C75" s="3">
        <v>0.06</v>
      </c>
    </row>
    <row r="76" spans="1:3" x14ac:dyDescent="0.25">
      <c r="A76" s="3" t="s">
        <v>9</v>
      </c>
      <c r="B76" s="3">
        <v>6.9000000000000006E-2</v>
      </c>
      <c r="C76" s="3">
        <v>4.9000000000000002E-2</v>
      </c>
    </row>
    <row r="77" spans="1:3" x14ac:dyDescent="0.25">
      <c r="A77" s="3" t="s">
        <v>10</v>
      </c>
      <c r="B77" s="3">
        <v>9.8000000000000004E-2</v>
      </c>
      <c r="C77" s="3">
        <v>0.191</v>
      </c>
    </row>
    <row r="93" spans="1:18" x14ac:dyDescent="0.25">
      <c r="A93" s="3"/>
      <c r="B93" s="3" t="s">
        <v>2</v>
      </c>
      <c r="C93" s="3" t="s">
        <v>3</v>
      </c>
    </row>
    <row r="94" spans="1:18" x14ac:dyDescent="0.25">
      <c r="A94" s="3" t="s">
        <v>11</v>
      </c>
      <c r="B94" s="2">
        <v>0.01</v>
      </c>
      <c r="C94" s="2">
        <v>3.0000000000000001E-3</v>
      </c>
    </row>
    <row r="95" spans="1:18" x14ac:dyDescent="0.25">
      <c r="A95" s="3" t="s">
        <v>5</v>
      </c>
      <c r="B95" s="2">
        <v>9.5000000000000001E-2</v>
      </c>
      <c r="C95" s="2">
        <v>0.11</v>
      </c>
      <c r="Q95" s="3"/>
      <c r="R95" s="3" t="s">
        <v>12</v>
      </c>
    </row>
    <row r="96" spans="1:18" x14ac:dyDescent="0.25">
      <c r="A96" s="3" t="s">
        <v>6</v>
      </c>
      <c r="B96" s="2">
        <v>5.7999999999999996E-2</v>
      </c>
      <c r="C96" s="2">
        <v>3.2000000000000001E-2</v>
      </c>
      <c r="Q96" s="3" t="s">
        <v>76</v>
      </c>
      <c r="R96" s="3">
        <v>0.28000000000000003</v>
      </c>
    </row>
    <row r="97" spans="1:18" x14ac:dyDescent="0.25">
      <c r="A97" s="3" t="s">
        <v>7</v>
      </c>
      <c r="B97" s="2">
        <v>0.10300000000000001</v>
      </c>
      <c r="C97" s="2">
        <v>8.5999999999999993E-2</v>
      </c>
      <c r="Q97" s="3" t="s">
        <v>77</v>
      </c>
      <c r="R97" s="3">
        <v>0.59</v>
      </c>
    </row>
    <row r="98" spans="1:18" x14ac:dyDescent="0.25">
      <c r="A98" s="3" t="s">
        <v>8</v>
      </c>
      <c r="B98" s="2">
        <v>4.5999999999999999E-2</v>
      </c>
      <c r="C98" s="2">
        <v>6.8999999999999992E-2</v>
      </c>
      <c r="Q98" s="3" t="s">
        <v>78</v>
      </c>
      <c r="R98" s="3">
        <v>0.17</v>
      </c>
    </row>
    <row r="99" spans="1:18" x14ac:dyDescent="0.25">
      <c r="A99" s="3" t="s">
        <v>9</v>
      </c>
      <c r="B99" s="2">
        <v>7.6999999999999999E-2</v>
      </c>
      <c r="C99" s="2">
        <v>5.800000000000001E-2</v>
      </c>
      <c r="Q99" s="3" t="s">
        <v>79</v>
      </c>
      <c r="R99" s="3">
        <v>0.34</v>
      </c>
    </row>
    <row r="100" spans="1:18" x14ac:dyDescent="0.25">
      <c r="A100" s="3" t="s">
        <v>10</v>
      </c>
      <c r="B100" s="2">
        <v>2.8999999999999998E-2</v>
      </c>
      <c r="C100" s="2">
        <v>7.6999999999999999E-2</v>
      </c>
    </row>
  </sheetData>
  <mergeCells count="4">
    <mergeCell ref="A1:F1"/>
    <mergeCell ref="A24:F24"/>
    <mergeCell ref="A42:F42"/>
    <mergeCell ref="A63:F63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7E1E1-EE0C-0F48-824F-B9E1E2193982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5013F-CACD-554D-AF3C-AE5C82619E1D}">
  <dimension ref="A1:L112"/>
  <sheetViews>
    <sheetView topLeftCell="A70" workbookViewId="0">
      <selection activeCell="K95" sqref="K95:L101"/>
    </sheetView>
  </sheetViews>
  <sheetFormatPr baseColWidth="10" defaultRowHeight="16" x14ac:dyDescent="0.2"/>
  <cols>
    <col min="3" max="3" width="29.33203125" customWidth="1"/>
  </cols>
  <sheetData>
    <row r="1" spans="1:12" x14ac:dyDescent="0.2">
      <c r="A1" t="s">
        <v>49</v>
      </c>
    </row>
    <row r="2" spans="1:12" x14ac:dyDescent="0.2">
      <c r="A2" t="s">
        <v>14</v>
      </c>
      <c r="B2" t="s">
        <v>36</v>
      </c>
      <c r="C2" t="s">
        <v>31</v>
      </c>
      <c r="D2">
        <v>48.4</v>
      </c>
      <c r="E2">
        <v>42.8</v>
      </c>
      <c r="H2" t="s">
        <v>38</v>
      </c>
      <c r="I2" t="s">
        <v>39</v>
      </c>
      <c r="K2" t="s">
        <v>38</v>
      </c>
      <c r="L2" t="s">
        <v>39</v>
      </c>
    </row>
    <row r="3" spans="1:12" x14ac:dyDescent="0.2">
      <c r="A3" t="s">
        <v>18</v>
      </c>
      <c r="B3" t="s">
        <v>7</v>
      </c>
      <c r="C3" t="s">
        <v>31</v>
      </c>
      <c r="D3">
        <v>6.8</v>
      </c>
      <c r="E3">
        <v>6.4</v>
      </c>
      <c r="G3" t="s">
        <v>36</v>
      </c>
      <c r="H3">
        <f>D2</f>
        <v>48.4</v>
      </c>
      <c r="I3">
        <f>E2</f>
        <v>42.8</v>
      </c>
      <c r="K3">
        <f>H3/100</f>
        <v>0.48399999999999999</v>
      </c>
      <c r="L3">
        <f>I3/100</f>
        <v>0.42799999999999999</v>
      </c>
    </row>
    <row r="4" spans="1:12" x14ac:dyDescent="0.2">
      <c r="A4" t="s">
        <v>17</v>
      </c>
      <c r="B4" t="s">
        <v>9</v>
      </c>
      <c r="C4" t="s">
        <v>32</v>
      </c>
      <c r="D4">
        <v>6.4</v>
      </c>
      <c r="E4">
        <v>3.9</v>
      </c>
      <c r="G4" t="s">
        <v>11</v>
      </c>
      <c r="H4">
        <f>D10</f>
        <v>1.8</v>
      </c>
      <c r="I4">
        <f>E10</f>
        <v>0.4</v>
      </c>
      <c r="K4">
        <f t="shared" ref="K4:L11" si="0">H4/100</f>
        <v>1.8000000000000002E-2</v>
      </c>
      <c r="L4">
        <f t="shared" si="0"/>
        <v>4.0000000000000001E-3</v>
      </c>
    </row>
    <row r="5" spans="1:12" x14ac:dyDescent="0.2">
      <c r="A5" t="s">
        <v>16</v>
      </c>
      <c r="B5" t="s">
        <v>5</v>
      </c>
      <c r="C5" t="s">
        <v>31</v>
      </c>
      <c r="D5">
        <v>5.3</v>
      </c>
      <c r="E5">
        <v>12</v>
      </c>
      <c r="G5" t="s">
        <v>5</v>
      </c>
      <c r="H5">
        <f>D5+D7+D9</f>
        <v>11.7</v>
      </c>
      <c r="I5">
        <f>E5+E7+E9</f>
        <v>12.4</v>
      </c>
      <c r="K5">
        <f t="shared" si="0"/>
        <v>0.11699999999999999</v>
      </c>
      <c r="L5">
        <f t="shared" si="0"/>
        <v>0.124</v>
      </c>
    </row>
    <row r="6" spans="1:12" x14ac:dyDescent="0.2">
      <c r="A6" t="s">
        <v>22</v>
      </c>
      <c r="B6" t="s">
        <v>10</v>
      </c>
      <c r="C6" t="s">
        <v>34</v>
      </c>
      <c r="D6">
        <v>5</v>
      </c>
      <c r="E6">
        <v>9.1</v>
      </c>
      <c r="G6" t="s">
        <v>37</v>
      </c>
      <c r="H6">
        <f>D19</f>
        <v>0.4</v>
      </c>
      <c r="I6">
        <f>E19</f>
        <v>1</v>
      </c>
      <c r="K6">
        <f t="shared" si="0"/>
        <v>4.0000000000000001E-3</v>
      </c>
      <c r="L6">
        <f t="shared" si="0"/>
        <v>0.01</v>
      </c>
    </row>
    <row r="7" spans="1:12" x14ac:dyDescent="0.2">
      <c r="A7" t="s">
        <v>15</v>
      </c>
      <c r="B7" t="s">
        <v>5</v>
      </c>
      <c r="C7" t="s">
        <v>31</v>
      </c>
      <c r="D7">
        <v>4.3</v>
      </c>
      <c r="E7">
        <v>0</v>
      </c>
      <c r="G7" t="s">
        <v>7</v>
      </c>
      <c r="H7">
        <f>D3+D11</f>
        <v>8.1999999999999993</v>
      </c>
      <c r="I7">
        <f>E3+E11</f>
        <v>7.9</v>
      </c>
      <c r="K7">
        <f t="shared" si="0"/>
        <v>8.199999999999999E-2</v>
      </c>
      <c r="L7">
        <f t="shared" si="0"/>
        <v>7.9000000000000001E-2</v>
      </c>
    </row>
    <row r="8" spans="1:12" x14ac:dyDescent="0.2">
      <c r="A8" t="s">
        <v>19</v>
      </c>
      <c r="B8" t="s">
        <v>8</v>
      </c>
      <c r="C8" t="s">
        <v>33</v>
      </c>
      <c r="D8">
        <v>3.9</v>
      </c>
      <c r="E8">
        <v>6.4</v>
      </c>
      <c r="G8" t="s">
        <v>8</v>
      </c>
      <c r="H8">
        <f>D8+D16</f>
        <v>5</v>
      </c>
      <c r="I8">
        <f>E8+E16</f>
        <v>7.7</v>
      </c>
      <c r="K8">
        <f t="shared" si="0"/>
        <v>0.05</v>
      </c>
      <c r="L8">
        <f t="shared" si="0"/>
        <v>7.6999999999999999E-2</v>
      </c>
    </row>
    <row r="9" spans="1:12" x14ac:dyDescent="0.2">
      <c r="A9" t="s">
        <v>43</v>
      </c>
      <c r="B9" t="s">
        <v>5</v>
      </c>
      <c r="C9" t="s">
        <v>31</v>
      </c>
      <c r="D9">
        <v>2.1</v>
      </c>
      <c r="E9">
        <v>0.4</v>
      </c>
      <c r="G9" t="s">
        <v>9</v>
      </c>
      <c r="H9">
        <f>D17+D13+D12+D4</f>
        <v>10.3</v>
      </c>
      <c r="I9">
        <f>E17+E13+E12+E4</f>
        <v>8.5</v>
      </c>
      <c r="K9">
        <f t="shared" si="0"/>
        <v>0.10300000000000001</v>
      </c>
      <c r="L9">
        <f t="shared" si="0"/>
        <v>8.5000000000000006E-2</v>
      </c>
    </row>
    <row r="10" spans="1:12" x14ac:dyDescent="0.2">
      <c r="A10" t="s">
        <v>24</v>
      </c>
      <c r="B10" t="s">
        <v>11</v>
      </c>
      <c r="C10" t="s">
        <v>31</v>
      </c>
      <c r="D10">
        <v>1.8</v>
      </c>
      <c r="E10">
        <v>0.4</v>
      </c>
      <c r="G10" t="s">
        <v>10</v>
      </c>
      <c r="H10">
        <f>D18+D6+D14</f>
        <v>6.8000000000000007</v>
      </c>
      <c r="I10">
        <f>E18+E6+E14</f>
        <v>12.4</v>
      </c>
      <c r="K10">
        <f t="shared" si="0"/>
        <v>6.8000000000000005E-2</v>
      </c>
      <c r="L10">
        <f t="shared" si="0"/>
        <v>0.124</v>
      </c>
    </row>
    <row r="11" spans="1:12" x14ac:dyDescent="0.2">
      <c r="A11" t="s">
        <v>21</v>
      </c>
      <c r="B11" t="s">
        <v>7</v>
      </c>
      <c r="C11" t="s">
        <v>31</v>
      </c>
      <c r="D11">
        <v>1.4</v>
      </c>
      <c r="E11">
        <v>1.5</v>
      </c>
      <c r="G11" t="s">
        <v>50</v>
      </c>
      <c r="H11">
        <f>D15</f>
        <v>1.1000000000000001</v>
      </c>
      <c r="I11">
        <f>E15</f>
        <v>1.5</v>
      </c>
      <c r="K11">
        <f t="shared" si="0"/>
        <v>1.1000000000000001E-2</v>
      </c>
      <c r="L11">
        <f t="shared" si="0"/>
        <v>1.4999999999999999E-2</v>
      </c>
    </row>
    <row r="12" spans="1:12" x14ac:dyDescent="0.2">
      <c r="A12" t="s">
        <v>20</v>
      </c>
      <c r="B12" t="s">
        <v>9</v>
      </c>
      <c r="C12" t="s">
        <v>32</v>
      </c>
      <c r="D12">
        <v>1.4</v>
      </c>
      <c r="E12">
        <v>1.3</v>
      </c>
      <c r="H12">
        <f>SUM(H3:H11)</f>
        <v>93.699999999999974</v>
      </c>
      <c r="I12">
        <f>SUM(I3:I11)</f>
        <v>94.600000000000009</v>
      </c>
    </row>
    <row r="13" spans="1:12" x14ac:dyDescent="0.2">
      <c r="A13" t="s">
        <v>23</v>
      </c>
      <c r="B13" t="s">
        <v>9</v>
      </c>
      <c r="C13" t="s">
        <v>32</v>
      </c>
      <c r="D13">
        <v>1.4</v>
      </c>
      <c r="E13">
        <v>1.6</v>
      </c>
    </row>
    <row r="14" spans="1:12" x14ac:dyDescent="0.2">
      <c r="A14" t="s">
        <v>28</v>
      </c>
      <c r="B14" t="s">
        <v>10</v>
      </c>
      <c r="C14" t="s">
        <v>35</v>
      </c>
      <c r="D14">
        <v>1.4</v>
      </c>
      <c r="E14">
        <v>1.3</v>
      </c>
    </row>
    <row r="15" spans="1:12" x14ac:dyDescent="0.2">
      <c r="A15" t="s">
        <v>25</v>
      </c>
      <c r="B15" t="s">
        <v>50</v>
      </c>
      <c r="C15" t="s">
        <v>31</v>
      </c>
      <c r="D15">
        <v>1.1000000000000001</v>
      </c>
      <c r="E15">
        <v>1.5</v>
      </c>
    </row>
    <row r="16" spans="1:12" x14ac:dyDescent="0.2">
      <c r="A16" t="s">
        <v>29</v>
      </c>
      <c r="B16" t="s">
        <v>8</v>
      </c>
      <c r="C16" t="s">
        <v>33</v>
      </c>
      <c r="D16">
        <v>1.1000000000000001</v>
      </c>
      <c r="E16">
        <v>1.3</v>
      </c>
    </row>
    <row r="17" spans="1:12" x14ac:dyDescent="0.2">
      <c r="A17" t="s">
        <v>27</v>
      </c>
      <c r="B17" t="s">
        <v>9</v>
      </c>
      <c r="C17" t="s">
        <v>32</v>
      </c>
      <c r="D17">
        <v>1.1000000000000001</v>
      </c>
      <c r="E17">
        <v>1.7</v>
      </c>
    </row>
    <row r="18" spans="1:12" x14ac:dyDescent="0.2">
      <c r="A18" t="s">
        <v>30</v>
      </c>
      <c r="B18" t="s">
        <v>10</v>
      </c>
      <c r="C18" t="s">
        <v>35</v>
      </c>
      <c r="D18">
        <v>0.4</v>
      </c>
      <c r="E18">
        <v>2</v>
      </c>
    </row>
    <row r="19" spans="1:12" x14ac:dyDescent="0.2">
      <c r="B19" t="s">
        <v>6</v>
      </c>
      <c r="D19">
        <v>0.4</v>
      </c>
      <c r="E19">
        <v>1</v>
      </c>
    </row>
    <row r="20" spans="1:12" x14ac:dyDescent="0.2">
      <c r="D20">
        <f>SUM(D2:D19)</f>
        <v>93.7</v>
      </c>
      <c r="E20">
        <f>SUM(E2:E19)</f>
        <v>94.6</v>
      </c>
    </row>
    <row r="23" spans="1:12" x14ac:dyDescent="0.2">
      <c r="A23" t="s">
        <v>51</v>
      </c>
    </row>
    <row r="24" spans="1:12" x14ac:dyDescent="0.2">
      <c r="A24" t="s">
        <v>14</v>
      </c>
      <c r="B24" t="s">
        <v>36</v>
      </c>
      <c r="C24" t="s">
        <v>31</v>
      </c>
      <c r="D24">
        <v>43.1</v>
      </c>
      <c r="E24">
        <v>43.2</v>
      </c>
      <c r="H24" t="s">
        <v>38</v>
      </c>
      <c r="I24" t="s">
        <v>39</v>
      </c>
      <c r="K24" s="4" t="s">
        <v>38</v>
      </c>
      <c r="L24" s="4" t="s">
        <v>39</v>
      </c>
    </row>
    <row r="25" spans="1:12" x14ac:dyDescent="0.2">
      <c r="A25" t="s">
        <v>18</v>
      </c>
      <c r="B25" t="s">
        <v>7</v>
      </c>
      <c r="C25" t="s">
        <v>31</v>
      </c>
      <c r="D25">
        <v>10.199999999999999</v>
      </c>
      <c r="E25">
        <v>6.5</v>
      </c>
      <c r="G25" t="s">
        <v>36</v>
      </c>
      <c r="H25">
        <f>D24</f>
        <v>43.1</v>
      </c>
      <c r="I25">
        <f>E24</f>
        <v>43.2</v>
      </c>
      <c r="K25">
        <f>H25/100</f>
        <v>0.43099999999999999</v>
      </c>
      <c r="L25">
        <f>I25/100</f>
        <v>0.43200000000000005</v>
      </c>
    </row>
    <row r="26" spans="1:12" x14ac:dyDescent="0.2">
      <c r="A26" t="s">
        <v>17</v>
      </c>
      <c r="B26" t="s">
        <v>9</v>
      </c>
      <c r="C26" t="s">
        <v>32</v>
      </c>
      <c r="D26">
        <v>6.4</v>
      </c>
      <c r="E26">
        <v>3.9</v>
      </c>
      <c r="G26" t="s">
        <v>11</v>
      </c>
      <c r="H26">
        <f>D30</f>
        <v>2</v>
      </c>
      <c r="I26">
        <f>E30</f>
        <v>0.4</v>
      </c>
      <c r="K26">
        <f t="shared" ref="K26:L32" si="1">H26/100</f>
        <v>0.02</v>
      </c>
      <c r="L26">
        <f t="shared" si="1"/>
        <v>4.0000000000000001E-3</v>
      </c>
    </row>
    <row r="27" spans="1:12" x14ac:dyDescent="0.2">
      <c r="A27" t="s">
        <v>16</v>
      </c>
      <c r="B27" t="s">
        <v>5</v>
      </c>
      <c r="C27" t="s">
        <v>31</v>
      </c>
      <c r="D27">
        <v>6.1</v>
      </c>
      <c r="E27">
        <v>12.3</v>
      </c>
      <c r="G27" t="s">
        <v>5</v>
      </c>
      <c r="H27">
        <f>D27+D29</f>
        <v>10.5</v>
      </c>
      <c r="I27">
        <f>E27+E29</f>
        <v>12.3</v>
      </c>
      <c r="K27">
        <f t="shared" si="1"/>
        <v>0.105</v>
      </c>
      <c r="L27">
        <f t="shared" si="1"/>
        <v>0.12300000000000001</v>
      </c>
    </row>
    <row r="28" spans="1:12" x14ac:dyDescent="0.2">
      <c r="A28" t="s">
        <v>22</v>
      </c>
      <c r="B28" t="s">
        <v>10</v>
      </c>
      <c r="C28" t="s">
        <v>34</v>
      </c>
      <c r="D28">
        <v>5.8</v>
      </c>
      <c r="E28">
        <v>9.3000000000000007</v>
      </c>
      <c r="G28" t="s">
        <v>37</v>
      </c>
      <c r="H28">
        <f>D39</f>
        <v>1</v>
      </c>
      <c r="I28">
        <f>E39</f>
        <v>0.9</v>
      </c>
      <c r="K28">
        <f t="shared" si="1"/>
        <v>0.01</v>
      </c>
      <c r="L28">
        <f t="shared" si="1"/>
        <v>9.0000000000000011E-3</v>
      </c>
    </row>
    <row r="29" spans="1:12" x14ac:dyDescent="0.2">
      <c r="A29" t="s">
        <v>15</v>
      </c>
      <c r="B29" t="s">
        <v>5</v>
      </c>
      <c r="C29" t="s">
        <v>31</v>
      </c>
      <c r="D29">
        <v>4.4000000000000004</v>
      </c>
      <c r="E29">
        <v>0</v>
      </c>
      <c r="G29" t="s">
        <v>7</v>
      </c>
      <c r="H29">
        <f>D38+D37+D35+D25</f>
        <v>13.6</v>
      </c>
      <c r="I29">
        <f>E38+E37+E35+E25</f>
        <v>9.3000000000000007</v>
      </c>
      <c r="K29">
        <f t="shared" si="1"/>
        <v>0.13600000000000001</v>
      </c>
      <c r="L29">
        <f t="shared" si="1"/>
        <v>9.3000000000000013E-2</v>
      </c>
    </row>
    <row r="30" spans="1:12" x14ac:dyDescent="0.2">
      <c r="A30" t="s">
        <v>24</v>
      </c>
      <c r="B30" t="s">
        <v>11</v>
      </c>
      <c r="C30" t="s">
        <v>31</v>
      </c>
      <c r="D30">
        <v>2</v>
      </c>
      <c r="E30">
        <v>0.4</v>
      </c>
      <c r="G30" t="s">
        <v>8</v>
      </c>
      <c r="H30">
        <f>D31+D32</f>
        <v>3.7</v>
      </c>
      <c r="I30">
        <f>E31+E32</f>
        <v>7.8</v>
      </c>
      <c r="K30">
        <f t="shared" si="1"/>
        <v>3.7000000000000005E-2</v>
      </c>
      <c r="L30">
        <f t="shared" si="1"/>
        <v>7.8E-2</v>
      </c>
    </row>
    <row r="31" spans="1:12" x14ac:dyDescent="0.2">
      <c r="A31" t="s">
        <v>19</v>
      </c>
      <c r="B31" t="s">
        <v>8</v>
      </c>
      <c r="C31" t="s">
        <v>33</v>
      </c>
      <c r="D31">
        <v>2</v>
      </c>
      <c r="E31">
        <v>6.5</v>
      </c>
      <c r="G31" t="s">
        <v>9</v>
      </c>
      <c r="H31">
        <f>D26+D33+D36+D40</f>
        <v>10.199999999999999</v>
      </c>
      <c r="I31">
        <f>E26+E33+E36+E40</f>
        <v>8.5</v>
      </c>
      <c r="K31">
        <f t="shared" si="1"/>
        <v>0.10199999999999999</v>
      </c>
      <c r="L31">
        <f t="shared" si="1"/>
        <v>8.5000000000000006E-2</v>
      </c>
    </row>
    <row r="32" spans="1:12" x14ac:dyDescent="0.2">
      <c r="A32" t="s">
        <v>29</v>
      </c>
      <c r="B32" t="s">
        <v>8</v>
      </c>
      <c r="C32" t="s">
        <v>33</v>
      </c>
      <c r="D32">
        <v>1.7</v>
      </c>
      <c r="E32">
        <v>1.3</v>
      </c>
      <c r="G32" t="s">
        <v>10</v>
      </c>
      <c r="H32">
        <f>D28+D34+D41</f>
        <v>8.1999999999999993</v>
      </c>
      <c r="I32">
        <f>E28+E34+E41</f>
        <v>12.8</v>
      </c>
      <c r="K32">
        <f t="shared" si="1"/>
        <v>8.199999999999999E-2</v>
      </c>
      <c r="L32">
        <f t="shared" si="1"/>
        <v>0.128</v>
      </c>
    </row>
    <row r="33" spans="1:12" x14ac:dyDescent="0.2">
      <c r="A33" t="s">
        <v>20</v>
      </c>
      <c r="B33" t="s">
        <v>9</v>
      </c>
      <c r="C33" t="s">
        <v>32</v>
      </c>
      <c r="D33">
        <v>1.7</v>
      </c>
      <c r="E33">
        <v>1.3</v>
      </c>
      <c r="H33">
        <f>SUM(H25:H32)</f>
        <v>92.300000000000011</v>
      </c>
      <c r="I33">
        <f>SUM(I25:I32)</f>
        <v>95.2</v>
      </c>
    </row>
    <row r="34" spans="1:12" x14ac:dyDescent="0.2">
      <c r="A34" t="s">
        <v>28</v>
      </c>
      <c r="B34" t="s">
        <v>10</v>
      </c>
      <c r="C34" t="s">
        <v>35</v>
      </c>
      <c r="D34">
        <v>1.7</v>
      </c>
      <c r="E34">
        <v>1.4</v>
      </c>
    </row>
    <row r="35" spans="1:12" x14ac:dyDescent="0.2">
      <c r="A35" t="s">
        <v>21</v>
      </c>
      <c r="B35" t="s">
        <v>7</v>
      </c>
      <c r="C35" t="s">
        <v>31</v>
      </c>
      <c r="D35">
        <v>1.4</v>
      </c>
      <c r="E35">
        <v>1.5</v>
      </c>
    </row>
    <row r="36" spans="1:12" x14ac:dyDescent="0.2">
      <c r="A36" t="s">
        <v>23</v>
      </c>
      <c r="B36" t="s">
        <v>9</v>
      </c>
      <c r="C36" t="s">
        <v>32</v>
      </c>
      <c r="D36">
        <v>1.4</v>
      </c>
      <c r="E36">
        <v>1.6</v>
      </c>
    </row>
    <row r="37" spans="1:12" x14ac:dyDescent="0.2">
      <c r="A37" t="s">
        <v>52</v>
      </c>
      <c r="B37" t="s">
        <v>7</v>
      </c>
      <c r="C37" t="s">
        <v>31</v>
      </c>
      <c r="D37">
        <v>1</v>
      </c>
      <c r="E37">
        <v>0.6</v>
      </c>
    </row>
    <row r="38" spans="1:12" x14ac:dyDescent="0.2">
      <c r="A38" t="s">
        <v>26</v>
      </c>
      <c r="B38" t="s">
        <v>7</v>
      </c>
      <c r="C38" t="s">
        <v>31</v>
      </c>
      <c r="D38">
        <v>1</v>
      </c>
      <c r="E38">
        <v>0.7</v>
      </c>
    </row>
    <row r="39" spans="1:12" x14ac:dyDescent="0.2">
      <c r="A39" t="s">
        <v>44</v>
      </c>
      <c r="B39" t="s">
        <v>6</v>
      </c>
      <c r="C39" t="s">
        <v>31</v>
      </c>
      <c r="D39">
        <v>1</v>
      </c>
      <c r="E39">
        <v>0.9</v>
      </c>
    </row>
    <row r="40" spans="1:12" x14ac:dyDescent="0.2">
      <c r="A40" t="s">
        <v>27</v>
      </c>
      <c r="B40" t="s">
        <v>9</v>
      </c>
      <c r="C40" t="s">
        <v>32</v>
      </c>
      <c r="D40">
        <v>0.7</v>
      </c>
      <c r="E40">
        <v>1.7</v>
      </c>
    </row>
    <row r="41" spans="1:12" x14ac:dyDescent="0.2">
      <c r="A41" t="s">
        <v>30</v>
      </c>
      <c r="B41" t="s">
        <v>10</v>
      </c>
      <c r="C41" t="s">
        <v>35</v>
      </c>
      <c r="D41">
        <v>0.7</v>
      </c>
      <c r="E41">
        <v>2.1</v>
      </c>
    </row>
    <row r="42" spans="1:12" x14ac:dyDescent="0.2">
      <c r="D42">
        <f>SUM(D24:D41)</f>
        <v>92.300000000000026</v>
      </c>
      <c r="E42">
        <f>SUM(E24:E41)</f>
        <v>95.2</v>
      </c>
    </row>
    <row r="44" spans="1:12" x14ac:dyDescent="0.2">
      <c r="A44" t="s">
        <v>53</v>
      </c>
    </row>
    <row r="45" spans="1:12" x14ac:dyDescent="0.2">
      <c r="A45" t="s">
        <v>14</v>
      </c>
      <c r="B45" t="s">
        <v>36</v>
      </c>
      <c r="C45" t="s">
        <v>31</v>
      </c>
      <c r="D45">
        <v>40</v>
      </c>
      <c r="E45">
        <v>39.9</v>
      </c>
    </row>
    <row r="46" spans="1:12" x14ac:dyDescent="0.2">
      <c r="A46" t="s">
        <v>15</v>
      </c>
      <c r="B46" t="s">
        <v>5</v>
      </c>
      <c r="C46" t="s">
        <v>31</v>
      </c>
      <c r="D46">
        <v>8.1999999999999993</v>
      </c>
      <c r="E46">
        <v>0</v>
      </c>
      <c r="H46" t="s">
        <v>38</v>
      </c>
      <c r="I46" t="s">
        <v>39</v>
      </c>
      <c r="K46" t="s">
        <v>38</v>
      </c>
      <c r="L46" t="s">
        <v>39</v>
      </c>
    </row>
    <row r="47" spans="1:12" x14ac:dyDescent="0.2">
      <c r="A47" t="s">
        <v>16</v>
      </c>
      <c r="B47" t="s">
        <v>5</v>
      </c>
      <c r="C47" t="s">
        <v>31</v>
      </c>
      <c r="D47">
        <v>7.6</v>
      </c>
      <c r="E47">
        <v>14.2</v>
      </c>
      <c r="G47" t="s">
        <v>36</v>
      </c>
      <c r="H47">
        <f>D45</f>
        <v>40</v>
      </c>
      <c r="I47">
        <f>E45</f>
        <v>39.9</v>
      </c>
      <c r="K47">
        <f>H47/100</f>
        <v>0.4</v>
      </c>
      <c r="L47">
        <f>I47/100</f>
        <v>0.39899999999999997</v>
      </c>
    </row>
    <row r="48" spans="1:12" x14ac:dyDescent="0.2">
      <c r="A48" t="s">
        <v>18</v>
      </c>
      <c r="B48" t="s">
        <v>7</v>
      </c>
      <c r="C48" t="s">
        <v>31</v>
      </c>
      <c r="D48">
        <v>7.6</v>
      </c>
      <c r="E48">
        <v>5.2</v>
      </c>
      <c r="G48" t="s">
        <v>11</v>
      </c>
      <c r="H48">
        <f>D53</f>
        <v>1.2</v>
      </c>
      <c r="I48">
        <f>E53</f>
        <v>0.3</v>
      </c>
      <c r="K48">
        <f t="shared" ref="K48:K55" si="2">H48/100</f>
        <v>1.2E-2</v>
      </c>
      <c r="L48">
        <f t="shared" ref="L48:L55" si="3">I48/100</f>
        <v>3.0000000000000001E-3</v>
      </c>
    </row>
    <row r="49" spans="1:12" x14ac:dyDescent="0.2">
      <c r="A49" t="s">
        <v>19</v>
      </c>
      <c r="B49" t="s">
        <v>8</v>
      </c>
      <c r="C49" t="s">
        <v>33</v>
      </c>
      <c r="D49">
        <v>4.7</v>
      </c>
      <c r="E49">
        <v>4.8</v>
      </c>
      <c r="G49" t="s">
        <v>5</v>
      </c>
      <c r="H49">
        <f>D46+D47</f>
        <v>15.799999999999999</v>
      </c>
      <c r="I49">
        <f>E46+E47</f>
        <v>14.2</v>
      </c>
      <c r="K49">
        <f t="shared" si="2"/>
        <v>0.158</v>
      </c>
      <c r="L49">
        <f t="shared" si="3"/>
        <v>0.14199999999999999</v>
      </c>
    </row>
    <row r="50" spans="1:12" x14ac:dyDescent="0.2">
      <c r="A50" t="s">
        <v>17</v>
      </c>
      <c r="B50" t="s">
        <v>9</v>
      </c>
      <c r="C50" t="s">
        <v>32</v>
      </c>
      <c r="D50">
        <v>4.0999999999999996</v>
      </c>
      <c r="E50">
        <v>3.1</v>
      </c>
      <c r="G50" t="s">
        <v>37</v>
      </c>
      <c r="H50">
        <f>D55+D56</f>
        <v>2.4</v>
      </c>
      <c r="I50">
        <f>E55+E56</f>
        <v>1.3</v>
      </c>
      <c r="K50">
        <f t="shared" si="2"/>
        <v>2.4E-2</v>
      </c>
      <c r="L50">
        <f t="shared" si="3"/>
        <v>1.3000000000000001E-2</v>
      </c>
    </row>
    <row r="51" spans="1:12" x14ac:dyDescent="0.2">
      <c r="A51" t="s">
        <v>22</v>
      </c>
      <c r="B51" t="s">
        <v>10</v>
      </c>
      <c r="C51" t="s">
        <v>34</v>
      </c>
      <c r="D51">
        <v>2.9</v>
      </c>
      <c r="E51">
        <v>13.7</v>
      </c>
      <c r="G51" t="s">
        <v>7</v>
      </c>
      <c r="H51">
        <f>D48+D52+D62</f>
        <v>10</v>
      </c>
      <c r="I51">
        <f>E48+E52+E62</f>
        <v>6.5</v>
      </c>
      <c r="K51">
        <f t="shared" si="2"/>
        <v>0.1</v>
      </c>
      <c r="L51">
        <f t="shared" si="3"/>
        <v>6.5000000000000002E-2</v>
      </c>
    </row>
    <row r="52" spans="1:12" x14ac:dyDescent="0.2">
      <c r="A52" t="s">
        <v>26</v>
      </c>
      <c r="B52" t="s">
        <v>7</v>
      </c>
      <c r="C52" t="s">
        <v>31</v>
      </c>
      <c r="D52">
        <v>2.4</v>
      </c>
      <c r="E52">
        <v>0.2</v>
      </c>
      <c r="G52" t="s">
        <v>8</v>
      </c>
      <c r="H52">
        <f>D49+D63</f>
        <v>4.7</v>
      </c>
      <c r="I52">
        <f>E49+E63</f>
        <v>5.9</v>
      </c>
      <c r="K52">
        <f t="shared" si="2"/>
        <v>4.7E-2</v>
      </c>
      <c r="L52">
        <f t="shared" si="3"/>
        <v>5.9000000000000004E-2</v>
      </c>
    </row>
    <row r="53" spans="1:12" x14ac:dyDescent="0.2">
      <c r="A53" t="s">
        <v>24</v>
      </c>
      <c r="B53" t="s">
        <v>11</v>
      </c>
      <c r="C53" t="s">
        <v>31</v>
      </c>
      <c r="D53">
        <v>1.2</v>
      </c>
      <c r="E53">
        <v>0.3</v>
      </c>
      <c r="G53" t="s">
        <v>9</v>
      </c>
      <c r="H53">
        <f>D50+D57+D58+D64</f>
        <v>6.5</v>
      </c>
      <c r="I53">
        <f>E50+E57+E58+E64</f>
        <v>4.9000000000000004</v>
      </c>
      <c r="K53">
        <f t="shared" si="2"/>
        <v>6.5000000000000002E-2</v>
      </c>
      <c r="L53">
        <f t="shared" si="3"/>
        <v>4.9000000000000002E-2</v>
      </c>
    </row>
    <row r="54" spans="1:12" x14ac:dyDescent="0.2">
      <c r="A54" t="s">
        <v>25</v>
      </c>
      <c r="B54" t="s">
        <v>50</v>
      </c>
      <c r="C54" t="s">
        <v>31</v>
      </c>
      <c r="D54">
        <v>1.2</v>
      </c>
      <c r="E54">
        <v>2.1</v>
      </c>
      <c r="G54" t="s">
        <v>10</v>
      </c>
      <c r="H54">
        <f>D51+D59+D60+D61</f>
        <v>5.2999999999999989</v>
      </c>
      <c r="I54">
        <f>E51+E59+E60+E61</f>
        <v>19.200000000000003</v>
      </c>
      <c r="K54">
        <f t="shared" si="2"/>
        <v>5.2999999999999992E-2</v>
      </c>
      <c r="L54">
        <f t="shared" si="3"/>
        <v>0.19200000000000003</v>
      </c>
    </row>
    <row r="55" spans="1:12" x14ac:dyDescent="0.2">
      <c r="A55" t="s">
        <v>57</v>
      </c>
      <c r="B55" t="s">
        <v>6</v>
      </c>
      <c r="C55" t="s">
        <v>31</v>
      </c>
      <c r="D55">
        <v>1.2</v>
      </c>
      <c r="E55">
        <v>0.3</v>
      </c>
      <c r="G55" t="s">
        <v>50</v>
      </c>
      <c r="H55">
        <f>D54</f>
        <v>1.2</v>
      </c>
      <c r="I55">
        <f>E54</f>
        <v>2.1</v>
      </c>
      <c r="K55">
        <f t="shared" si="2"/>
        <v>1.2E-2</v>
      </c>
      <c r="L55">
        <f t="shared" si="3"/>
        <v>2.1000000000000001E-2</v>
      </c>
    </row>
    <row r="56" spans="1:12" x14ac:dyDescent="0.2">
      <c r="A56" t="s">
        <v>44</v>
      </c>
      <c r="B56" t="s">
        <v>6</v>
      </c>
      <c r="C56" t="s">
        <v>31</v>
      </c>
      <c r="D56">
        <v>1.2</v>
      </c>
      <c r="E56">
        <v>1</v>
      </c>
      <c r="H56">
        <f>SUM(H47:H55)</f>
        <v>87.100000000000009</v>
      </c>
      <c r="I56">
        <f>SUM(I47:I55)</f>
        <v>94.3</v>
      </c>
    </row>
    <row r="57" spans="1:12" x14ac:dyDescent="0.2">
      <c r="A57" t="s">
        <v>58</v>
      </c>
      <c r="B57" t="s">
        <v>9</v>
      </c>
      <c r="C57" t="s">
        <v>60</v>
      </c>
      <c r="D57">
        <v>1.2</v>
      </c>
      <c r="E57">
        <v>0.1</v>
      </c>
    </row>
    <row r="58" spans="1:12" x14ac:dyDescent="0.2">
      <c r="A58" t="s">
        <v>20</v>
      </c>
      <c r="B58" t="s">
        <v>61</v>
      </c>
      <c r="C58" t="s">
        <v>32</v>
      </c>
      <c r="D58">
        <v>1.2</v>
      </c>
      <c r="E58">
        <v>0.5</v>
      </c>
    </row>
    <row r="59" spans="1:12" x14ac:dyDescent="0.2">
      <c r="A59" t="s">
        <v>59</v>
      </c>
      <c r="B59" t="s">
        <v>10</v>
      </c>
      <c r="C59" t="s">
        <v>35</v>
      </c>
      <c r="D59">
        <v>1.2</v>
      </c>
      <c r="E59">
        <v>0.4</v>
      </c>
    </row>
    <row r="60" spans="1:12" x14ac:dyDescent="0.2">
      <c r="A60" t="s">
        <v>28</v>
      </c>
      <c r="B60" t="s">
        <v>10</v>
      </c>
      <c r="C60" t="s">
        <v>35</v>
      </c>
      <c r="D60">
        <v>0.6</v>
      </c>
      <c r="E60">
        <v>2</v>
      </c>
    </row>
    <row r="61" spans="1:12" x14ac:dyDescent="0.2">
      <c r="A61" t="s">
        <v>30</v>
      </c>
      <c r="B61" t="s">
        <v>10</v>
      </c>
      <c r="C61" t="s">
        <v>35</v>
      </c>
      <c r="D61">
        <v>0.6</v>
      </c>
      <c r="E61">
        <v>3.1</v>
      </c>
    </row>
    <row r="62" spans="1:12" x14ac:dyDescent="0.2">
      <c r="A62" t="s">
        <v>21</v>
      </c>
      <c r="B62" t="s">
        <v>7</v>
      </c>
      <c r="C62" t="s">
        <v>31</v>
      </c>
      <c r="D62">
        <v>0</v>
      </c>
      <c r="E62">
        <v>1.1000000000000001</v>
      </c>
    </row>
    <row r="63" spans="1:12" x14ac:dyDescent="0.2">
      <c r="A63" t="s">
        <v>29</v>
      </c>
      <c r="B63" t="s">
        <v>8</v>
      </c>
      <c r="C63" t="s">
        <v>33</v>
      </c>
      <c r="D63">
        <v>0</v>
      </c>
      <c r="E63">
        <v>1.1000000000000001</v>
      </c>
    </row>
    <row r="64" spans="1:12" x14ac:dyDescent="0.2">
      <c r="A64" t="s">
        <v>27</v>
      </c>
      <c r="B64" t="s">
        <v>9</v>
      </c>
      <c r="C64" t="s">
        <v>32</v>
      </c>
      <c r="D64">
        <v>0</v>
      </c>
      <c r="E64">
        <v>1.2</v>
      </c>
    </row>
    <row r="65" spans="1:12" x14ac:dyDescent="0.2">
      <c r="D65">
        <f>SUM(D45:D64)</f>
        <v>87.100000000000023</v>
      </c>
      <c r="E65">
        <f>SUM(E45:E64)</f>
        <v>94.299999999999969</v>
      </c>
    </row>
    <row r="68" spans="1:12" x14ac:dyDescent="0.2">
      <c r="A68" t="s">
        <v>65</v>
      </c>
    </row>
    <row r="69" spans="1:12" x14ac:dyDescent="0.2">
      <c r="A69" t="s">
        <v>14</v>
      </c>
      <c r="B69" t="s">
        <v>36</v>
      </c>
      <c r="C69" t="s">
        <v>66</v>
      </c>
      <c r="D69">
        <v>42</v>
      </c>
      <c r="E69">
        <v>40.700000000000003</v>
      </c>
      <c r="H69" t="s">
        <v>38</v>
      </c>
      <c r="I69" t="s">
        <v>39</v>
      </c>
      <c r="K69" t="s">
        <v>38</v>
      </c>
      <c r="L69" t="s">
        <v>39</v>
      </c>
    </row>
    <row r="70" spans="1:12" x14ac:dyDescent="0.2">
      <c r="A70" t="s">
        <v>15</v>
      </c>
      <c r="B70" t="s">
        <v>5</v>
      </c>
      <c r="C70" t="s">
        <v>66</v>
      </c>
      <c r="D70">
        <v>6.8</v>
      </c>
      <c r="E70">
        <v>0</v>
      </c>
      <c r="G70" t="s">
        <v>36</v>
      </c>
      <c r="H70">
        <f>D69</f>
        <v>42</v>
      </c>
      <c r="I70">
        <f>E69</f>
        <v>40.700000000000003</v>
      </c>
      <c r="K70">
        <f>H70/100</f>
        <v>0.42</v>
      </c>
      <c r="L70">
        <f>I70/100</f>
        <v>0.40700000000000003</v>
      </c>
    </row>
    <row r="71" spans="1:12" x14ac:dyDescent="0.2">
      <c r="A71" t="s">
        <v>18</v>
      </c>
      <c r="B71" t="s">
        <v>7</v>
      </c>
      <c r="C71" t="s">
        <v>66</v>
      </c>
      <c r="D71">
        <v>6.8</v>
      </c>
      <c r="E71">
        <v>5.3</v>
      </c>
      <c r="G71" t="s">
        <v>11</v>
      </c>
      <c r="H71">
        <f>D74</f>
        <v>3.9</v>
      </c>
      <c r="I71">
        <f>E74</f>
        <v>0.3</v>
      </c>
      <c r="K71">
        <f t="shared" ref="K71:L77" si="4">H71/100</f>
        <v>3.9E-2</v>
      </c>
      <c r="L71">
        <f t="shared" si="4"/>
        <v>3.0000000000000001E-3</v>
      </c>
    </row>
    <row r="72" spans="1:12" x14ac:dyDescent="0.2">
      <c r="A72" t="s">
        <v>22</v>
      </c>
      <c r="B72" t="s">
        <v>10</v>
      </c>
      <c r="C72" t="s">
        <v>67</v>
      </c>
      <c r="D72">
        <v>6.8</v>
      </c>
      <c r="E72">
        <v>13.9</v>
      </c>
      <c r="G72" t="s">
        <v>5</v>
      </c>
      <c r="H72">
        <f>D70+D75+D76</f>
        <v>14.1</v>
      </c>
      <c r="I72">
        <f>E70+E75+E76</f>
        <v>14.9</v>
      </c>
      <c r="K72">
        <f t="shared" si="4"/>
        <v>0.14099999999999999</v>
      </c>
      <c r="L72">
        <f t="shared" si="4"/>
        <v>0.14899999999999999</v>
      </c>
    </row>
    <row r="73" spans="1:12" x14ac:dyDescent="0.2">
      <c r="A73" t="s">
        <v>17</v>
      </c>
      <c r="B73" t="s">
        <v>9</v>
      </c>
      <c r="C73" t="s">
        <v>68</v>
      </c>
      <c r="D73">
        <v>5.4</v>
      </c>
      <c r="E73">
        <v>3.2</v>
      </c>
      <c r="G73" t="s">
        <v>37</v>
      </c>
      <c r="H73">
        <f>D77</f>
        <v>3.4</v>
      </c>
      <c r="I73">
        <f>E77</f>
        <v>1</v>
      </c>
      <c r="K73">
        <f t="shared" si="4"/>
        <v>3.4000000000000002E-2</v>
      </c>
      <c r="L73">
        <f t="shared" si="4"/>
        <v>0.01</v>
      </c>
    </row>
    <row r="74" spans="1:12" x14ac:dyDescent="0.2">
      <c r="A74" t="s">
        <v>24</v>
      </c>
      <c r="B74" t="s">
        <v>11</v>
      </c>
      <c r="C74" t="s">
        <v>66</v>
      </c>
      <c r="D74">
        <v>3.9</v>
      </c>
      <c r="E74">
        <v>0.3</v>
      </c>
      <c r="G74" t="s">
        <v>7</v>
      </c>
      <c r="H74">
        <f>D71+D80</f>
        <v>8.3000000000000007</v>
      </c>
      <c r="I74">
        <f>E71+E80</f>
        <v>6.4</v>
      </c>
      <c r="K74">
        <f t="shared" si="4"/>
        <v>8.3000000000000004E-2</v>
      </c>
      <c r="L74">
        <f t="shared" si="4"/>
        <v>6.4000000000000001E-2</v>
      </c>
    </row>
    <row r="75" spans="1:12" x14ac:dyDescent="0.2">
      <c r="A75" t="s">
        <v>16</v>
      </c>
      <c r="B75" t="s">
        <v>5</v>
      </c>
      <c r="C75" t="s">
        <v>66</v>
      </c>
      <c r="D75">
        <v>3.9</v>
      </c>
      <c r="E75">
        <v>14.5</v>
      </c>
      <c r="G75" t="s">
        <v>8</v>
      </c>
      <c r="H75">
        <f>D78+D83</f>
        <v>1</v>
      </c>
      <c r="I75">
        <f>E78+E83</f>
        <v>6</v>
      </c>
      <c r="K75">
        <f t="shared" si="4"/>
        <v>0.01</v>
      </c>
      <c r="L75">
        <f t="shared" si="4"/>
        <v>0.06</v>
      </c>
    </row>
    <row r="76" spans="1:12" x14ac:dyDescent="0.2">
      <c r="A76" t="s">
        <v>43</v>
      </c>
      <c r="B76" t="s">
        <v>5</v>
      </c>
      <c r="C76" t="s">
        <v>66</v>
      </c>
      <c r="D76">
        <v>3.4</v>
      </c>
      <c r="E76">
        <v>0.4</v>
      </c>
      <c r="G76" t="s">
        <v>9</v>
      </c>
      <c r="H76">
        <f>D73+D81+D84</f>
        <v>6.9</v>
      </c>
      <c r="I76">
        <f>E73+E81+E84</f>
        <v>4.9000000000000004</v>
      </c>
      <c r="K76">
        <f t="shared" si="4"/>
        <v>6.9000000000000006E-2</v>
      </c>
      <c r="L76">
        <f t="shared" si="4"/>
        <v>4.9000000000000002E-2</v>
      </c>
    </row>
    <row r="77" spans="1:12" x14ac:dyDescent="0.2">
      <c r="A77" t="s">
        <v>44</v>
      </c>
      <c r="B77" t="s">
        <v>6</v>
      </c>
      <c r="C77" t="s">
        <v>66</v>
      </c>
      <c r="D77">
        <v>3.4</v>
      </c>
      <c r="E77">
        <v>1</v>
      </c>
      <c r="G77" t="s">
        <v>10</v>
      </c>
      <c r="H77">
        <f>D79+D82+D72</f>
        <v>9.8000000000000007</v>
      </c>
      <c r="I77">
        <f>E79+E82+E72</f>
        <v>19.100000000000001</v>
      </c>
      <c r="K77">
        <f t="shared" si="4"/>
        <v>9.8000000000000004E-2</v>
      </c>
      <c r="L77">
        <f t="shared" si="4"/>
        <v>0.191</v>
      </c>
    </row>
    <row r="78" spans="1:12" x14ac:dyDescent="0.2">
      <c r="A78" t="s">
        <v>19</v>
      </c>
      <c r="B78" t="s">
        <v>8</v>
      </c>
      <c r="C78" t="s">
        <v>69</v>
      </c>
      <c r="D78">
        <f>+D83</f>
        <v>0.5</v>
      </c>
      <c r="E78">
        <v>4.9000000000000004</v>
      </c>
      <c r="H78">
        <f>SUM(H70:H77)</f>
        <v>89.4</v>
      </c>
      <c r="I78">
        <f>SUM(I70:I77)</f>
        <v>93.300000000000011</v>
      </c>
    </row>
    <row r="79" spans="1:12" x14ac:dyDescent="0.2">
      <c r="A79" t="s">
        <v>30</v>
      </c>
      <c r="B79" t="s">
        <v>10</v>
      </c>
      <c r="C79" t="s">
        <v>70</v>
      </c>
      <c r="D79">
        <v>2</v>
      </c>
      <c r="E79">
        <v>3.1</v>
      </c>
    </row>
    <row r="80" spans="1:12" x14ac:dyDescent="0.2">
      <c r="A80" t="s">
        <v>21</v>
      </c>
      <c r="B80" t="s">
        <v>7</v>
      </c>
      <c r="C80" t="s">
        <v>66</v>
      </c>
      <c r="D80">
        <v>1.5</v>
      </c>
      <c r="E80">
        <v>1.1000000000000001</v>
      </c>
    </row>
    <row r="81" spans="1:12" x14ac:dyDescent="0.2">
      <c r="A81" t="s">
        <v>20</v>
      </c>
      <c r="B81" t="s">
        <v>9</v>
      </c>
      <c r="C81" t="s">
        <v>68</v>
      </c>
      <c r="D81">
        <v>1.5</v>
      </c>
      <c r="E81">
        <v>0.5</v>
      </c>
    </row>
    <row r="82" spans="1:12" x14ac:dyDescent="0.2">
      <c r="A82" t="s">
        <v>28</v>
      </c>
      <c r="B82" t="s">
        <v>10</v>
      </c>
      <c r="C82" t="s">
        <v>70</v>
      </c>
      <c r="D82">
        <v>1</v>
      </c>
      <c r="E82">
        <v>2.1</v>
      </c>
    </row>
    <row r="83" spans="1:12" x14ac:dyDescent="0.2">
      <c r="A83" t="s">
        <v>29</v>
      </c>
      <c r="B83" t="s">
        <v>8</v>
      </c>
      <c r="C83" t="s">
        <v>69</v>
      </c>
      <c r="D83">
        <v>0.5</v>
      </c>
      <c r="E83">
        <v>1.1000000000000001</v>
      </c>
    </row>
    <row r="84" spans="1:12" x14ac:dyDescent="0.2">
      <c r="A84" t="s">
        <v>27</v>
      </c>
      <c r="B84" t="s">
        <v>9</v>
      </c>
      <c r="C84" t="s">
        <v>68</v>
      </c>
      <c r="D84">
        <v>0</v>
      </c>
      <c r="E84">
        <v>1.2</v>
      </c>
    </row>
    <row r="85" spans="1:12" x14ac:dyDescent="0.2">
      <c r="D85">
        <f>SUM(D69:D84)</f>
        <v>89.40000000000002</v>
      </c>
      <c r="E85">
        <f>SUM(E69:E84)</f>
        <v>93.3</v>
      </c>
    </row>
    <row r="89" spans="1:12" ht="19" x14ac:dyDescent="0.25">
      <c r="A89" s="2"/>
      <c r="B89" s="2"/>
      <c r="C89" s="2"/>
      <c r="D89" s="2"/>
      <c r="E89" s="2"/>
      <c r="F89" s="2"/>
    </row>
    <row r="90" spans="1:12" ht="19" x14ac:dyDescent="0.25">
      <c r="A90" s="2" t="s">
        <v>73</v>
      </c>
      <c r="B90" s="2"/>
      <c r="C90" s="2"/>
      <c r="D90" s="2"/>
      <c r="E90" s="2"/>
      <c r="F90" s="2"/>
    </row>
    <row r="91" spans="1:12" ht="19" x14ac:dyDescent="0.25">
      <c r="A91" s="2" t="s">
        <v>14</v>
      </c>
      <c r="B91" s="2" t="s">
        <v>36</v>
      </c>
      <c r="C91" s="2" t="s">
        <v>31</v>
      </c>
      <c r="D91" s="2">
        <v>50.9</v>
      </c>
      <c r="E91" s="2">
        <v>50.1</v>
      </c>
      <c r="F91" s="2"/>
    </row>
    <row r="92" spans="1:12" ht="19" x14ac:dyDescent="0.25">
      <c r="A92" s="2" t="s">
        <v>18</v>
      </c>
      <c r="B92" s="2" t="s">
        <v>7</v>
      </c>
      <c r="C92" s="2" t="s">
        <v>31</v>
      </c>
      <c r="D92" s="2">
        <v>8.9</v>
      </c>
      <c r="E92" s="2">
        <v>7.1</v>
      </c>
      <c r="F92" s="2"/>
    </row>
    <row r="93" spans="1:12" ht="19" x14ac:dyDescent="0.25">
      <c r="A93" s="2" t="s">
        <v>17</v>
      </c>
      <c r="B93" s="2" t="s">
        <v>9</v>
      </c>
      <c r="C93" s="2" t="s">
        <v>32</v>
      </c>
      <c r="D93" s="2">
        <v>5.3</v>
      </c>
      <c r="E93" s="2">
        <v>3.2</v>
      </c>
      <c r="F93" s="2"/>
      <c r="H93" t="s">
        <v>38</v>
      </c>
      <c r="I93" t="s">
        <v>39</v>
      </c>
      <c r="K93" t="s">
        <v>38</v>
      </c>
      <c r="L93" t="s">
        <v>39</v>
      </c>
    </row>
    <row r="94" spans="1:12" ht="19" x14ac:dyDescent="0.25">
      <c r="A94" s="2" t="s">
        <v>16</v>
      </c>
      <c r="B94" s="2" t="s">
        <v>5</v>
      </c>
      <c r="C94" s="2" t="s">
        <v>31</v>
      </c>
      <c r="D94" s="2">
        <v>4.4000000000000004</v>
      </c>
      <c r="E94" s="2">
        <v>10.7</v>
      </c>
      <c r="F94" s="2"/>
      <c r="G94" t="s">
        <v>36</v>
      </c>
      <c r="H94">
        <f>D91</f>
        <v>50.9</v>
      </c>
      <c r="I94">
        <f>E91</f>
        <v>50.1</v>
      </c>
      <c r="K94">
        <f>H94/100</f>
        <v>0.50900000000000001</v>
      </c>
      <c r="L94">
        <f>I94/100</f>
        <v>0.501</v>
      </c>
    </row>
    <row r="95" spans="1:12" ht="19" x14ac:dyDescent="0.25">
      <c r="A95" s="2" t="s">
        <v>15</v>
      </c>
      <c r="B95" s="2" t="s">
        <v>5</v>
      </c>
      <c r="C95" s="2" t="s">
        <v>31</v>
      </c>
      <c r="D95" s="2">
        <v>3.6</v>
      </c>
      <c r="E95" s="2">
        <v>0</v>
      </c>
      <c r="F95" s="2"/>
      <c r="G95" t="s">
        <v>11</v>
      </c>
      <c r="H95">
        <f>D105</f>
        <v>1</v>
      </c>
      <c r="I95">
        <f>E105</f>
        <v>0.3</v>
      </c>
      <c r="K95">
        <f t="shared" ref="K95:L101" si="5">H95/100</f>
        <v>0.01</v>
      </c>
      <c r="L95">
        <f t="shared" si="5"/>
        <v>3.0000000000000001E-3</v>
      </c>
    </row>
    <row r="96" spans="1:12" ht="19" x14ac:dyDescent="0.25">
      <c r="A96" s="2" t="s">
        <v>19</v>
      </c>
      <c r="B96" s="2" t="s">
        <v>8</v>
      </c>
      <c r="C96" s="2" t="s">
        <v>33</v>
      </c>
      <c r="D96" s="2">
        <v>3.2</v>
      </c>
      <c r="E96" s="2">
        <v>5.6</v>
      </c>
      <c r="F96" s="2"/>
      <c r="G96" t="s">
        <v>5</v>
      </c>
      <c r="H96">
        <f>D94+D95+D101</f>
        <v>9.5</v>
      </c>
      <c r="I96">
        <f>E94+E95+E101</f>
        <v>11</v>
      </c>
      <c r="K96">
        <f t="shared" si="5"/>
        <v>9.5000000000000001E-2</v>
      </c>
      <c r="L96">
        <f t="shared" si="5"/>
        <v>0.11</v>
      </c>
    </row>
    <row r="97" spans="1:12" ht="19" x14ac:dyDescent="0.25">
      <c r="A97" s="2" t="s">
        <v>44</v>
      </c>
      <c r="B97" s="2" t="s">
        <v>6</v>
      </c>
      <c r="C97" s="2" t="s">
        <v>31</v>
      </c>
      <c r="D97" s="2">
        <v>2.6</v>
      </c>
      <c r="E97" s="2">
        <v>2.9</v>
      </c>
      <c r="F97" s="2"/>
      <c r="G97" t="s">
        <v>37</v>
      </c>
      <c r="H97">
        <f>D97+D99+D100</f>
        <v>5.8</v>
      </c>
      <c r="I97">
        <f>E97+E99+E100</f>
        <v>3.1999999999999997</v>
      </c>
      <c r="K97">
        <f t="shared" si="5"/>
        <v>5.7999999999999996E-2</v>
      </c>
      <c r="L97">
        <f t="shared" si="5"/>
        <v>3.2000000000000001E-2</v>
      </c>
    </row>
    <row r="98" spans="1:12" ht="19" x14ac:dyDescent="0.25">
      <c r="A98" s="2" t="s">
        <v>22</v>
      </c>
      <c r="B98" s="2" t="s">
        <v>10</v>
      </c>
      <c r="C98" s="2" t="s">
        <v>34</v>
      </c>
      <c r="D98" s="2">
        <v>2.4</v>
      </c>
      <c r="E98" s="2">
        <v>6.3</v>
      </c>
      <c r="F98" s="2"/>
      <c r="G98" t="s">
        <v>7</v>
      </c>
      <c r="H98">
        <f>D92+D103</f>
        <v>10.3</v>
      </c>
      <c r="I98">
        <f>E92+E103</f>
        <v>8.6</v>
      </c>
      <c r="K98">
        <f t="shared" si="5"/>
        <v>0.10300000000000001</v>
      </c>
      <c r="L98">
        <f t="shared" si="5"/>
        <v>8.5999999999999993E-2</v>
      </c>
    </row>
    <row r="99" spans="1:12" ht="19" x14ac:dyDescent="0.25">
      <c r="A99" s="2" t="s">
        <v>74</v>
      </c>
      <c r="B99" s="2" t="s">
        <v>6</v>
      </c>
      <c r="C99" s="2" t="s">
        <v>31</v>
      </c>
      <c r="D99" s="2">
        <v>1.7</v>
      </c>
      <c r="E99" s="2">
        <v>0</v>
      </c>
      <c r="F99" s="2"/>
      <c r="G99" t="s">
        <v>8</v>
      </c>
      <c r="H99">
        <f>D104+D96</f>
        <v>4.5999999999999996</v>
      </c>
      <c r="I99">
        <f>E104+E96</f>
        <v>6.8999999999999995</v>
      </c>
      <c r="K99">
        <f t="shared" si="5"/>
        <v>4.5999999999999999E-2</v>
      </c>
      <c r="L99">
        <f t="shared" si="5"/>
        <v>6.8999999999999992E-2</v>
      </c>
    </row>
    <row r="100" spans="1:12" ht="19" x14ac:dyDescent="0.25">
      <c r="A100" s="2" t="s">
        <v>75</v>
      </c>
      <c r="B100" s="2" t="s">
        <v>6</v>
      </c>
      <c r="C100" s="2" t="s">
        <v>31</v>
      </c>
      <c r="D100" s="2">
        <v>1.5</v>
      </c>
      <c r="E100" s="2">
        <v>0.3</v>
      </c>
      <c r="F100" s="2"/>
      <c r="G100" t="s">
        <v>9</v>
      </c>
      <c r="H100">
        <f>D93+D102+D106</f>
        <v>7.7</v>
      </c>
      <c r="I100">
        <f>E93+E102+E106</f>
        <v>5.8000000000000007</v>
      </c>
      <c r="K100">
        <f t="shared" si="5"/>
        <v>7.6999999999999999E-2</v>
      </c>
      <c r="L100">
        <f t="shared" si="5"/>
        <v>5.800000000000001E-2</v>
      </c>
    </row>
    <row r="101" spans="1:12" ht="19" x14ac:dyDescent="0.25">
      <c r="A101" s="2" t="s">
        <v>43</v>
      </c>
      <c r="B101" s="2" t="s">
        <v>5</v>
      </c>
      <c r="C101" s="2" t="s">
        <v>31</v>
      </c>
      <c r="D101" s="2">
        <v>1.5</v>
      </c>
      <c r="E101" s="2">
        <v>0.3</v>
      </c>
      <c r="F101" s="2"/>
      <c r="G101" t="s">
        <v>10</v>
      </c>
      <c r="H101">
        <f>D98+D107</f>
        <v>2.9</v>
      </c>
      <c r="I101">
        <f>E98+E107</f>
        <v>7.6999999999999993</v>
      </c>
      <c r="K101">
        <f t="shared" si="5"/>
        <v>2.8999999999999998E-2</v>
      </c>
      <c r="L101">
        <f t="shared" si="5"/>
        <v>7.6999999999999999E-2</v>
      </c>
    </row>
    <row r="102" spans="1:12" ht="19" x14ac:dyDescent="0.25">
      <c r="A102" s="2" t="s">
        <v>23</v>
      </c>
      <c r="B102" s="2" t="s">
        <v>9</v>
      </c>
      <c r="C102" s="2" t="s">
        <v>32</v>
      </c>
      <c r="D102" s="2">
        <v>1.5</v>
      </c>
      <c r="E102" s="2">
        <v>1.2</v>
      </c>
      <c r="F102" s="2"/>
      <c r="H102">
        <f>SUM(H94:H101)</f>
        <v>92.7</v>
      </c>
      <c r="I102">
        <f>SUM(I94:I101)</f>
        <v>93.6</v>
      </c>
    </row>
    <row r="103" spans="1:12" ht="19" x14ac:dyDescent="0.25">
      <c r="A103" s="2" t="s">
        <v>21</v>
      </c>
      <c r="B103" s="2" t="s">
        <v>7</v>
      </c>
      <c r="C103" s="2" t="s">
        <v>31</v>
      </c>
      <c r="D103" s="2">
        <v>1.4</v>
      </c>
      <c r="E103" s="2">
        <v>1.5</v>
      </c>
      <c r="F103" s="2"/>
    </row>
    <row r="104" spans="1:12" ht="19" x14ac:dyDescent="0.25">
      <c r="A104" s="2" t="s">
        <v>29</v>
      </c>
      <c r="B104" s="2" t="s">
        <v>8</v>
      </c>
      <c r="C104" s="2" t="s">
        <v>33</v>
      </c>
      <c r="D104" s="2">
        <v>1.4</v>
      </c>
      <c r="E104" s="2">
        <v>1.3</v>
      </c>
      <c r="F104" s="2"/>
    </row>
    <row r="105" spans="1:12" ht="19" x14ac:dyDescent="0.25">
      <c r="A105" s="2" t="s">
        <v>24</v>
      </c>
      <c r="B105" s="2" t="s">
        <v>11</v>
      </c>
      <c r="C105" s="2" t="s">
        <v>31</v>
      </c>
      <c r="D105" s="2">
        <v>1</v>
      </c>
      <c r="E105" s="2">
        <v>0.3</v>
      </c>
      <c r="F105" s="2"/>
    </row>
    <row r="106" spans="1:12" ht="19" x14ac:dyDescent="0.25">
      <c r="A106" s="2" t="s">
        <v>27</v>
      </c>
      <c r="B106" s="2" t="s">
        <v>9</v>
      </c>
      <c r="C106" s="2" t="s">
        <v>32</v>
      </c>
      <c r="D106" s="2">
        <v>0.9</v>
      </c>
      <c r="E106" s="2">
        <v>1.4</v>
      </c>
      <c r="F106" s="2"/>
    </row>
    <row r="107" spans="1:12" ht="19" x14ac:dyDescent="0.25">
      <c r="A107" s="2" t="s">
        <v>30</v>
      </c>
      <c r="B107" s="2" t="s">
        <v>10</v>
      </c>
      <c r="C107" s="2" t="s">
        <v>35</v>
      </c>
      <c r="D107" s="2">
        <v>0.5</v>
      </c>
      <c r="E107" s="2">
        <v>1.4</v>
      </c>
      <c r="F107" s="2"/>
    </row>
    <row r="108" spans="1:12" ht="19" x14ac:dyDescent="0.25">
      <c r="A108" s="2"/>
      <c r="B108" s="2"/>
      <c r="C108" s="2"/>
      <c r="D108" s="2">
        <f>SUM(D91:D107)</f>
        <v>92.700000000000017</v>
      </c>
      <c r="E108" s="2">
        <f>SUM(E91:E107)</f>
        <v>93.600000000000009</v>
      </c>
      <c r="F108" s="2"/>
    </row>
    <row r="109" spans="1:12" ht="19" x14ac:dyDescent="0.25">
      <c r="A109" s="2"/>
      <c r="B109" s="2"/>
      <c r="C109" s="2"/>
      <c r="D109" s="2"/>
      <c r="E109" s="2"/>
      <c r="F109" s="2"/>
    </row>
    <row r="110" spans="1:12" ht="19" x14ac:dyDescent="0.25">
      <c r="A110" s="2"/>
      <c r="B110" s="2"/>
      <c r="C110" s="2"/>
      <c r="D110" s="2"/>
      <c r="E110" s="2"/>
      <c r="F110" s="2"/>
    </row>
    <row r="111" spans="1:12" ht="19" x14ac:dyDescent="0.25">
      <c r="A111" s="2"/>
      <c r="B111" s="2"/>
      <c r="C111" s="2"/>
      <c r="D111" s="2"/>
      <c r="E111" s="2"/>
      <c r="F111" s="2"/>
    </row>
    <row r="112" spans="1:12" ht="19" x14ac:dyDescent="0.25">
      <c r="A112" s="2"/>
      <c r="B112" s="2"/>
      <c r="C112" s="2"/>
      <c r="D112" s="2"/>
      <c r="E112" s="2"/>
      <c r="F11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Sheet1</vt:lpstr>
      <vt:lpstr>Folha2</vt:lpstr>
      <vt:lpstr>Folha1</vt:lpstr>
    </vt:vector>
  </TitlesOfParts>
  <Company>IST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Andreia Mordido</dc:creator>
  <cp:lastModifiedBy>Microsoft Office User</cp:lastModifiedBy>
  <dcterms:created xsi:type="dcterms:W3CDTF">2019-01-07T22:08:33Z</dcterms:created>
  <dcterms:modified xsi:type="dcterms:W3CDTF">2019-01-11T22:56:29Z</dcterms:modified>
</cp:coreProperties>
</file>