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mc:AlternateContent xmlns:mc="http://schemas.openxmlformats.org/markup-compatibility/2006">
    <mc:Choice Requires="x15">
      <x15ac:absPath xmlns:x15ac="http://schemas.microsoft.com/office/spreadsheetml/2010/11/ac" url="S:\00.Groupe Clarins\Direction Juridique Groupe\00.General\ARBORESCENCE JURIDIQUE\ETHIQUE &amp; COMPLIANCE\Sapin II\4. Evaluation de l'intégrité des tiers\"/>
    </mc:Choice>
  </mc:AlternateContent>
  <xr:revisionPtr revIDLastSave="0" documentId="13_ncr:1_{7DCC008D-7D45-4CA3-8F4E-30DABBB6E569}" xr6:coauthVersionLast="47" xr6:coauthVersionMax="47" xr10:uidLastSave="{00000000-0000-0000-0000-000000000000}"/>
  <bookViews>
    <workbookView xWindow="555" yWindow="300" windowWidth="21600" windowHeight="12765" tabRatio="925" firstSheet="1" activeTab="6" xr2:uid="{00000000-000D-0000-FFFF-FFFF00000000}"/>
  </bookViews>
  <sheets>
    <sheet name="I. Catégorisation des tiers" sheetId="14" r:id="rId1"/>
    <sheet name="I.1.Catégorisation des tiers" sheetId="6" r:id="rId2"/>
    <sheet name="II. Procédure" sheetId="10" r:id="rId3"/>
    <sheet name="II.1. Process" sheetId="12" r:id="rId4"/>
    <sheet name="II.2. Workflow" sheetId="13" r:id="rId5"/>
    <sheet name="III. Outils" sheetId="11" r:id="rId6"/>
    <sheet name="III.1. Evaluation de 1er niveau" sheetId="15" r:id="rId7"/>
    <sheet name="III.2. Evaluation de 2e niveau" sheetId="3" r:id="rId8"/>
  </sheets>
  <definedNames>
    <definedName name="_xlnm._FilterDatabase" localSheetId="1" hidden="1">'I.1.Catégorisation des tiers'!#REF!</definedName>
    <definedName name="_xlnm._FilterDatabase" localSheetId="7" hidden="1">'III.2. Evaluation de 2e niveau'!$U$78:$V$258</definedName>
    <definedName name="_xlnm.Print_Area" localSheetId="6">'III.1. Evaluation de 1er niveau'!$A$1:$M$28</definedName>
    <definedName name="_xlnm.Print_Area" localSheetId="7">'III.2. Evaluation de 2e niveau'!$A$1:$J$89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74" i="15" l="1"/>
  <c r="S41" i="15"/>
  <c r="S42" i="15"/>
  <c r="S43" i="15"/>
  <c r="S44" i="15"/>
  <c r="S45" i="15"/>
  <c r="S46" i="15"/>
  <c r="S47" i="15"/>
  <c r="S48" i="15"/>
  <c r="S49" i="15"/>
  <c r="S50" i="15"/>
  <c r="S51" i="15"/>
  <c r="S52" i="15"/>
  <c r="S53" i="15"/>
  <c r="S54" i="15"/>
  <c r="S55" i="15"/>
  <c r="S56" i="15"/>
  <c r="S57" i="15"/>
  <c r="S58" i="15"/>
  <c r="S59" i="15"/>
  <c r="S60" i="15"/>
  <c r="S61" i="15"/>
  <c r="S62" i="15"/>
  <c r="S63" i="15"/>
  <c r="S64" i="15"/>
  <c r="S65" i="15"/>
  <c r="S66" i="15"/>
  <c r="S67" i="15"/>
  <c r="S68" i="15"/>
  <c r="S69" i="15"/>
  <c r="S70" i="15"/>
  <c r="S71" i="15"/>
  <c r="S72" i="15"/>
  <c r="S40" i="15"/>
  <c r="AH79" i="3" s="1"/>
  <c r="Q62" i="15"/>
  <c r="Q63" i="15"/>
  <c r="Q64" i="15"/>
  <c r="Q65" i="15"/>
  <c r="Q66" i="15"/>
  <c r="Q67" i="15"/>
  <c r="Q68" i="15"/>
  <c r="Q69" i="15"/>
  <c r="Q70" i="15"/>
  <c r="Q71" i="15"/>
  <c r="Q72" i="15"/>
  <c r="Q42" i="15"/>
  <c r="Q43" i="15"/>
  <c r="Q44" i="15"/>
  <c r="Q45" i="15"/>
  <c r="Q46" i="15"/>
  <c r="Q47" i="15"/>
  <c r="Q48" i="15"/>
  <c r="Q49" i="15"/>
  <c r="Q50" i="15"/>
  <c r="Q51" i="15"/>
  <c r="Q52" i="15"/>
  <c r="Q53" i="15"/>
  <c r="Q54" i="15"/>
  <c r="Q55" i="15"/>
  <c r="Q56" i="15"/>
  <c r="Q57" i="15"/>
  <c r="Q58" i="15"/>
  <c r="Q59" i="15"/>
  <c r="Q60" i="15"/>
  <c r="Q61" i="15"/>
  <c r="Q41" i="15"/>
  <c r="Q40" i="15"/>
  <c r="G19" i="15"/>
  <c r="G21" i="15" s="1"/>
  <c r="AG47" i="15"/>
  <c r="AG48" i="15"/>
  <c r="AG49" i="15"/>
  <c r="AG50" i="15"/>
  <c r="AG51" i="15"/>
  <c r="AG52" i="15"/>
  <c r="AG53" i="15"/>
  <c r="AG54" i="15"/>
  <c r="AG55" i="15"/>
  <c r="AG56" i="15"/>
  <c r="AG57" i="15"/>
  <c r="AG58" i="15"/>
  <c r="AG59" i="15"/>
  <c r="AG60" i="15"/>
  <c r="AG61" i="15"/>
  <c r="AG62" i="15"/>
  <c r="AG63" i="15"/>
  <c r="AG64" i="15"/>
  <c r="AG65" i="15"/>
  <c r="AG66" i="15"/>
  <c r="AG67" i="15"/>
  <c r="AG68" i="15"/>
  <c r="AG69" i="15"/>
  <c r="AG70" i="15"/>
  <c r="AG71" i="15"/>
  <c r="AG72" i="15"/>
  <c r="AG73" i="15"/>
  <c r="AG74" i="15"/>
  <c r="AG75" i="15"/>
  <c r="AG76" i="15"/>
  <c r="AG77" i="15"/>
  <c r="AG78" i="15"/>
  <c r="AG79" i="15"/>
  <c r="AG80" i="15"/>
  <c r="AG81" i="15"/>
  <c r="AG82" i="15"/>
  <c r="AG83" i="15"/>
  <c r="AG84" i="15"/>
  <c r="AG85" i="15"/>
  <c r="AG86" i="15"/>
  <c r="AG87" i="15"/>
  <c r="AG88" i="15"/>
  <c r="AG89" i="15"/>
  <c r="AG90" i="15"/>
  <c r="AG91" i="15"/>
  <c r="AG92" i="15"/>
  <c r="AG93" i="15"/>
  <c r="AG94" i="15"/>
  <c r="AG95" i="15"/>
  <c r="AG96" i="15"/>
  <c r="AG97" i="15"/>
  <c r="AG98" i="15"/>
  <c r="AG99" i="15"/>
  <c r="AG100" i="15"/>
  <c r="AG101" i="15"/>
  <c r="AG102" i="15"/>
  <c r="AG103" i="15"/>
  <c r="AG104" i="15"/>
  <c r="AG105" i="15"/>
  <c r="AG106" i="15"/>
  <c r="AG107" i="15"/>
  <c r="AG108" i="15"/>
  <c r="AG109" i="15"/>
  <c r="AG110" i="15"/>
  <c r="AG111" i="15"/>
  <c r="AG112" i="15"/>
  <c r="AG113" i="15"/>
  <c r="AG114" i="15"/>
  <c r="AG115" i="15"/>
  <c r="AG116" i="15"/>
  <c r="AG117" i="15"/>
  <c r="AG118" i="15"/>
  <c r="AG119" i="15"/>
  <c r="AG120" i="15"/>
  <c r="AG121" i="15"/>
  <c r="AG122" i="15"/>
  <c r="AG123" i="15"/>
  <c r="AG124" i="15"/>
  <c r="AG125" i="15"/>
  <c r="AG126" i="15"/>
  <c r="AG127" i="15"/>
  <c r="AG128" i="15"/>
  <c r="AG129" i="15"/>
  <c r="AG130" i="15"/>
  <c r="AG131" i="15"/>
  <c r="AG132" i="15"/>
  <c r="AG133" i="15"/>
  <c r="AG134" i="15"/>
  <c r="AG135" i="15"/>
  <c r="AG136" i="15"/>
  <c r="AG137" i="15"/>
  <c r="AG138" i="15"/>
  <c r="AG139" i="15"/>
  <c r="AG140" i="15"/>
  <c r="AG141" i="15"/>
  <c r="AG142" i="15"/>
  <c r="AG143" i="15"/>
  <c r="AG144" i="15"/>
  <c r="AG145" i="15"/>
  <c r="AG146" i="15"/>
  <c r="AG147" i="15"/>
  <c r="AG148" i="15"/>
  <c r="AG149" i="15"/>
  <c r="AG150" i="15"/>
  <c r="AG151" i="15"/>
  <c r="AG152" i="15"/>
  <c r="AG153" i="15"/>
  <c r="AG154" i="15"/>
  <c r="AG155" i="15"/>
  <c r="AG156" i="15"/>
  <c r="AG157" i="15"/>
  <c r="AG158" i="15"/>
  <c r="AG159" i="15"/>
  <c r="AG160" i="15"/>
  <c r="AG161" i="15"/>
  <c r="AG162" i="15"/>
  <c r="AG163" i="15"/>
  <c r="AG164" i="15"/>
  <c r="AG165" i="15"/>
  <c r="AG166" i="15"/>
  <c r="AG167" i="15"/>
  <c r="AG168" i="15"/>
  <c r="AG169" i="15"/>
  <c r="AG170" i="15"/>
  <c r="AG171" i="15"/>
  <c r="AG172" i="15"/>
  <c r="AG173" i="15"/>
  <c r="AG174" i="15"/>
  <c r="AG175" i="15"/>
  <c r="AG176" i="15"/>
  <c r="AG177" i="15"/>
  <c r="AG178" i="15"/>
  <c r="AG179" i="15"/>
  <c r="AG180" i="15"/>
  <c r="AG181" i="15"/>
  <c r="AG182" i="15"/>
  <c r="AG183" i="15"/>
  <c r="AG184" i="15"/>
  <c r="AG185" i="15"/>
  <c r="AG186" i="15"/>
  <c r="AG187" i="15"/>
  <c r="AG188" i="15"/>
  <c r="AG189" i="15"/>
  <c r="AG190" i="15"/>
  <c r="AG191" i="15"/>
  <c r="AG192" i="15"/>
  <c r="AG193" i="15"/>
  <c r="AG194" i="15"/>
  <c r="AG195" i="15"/>
  <c r="AG196" i="15"/>
  <c r="AG197" i="15"/>
  <c r="AG198" i="15"/>
  <c r="AG199" i="15"/>
  <c r="AG200" i="15"/>
  <c r="AG201" i="15"/>
  <c r="AG202" i="15"/>
  <c r="AG203" i="15"/>
  <c r="AG204" i="15"/>
  <c r="AG205" i="15"/>
  <c r="AG206" i="15"/>
  <c r="AG207" i="15"/>
  <c r="AG208" i="15"/>
  <c r="AG209" i="15"/>
  <c r="AG210" i="15"/>
  <c r="AG211" i="15"/>
  <c r="AG212" i="15"/>
  <c r="AG213" i="15"/>
  <c r="AG214" i="15"/>
  <c r="AG215" i="15"/>
  <c r="AG216" i="15"/>
  <c r="AG217" i="15"/>
  <c r="AG218" i="15"/>
  <c r="AG219" i="15"/>
  <c r="AG220" i="15"/>
  <c r="AG221" i="15"/>
  <c r="AG222" i="15"/>
  <c r="AG223" i="15"/>
  <c r="AG224" i="15"/>
  <c r="AG225" i="15"/>
  <c r="AG226" i="15"/>
  <c r="AG80" i="3"/>
  <c r="AG81" i="3"/>
  <c r="AG82" i="3"/>
  <c r="AG83" i="3"/>
  <c r="AG84" i="3"/>
  <c r="AG85" i="3"/>
  <c r="AG86" i="3"/>
  <c r="AG87" i="3"/>
  <c r="AG88" i="3"/>
  <c r="AG89" i="3"/>
  <c r="AG90" i="3"/>
  <c r="AG91" i="3"/>
  <c r="AG92" i="3"/>
  <c r="AG93" i="3"/>
  <c r="AG94" i="3"/>
  <c r="AG95" i="3"/>
  <c r="AG96" i="3"/>
  <c r="AG97" i="3"/>
  <c r="AG98" i="3"/>
  <c r="AG99" i="3"/>
  <c r="AG100" i="3"/>
  <c r="AG101" i="3"/>
  <c r="AG102" i="3"/>
  <c r="AG103" i="3"/>
  <c r="AG104" i="3"/>
  <c r="AG105" i="3"/>
  <c r="AG106" i="3"/>
  <c r="AG107" i="3"/>
  <c r="AG108" i="3"/>
  <c r="AG109" i="3"/>
  <c r="AG110" i="3"/>
  <c r="AG111" i="3"/>
  <c r="AG112" i="3"/>
  <c r="AG79" i="3"/>
  <c r="X80" i="3"/>
  <c r="Y80" i="3"/>
  <c r="X81" i="3"/>
  <c r="Y81" i="3"/>
  <c r="X82" i="3"/>
  <c r="Y82" i="3"/>
  <c r="X83" i="3"/>
  <c r="Y83" i="3"/>
  <c r="X84" i="3"/>
  <c r="Y84" i="3"/>
  <c r="X85" i="3"/>
  <c r="Y85" i="3"/>
  <c r="X191" i="3"/>
  <c r="X195" i="3"/>
  <c r="X199" i="3"/>
  <c r="X203" i="3"/>
  <c r="X207" i="3"/>
  <c r="X211" i="3"/>
  <c r="X215" i="3"/>
  <c r="X219" i="3"/>
  <c r="X223" i="3"/>
  <c r="X227" i="3"/>
  <c r="X231" i="3"/>
  <c r="X263" i="3"/>
  <c r="X266" i="3"/>
  <c r="Y266" i="3"/>
  <c r="Y79" i="3"/>
  <c r="X79" i="3"/>
  <c r="X78" i="3"/>
  <c r="X260" i="3"/>
  <c r="X261" i="3"/>
  <c r="X262" i="3"/>
  <c r="X264" i="3"/>
  <c r="X265"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190" i="3"/>
  <c r="X192" i="3"/>
  <c r="X193" i="3"/>
  <c r="X194" i="3"/>
  <c r="X196" i="3"/>
  <c r="X197" i="3"/>
  <c r="X198" i="3"/>
  <c r="X200" i="3"/>
  <c r="X201" i="3"/>
  <c r="X202" i="3"/>
  <c r="X204" i="3"/>
  <c r="X205" i="3"/>
  <c r="X206" i="3"/>
  <c r="X208" i="3"/>
  <c r="X209" i="3"/>
  <c r="X210" i="3"/>
  <c r="X212" i="3"/>
  <c r="X213" i="3"/>
  <c r="X214" i="3"/>
  <c r="X216" i="3"/>
  <c r="X217" i="3"/>
  <c r="X218" i="3"/>
  <c r="X220" i="3"/>
  <c r="X221" i="3"/>
  <c r="X222" i="3"/>
  <c r="X224" i="3"/>
  <c r="X225" i="3"/>
  <c r="X226" i="3"/>
  <c r="X228" i="3"/>
  <c r="X229" i="3"/>
  <c r="X230" i="3"/>
  <c r="X232" i="3"/>
  <c r="X233" i="3"/>
  <c r="X234" i="3"/>
  <c r="X173" i="3"/>
  <c r="X174" i="3"/>
  <c r="X175" i="3"/>
  <c r="X176" i="3"/>
  <c r="X177" i="3"/>
  <c r="X178" i="3"/>
  <c r="X179" i="3"/>
  <c r="X180" i="3"/>
  <c r="X181" i="3"/>
  <c r="X182" i="3"/>
  <c r="X183" i="3"/>
  <c r="X184" i="3"/>
  <c r="X185" i="3"/>
  <c r="X186" i="3"/>
  <c r="X187" i="3"/>
  <c r="X188" i="3"/>
  <c r="X189"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86" i="3"/>
  <c r="I38" i="3"/>
  <c r="I26" i="3"/>
  <c r="I48" i="3"/>
  <c r="I39" i="3"/>
  <c r="U79" i="3"/>
  <c r="V79" i="3"/>
  <c r="U80" i="3"/>
  <c r="V80" i="3"/>
  <c r="U81" i="3"/>
  <c r="V81" i="3"/>
  <c r="U82" i="3"/>
  <c r="V82" i="3"/>
  <c r="U83" i="3"/>
  <c r="V83" i="3"/>
  <c r="U84" i="3"/>
  <c r="V84" i="3"/>
  <c r="U78" i="3"/>
  <c r="I37"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78" i="3"/>
  <c r="I36" i="3"/>
  <c r="X41" i="15"/>
  <c r="Y41" i="15"/>
  <c r="X42" i="15"/>
  <c r="Y42" i="15"/>
  <c r="X43" i="15"/>
  <c r="Y43" i="15"/>
  <c r="X44" i="15"/>
  <c r="Y44" i="15"/>
  <c r="X45" i="15"/>
  <c r="Y45" i="15"/>
  <c r="X46" i="15"/>
  <c r="Y46" i="15"/>
  <c r="X47" i="15"/>
  <c r="Y47" i="15"/>
  <c r="X48" i="15"/>
  <c r="Y48" i="15"/>
  <c r="X49" i="15"/>
  <c r="Y49" i="15"/>
  <c r="X50" i="15"/>
  <c r="Y50" i="15"/>
  <c r="X51" i="15"/>
  <c r="Y51" i="15"/>
  <c r="X52" i="15"/>
  <c r="Y52" i="15"/>
  <c r="X53" i="15"/>
  <c r="Y53" i="15"/>
  <c r="X54" i="15"/>
  <c r="Y54" i="15"/>
  <c r="X55" i="15"/>
  <c r="Y55" i="15"/>
  <c r="X56" i="15"/>
  <c r="Y56" i="15"/>
  <c r="X57" i="15"/>
  <c r="Y57" i="15"/>
  <c r="X58" i="15"/>
  <c r="Y58" i="15"/>
  <c r="X59" i="15"/>
  <c r="Y59" i="15"/>
  <c r="X60" i="15"/>
  <c r="Y60" i="15"/>
  <c r="X61" i="15"/>
  <c r="Y61" i="15"/>
  <c r="X62" i="15"/>
  <c r="Y62" i="15"/>
  <c r="X63" i="15"/>
  <c r="Y63" i="15"/>
  <c r="X64" i="15"/>
  <c r="Y64" i="15"/>
  <c r="X65" i="15"/>
  <c r="Y65" i="15"/>
  <c r="X66" i="15"/>
  <c r="Y66" i="15"/>
  <c r="X67" i="15"/>
  <c r="Y67" i="15"/>
  <c r="X68" i="15"/>
  <c r="Y68" i="15"/>
  <c r="X69" i="15"/>
  <c r="Y69" i="15"/>
  <c r="X70" i="15"/>
  <c r="Y70" i="15"/>
  <c r="X71" i="15"/>
  <c r="Y71" i="15"/>
  <c r="X72" i="15"/>
  <c r="Y72" i="15"/>
  <c r="X73" i="15"/>
  <c r="Y73" i="15"/>
  <c r="X74" i="15"/>
  <c r="Y74" i="15"/>
  <c r="X75" i="15"/>
  <c r="Y75" i="15"/>
  <c r="X76" i="15"/>
  <c r="Y76" i="15"/>
  <c r="X77" i="15"/>
  <c r="Y77" i="15"/>
  <c r="X78" i="15"/>
  <c r="Y78" i="15"/>
  <c r="X79" i="15"/>
  <c r="Y79" i="15"/>
  <c r="X80" i="15"/>
  <c r="Y80" i="15"/>
  <c r="X81" i="15"/>
  <c r="Y81" i="15"/>
  <c r="X82" i="15"/>
  <c r="Y82" i="15"/>
  <c r="X83" i="15"/>
  <c r="Y83" i="15"/>
  <c r="X84" i="15"/>
  <c r="Y84" i="15"/>
  <c r="X85" i="15"/>
  <c r="Y85" i="15"/>
  <c r="X86" i="15"/>
  <c r="Y86" i="15"/>
  <c r="X87" i="15"/>
  <c r="Y87" i="15"/>
  <c r="X88" i="15"/>
  <c r="Y88" i="15"/>
  <c r="X89" i="15"/>
  <c r="Y89" i="15"/>
  <c r="X90" i="15"/>
  <c r="Y90" i="15"/>
  <c r="X91" i="15"/>
  <c r="Y91" i="15"/>
  <c r="X92" i="15"/>
  <c r="Y92" i="15"/>
  <c r="X93" i="15"/>
  <c r="Y93" i="15"/>
  <c r="X94" i="15"/>
  <c r="Y94" i="15"/>
  <c r="X95" i="15"/>
  <c r="Y95" i="15"/>
  <c r="X96" i="15"/>
  <c r="Y96" i="15"/>
  <c r="X97" i="15"/>
  <c r="Y97" i="15"/>
  <c r="X98" i="15"/>
  <c r="Y98" i="15"/>
  <c r="X99" i="15"/>
  <c r="Y99" i="15"/>
  <c r="X100" i="15"/>
  <c r="Y100" i="15"/>
  <c r="X101" i="15"/>
  <c r="Y101" i="15"/>
  <c r="X102" i="15"/>
  <c r="Y102" i="15"/>
  <c r="X103" i="15"/>
  <c r="Y103" i="15"/>
  <c r="X104" i="15"/>
  <c r="Y104" i="15"/>
  <c r="X105" i="15"/>
  <c r="Y105" i="15"/>
  <c r="X106" i="15"/>
  <c r="Y106" i="15"/>
  <c r="X107" i="15"/>
  <c r="Y107" i="15"/>
  <c r="X108" i="15"/>
  <c r="Y108" i="15"/>
  <c r="X109" i="15"/>
  <c r="Y109" i="15"/>
  <c r="X110" i="15"/>
  <c r="Y110" i="15"/>
  <c r="X111" i="15"/>
  <c r="Y111" i="15"/>
  <c r="X112" i="15"/>
  <c r="Y112" i="15"/>
  <c r="X113" i="15"/>
  <c r="Y113" i="15"/>
  <c r="X114" i="15"/>
  <c r="Y114" i="15"/>
  <c r="X115" i="15"/>
  <c r="Y115" i="15"/>
  <c r="X116" i="15"/>
  <c r="Y116" i="15"/>
  <c r="X117" i="15"/>
  <c r="Y117" i="15"/>
  <c r="X118" i="15"/>
  <c r="Y118" i="15"/>
  <c r="X119" i="15"/>
  <c r="Y119" i="15"/>
  <c r="X120" i="15"/>
  <c r="Y120" i="15"/>
  <c r="X121" i="15"/>
  <c r="Y121" i="15"/>
  <c r="X122" i="15"/>
  <c r="Y122" i="15"/>
  <c r="X123" i="15"/>
  <c r="Y123" i="15"/>
  <c r="X124" i="15"/>
  <c r="Y124" i="15"/>
  <c r="X125" i="15"/>
  <c r="Y125" i="15"/>
  <c r="X126" i="15"/>
  <c r="Y126" i="15"/>
  <c r="X127" i="15"/>
  <c r="Y127" i="15"/>
  <c r="X128" i="15"/>
  <c r="Y128" i="15"/>
  <c r="X129" i="15"/>
  <c r="Y129" i="15"/>
  <c r="X130" i="15"/>
  <c r="Y130" i="15"/>
  <c r="X131" i="15"/>
  <c r="Y131" i="15"/>
  <c r="X132" i="15"/>
  <c r="Y132" i="15"/>
  <c r="X133" i="15"/>
  <c r="Y133" i="15"/>
  <c r="X134" i="15"/>
  <c r="Y134" i="15"/>
  <c r="X135" i="15"/>
  <c r="Y135" i="15"/>
  <c r="X136" i="15"/>
  <c r="Y136" i="15"/>
  <c r="X137" i="15"/>
  <c r="Y137" i="15"/>
  <c r="X138" i="15"/>
  <c r="Y138" i="15"/>
  <c r="X139" i="15"/>
  <c r="Y139" i="15"/>
  <c r="X140" i="15"/>
  <c r="Y140" i="15"/>
  <c r="X141" i="15"/>
  <c r="Y141" i="15"/>
  <c r="X142" i="15"/>
  <c r="Y142" i="15"/>
  <c r="X143" i="15"/>
  <c r="Y143" i="15"/>
  <c r="X144" i="15"/>
  <c r="Y144" i="15"/>
  <c r="X145" i="15"/>
  <c r="Y145" i="15"/>
  <c r="X146" i="15"/>
  <c r="Y146" i="15"/>
  <c r="X147" i="15"/>
  <c r="Y147" i="15"/>
  <c r="X148" i="15"/>
  <c r="Y148" i="15"/>
  <c r="X149" i="15"/>
  <c r="Y149" i="15"/>
  <c r="X150" i="15"/>
  <c r="Y150" i="15"/>
  <c r="X151" i="15"/>
  <c r="Y151" i="15"/>
  <c r="X152" i="15"/>
  <c r="Y152" i="15"/>
  <c r="X153" i="15"/>
  <c r="Y153" i="15"/>
  <c r="X154" i="15"/>
  <c r="Y154" i="15"/>
  <c r="X155" i="15"/>
  <c r="Y155" i="15"/>
  <c r="X156" i="15"/>
  <c r="Y156" i="15"/>
  <c r="X157" i="15"/>
  <c r="Y157" i="15"/>
  <c r="X158" i="15"/>
  <c r="Y158" i="15"/>
  <c r="X159" i="15"/>
  <c r="Y159" i="15"/>
  <c r="X160" i="15"/>
  <c r="Y160" i="15"/>
  <c r="X161" i="15"/>
  <c r="Y161" i="15"/>
  <c r="X162" i="15"/>
  <c r="Y162" i="15"/>
  <c r="X163" i="15"/>
  <c r="Y163" i="15"/>
  <c r="X164" i="15"/>
  <c r="Y164" i="15"/>
  <c r="X165" i="15"/>
  <c r="Y165" i="15"/>
  <c r="X166" i="15"/>
  <c r="Y166" i="15"/>
  <c r="X167" i="15"/>
  <c r="Y167" i="15"/>
  <c r="X168" i="15"/>
  <c r="Y168" i="15"/>
  <c r="X169" i="15"/>
  <c r="Y169" i="15"/>
  <c r="X170" i="15"/>
  <c r="Y170" i="15"/>
  <c r="X171" i="15"/>
  <c r="Y171" i="15"/>
  <c r="X172" i="15"/>
  <c r="Y172" i="15"/>
  <c r="X173" i="15"/>
  <c r="Y173" i="15"/>
  <c r="X174" i="15"/>
  <c r="Y174" i="15"/>
  <c r="X175" i="15"/>
  <c r="Y175" i="15"/>
  <c r="X176" i="15"/>
  <c r="Y176" i="15"/>
  <c r="X177" i="15"/>
  <c r="Y177" i="15"/>
  <c r="X178" i="15"/>
  <c r="Y178" i="15"/>
  <c r="X179" i="15"/>
  <c r="Y179" i="15"/>
  <c r="X180" i="15"/>
  <c r="Y180" i="15"/>
  <c r="X181" i="15"/>
  <c r="Y181" i="15"/>
  <c r="X182" i="15"/>
  <c r="Y182" i="15"/>
  <c r="X183" i="15"/>
  <c r="Y183" i="15"/>
  <c r="X184" i="15"/>
  <c r="Y184" i="15"/>
  <c r="X185" i="15"/>
  <c r="Y185" i="15"/>
  <c r="X186" i="15"/>
  <c r="Y186" i="15"/>
  <c r="X187" i="15"/>
  <c r="Y187" i="15"/>
  <c r="X188" i="15"/>
  <c r="Y188" i="15"/>
  <c r="X189" i="15"/>
  <c r="Y189" i="15"/>
  <c r="X190" i="15"/>
  <c r="Y190" i="15"/>
  <c r="X191" i="15"/>
  <c r="Y191" i="15"/>
  <c r="X192" i="15"/>
  <c r="Y192" i="15"/>
  <c r="X193" i="15"/>
  <c r="Y193" i="15"/>
  <c r="X194" i="15"/>
  <c r="Y194" i="15"/>
  <c r="X195" i="15"/>
  <c r="Y195" i="15"/>
  <c r="X196" i="15"/>
  <c r="Y196" i="15"/>
  <c r="X197" i="15"/>
  <c r="Y197" i="15"/>
  <c r="X198" i="15"/>
  <c r="Y198" i="15"/>
  <c r="X199" i="15"/>
  <c r="Y199" i="15"/>
  <c r="X200" i="15"/>
  <c r="Y200" i="15"/>
  <c r="X201" i="15"/>
  <c r="Y201" i="15"/>
  <c r="X202" i="15"/>
  <c r="Y202" i="15"/>
  <c r="X203" i="15"/>
  <c r="Y203" i="15"/>
  <c r="X204" i="15"/>
  <c r="Y204" i="15"/>
  <c r="X205" i="15"/>
  <c r="Y205" i="15"/>
  <c r="X206" i="15"/>
  <c r="Y206" i="15"/>
  <c r="X207" i="15"/>
  <c r="Y207" i="15"/>
  <c r="X208" i="15"/>
  <c r="Y208" i="15"/>
  <c r="X209" i="15"/>
  <c r="Y209" i="15"/>
  <c r="X210" i="15"/>
  <c r="Y210" i="15"/>
  <c r="X211" i="15"/>
  <c r="Y211" i="15"/>
  <c r="X212" i="15"/>
  <c r="Y212" i="15"/>
  <c r="X213" i="15"/>
  <c r="Y213" i="15"/>
  <c r="X214" i="15"/>
  <c r="Y214" i="15"/>
  <c r="X215" i="15"/>
  <c r="Y215" i="15"/>
  <c r="X216" i="15"/>
  <c r="Y216" i="15"/>
  <c r="X217" i="15"/>
  <c r="Y217" i="15"/>
  <c r="X218" i="15"/>
  <c r="Y218" i="15"/>
  <c r="X219" i="15"/>
  <c r="Y219" i="15"/>
  <c r="X40" i="15"/>
  <c r="Y40" i="15"/>
  <c r="S227" i="3"/>
  <c r="AH195" i="15"/>
  <c r="Y234" i="3"/>
  <c r="S163" i="3"/>
  <c r="AH131" i="15"/>
  <c r="Y170" i="3"/>
  <c r="S139" i="3"/>
  <c r="AH107" i="15"/>
  <c r="Y146" i="3"/>
  <c r="S99" i="3"/>
  <c r="AH67" i="15"/>
  <c r="Y106" i="3"/>
  <c r="S258" i="3"/>
  <c r="AH226" i="15"/>
  <c r="Y265" i="3"/>
  <c r="S250" i="3"/>
  <c r="AH218" i="15"/>
  <c r="Y257" i="3"/>
  <c r="S242" i="3"/>
  <c r="AH210" i="15"/>
  <c r="Y249" i="3"/>
  <c r="S234" i="3"/>
  <c r="AH202" i="15"/>
  <c r="Y241" i="3"/>
  <c r="S226" i="3"/>
  <c r="AH194" i="15"/>
  <c r="Y233" i="3"/>
  <c r="S218" i="3"/>
  <c r="AH186" i="15"/>
  <c r="Y225" i="3"/>
  <c r="S210" i="3"/>
  <c r="AH178" i="15"/>
  <c r="Y217" i="3"/>
  <c r="S202" i="3"/>
  <c r="AH170" i="15"/>
  <c r="Y209" i="3"/>
  <c r="S194" i="3"/>
  <c r="AH162" i="15"/>
  <c r="Y201" i="3"/>
  <c r="S186" i="3"/>
  <c r="AH154" i="15"/>
  <c r="Y193" i="3"/>
  <c r="S178" i="3"/>
  <c r="AH146" i="15"/>
  <c r="Y185" i="3"/>
  <c r="S170" i="3"/>
  <c r="AH138" i="15"/>
  <c r="Y177" i="3"/>
  <c r="S162" i="3"/>
  <c r="AH130" i="15"/>
  <c r="Y169" i="3"/>
  <c r="S154" i="3"/>
  <c r="AH122" i="15"/>
  <c r="Y161" i="3"/>
  <c r="S146" i="3"/>
  <c r="AH114" i="15"/>
  <c r="Y153" i="3"/>
  <c r="S138" i="3"/>
  <c r="AH106" i="15"/>
  <c r="Y145" i="3"/>
  <c r="S130" i="3"/>
  <c r="AH98" i="15"/>
  <c r="Y137" i="3"/>
  <c r="S122" i="3"/>
  <c r="AH90" i="15"/>
  <c r="Y129" i="3"/>
  <c r="S114" i="3"/>
  <c r="AH82" i="15"/>
  <c r="Y121" i="3"/>
  <c r="S106" i="3"/>
  <c r="AH74" i="15"/>
  <c r="Y113" i="3"/>
  <c r="S98" i="3"/>
  <c r="AH66" i="15"/>
  <c r="Y105" i="3"/>
  <c r="S90" i="3"/>
  <c r="AH58" i="15"/>
  <c r="Y97" i="3"/>
  <c r="S82" i="3"/>
  <c r="AH50" i="15"/>
  <c r="Y89" i="3"/>
  <c r="S79" i="3"/>
  <c r="AH47" i="15"/>
  <c r="Y86" i="3"/>
  <c r="S235" i="3"/>
  <c r="AH203" i="15"/>
  <c r="Y242" i="3"/>
  <c r="S203" i="3"/>
  <c r="AH171" i="15"/>
  <c r="Y210" i="3"/>
  <c r="S179" i="3"/>
  <c r="AH147" i="15"/>
  <c r="Y186" i="3"/>
  <c r="S131" i="3"/>
  <c r="AH99" i="15"/>
  <c r="Y138" i="3"/>
  <c r="S115" i="3"/>
  <c r="AH83" i="15"/>
  <c r="Y122" i="3"/>
  <c r="S91" i="3"/>
  <c r="AH59" i="15"/>
  <c r="Y98" i="3"/>
  <c r="S83" i="3"/>
  <c r="AH51" i="15"/>
  <c r="Y90" i="3"/>
  <c r="S257" i="3"/>
  <c r="AH225" i="15"/>
  <c r="Y264" i="3"/>
  <c r="S249" i="3"/>
  <c r="AH217" i="15"/>
  <c r="Y256" i="3"/>
  <c r="S241" i="3"/>
  <c r="AH209" i="15"/>
  <c r="Y248" i="3"/>
  <c r="S233" i="3"/>
  <c r="AH201" i="15"/>
  <c r="Y240" i="3"/>
  <c r="S225" i="3"/>
  <c r="AH193" i="15"/>
  <c r="Y232" i="3"/>
  <c r="S217" i="3"/>
  <c r="AH185" i="15"/>
  <c r="Y224" i="3"/>
  <c r="S209" i="3"/>
  <c r="AH177" i="15"/>
  <c r="Y216" i="3"/>
  <c r="S201" i="3"/>
  <c r="AH169" i="15"/>
  <c r="Y208" i="3"/>
  <c r="S193" i="3"/>
  <c r="AH161" i="15"/>
  <c r="Y200" i="3"/>
  <c r="S185" i="3"/>
  <c r="AH153" i="15"/>
  <c r="Y192" i="3"/>
  <c r="S177" i="3"/>
  <c r="AH145" i="15"/>
  <c r="Y184" i="3"/>
  <c r="S169" i="3"/>
  <c r="AH137" i="15"/>
  <c r="Y176" i="3"/>
  <c r="S161" i="3"/>
  <c r="AH129" i="15"/>
  <c r="Y168" i="3"/>
  <c r="S153" i="3"/>
  <c r="AH121" i="15"/>
  <c r="Y160" i="3"/>
  <c r="S145" i="3"/>
  <c r="AH113" i="15"/>
  <c r="Y152" i="3"/>
  <c r="S137" i="3"/>
  <c r="AH105" i="15"/>
  <c r="Y144" i="3"/>
  <c r="S129" i="3"/>
  <c r="AH97" i="15"/>
  <c r="Y136" i="3"/>
  <c r="S121" i="3"/>
  <c r="AH89" i="15"/>
  <c r="Y128" i="3"/>
  <c r="S113" i="3"/>
  <c r="AH81" i="15"/>
  <c r="Y120" i="3"/>
  <c r="S105" i="3"/>
  <c r="AH73" i="15"/>
  <c r="Y112" i="3"/>
  <c r="S97" i="3"/>
  <c r="AH65" i="15"/>
  <c r="Y104" i="3"/>
  <c r="S89" i="3"/>
  <c r="AH57" i="15"/>
  <c r="Y96" i="3"/>
  <c r="S81" i="3"/>
  <c r="AH49" i="15"/>
  <c r="Y88" i="3"/>
  <c r="S256" i="3"/>
  <c r="AH224" i="15"/>
  <c r="Y263" i="3"/>
  <c r="S248" i="3"/>
  <c r="AH216" i="15"/>
  <c r="Y255" i="3"/>
  <c r="S240" i="3"/>
  <c r="AH208" i="15"/>
  <c r="Y247" i="3"/>
  <c r="S232" i="3"/>
  <c r="AH200" i="15"/>
  <c r="Y239" i="3"/>
  <c r="S224" i="3"/>
  <c r="AH192" i="15"/>
  <c r="Y231" i="3"/>
  <c r="S216" i="3"/>
  <c r="AH184" i="15"/>
  <c r="Y223" i="3"/>
  <c r="S208" i="3"/>
  <c r="AH176" i="15"/>
  <c r="Y215" i="3"/>
  <c r="S200" i="3"/>
  <c r="AH168" i="15"/>
  <c r="Y207" i="3"/>
  <c r="S192" i="3"/>
  <c r="AH160" i="15"/>
  <c r="Y199" i="3"/>
  <c r="S184" i="3"/>
  <c r="AH152" i="15"/>
  <c r="Y191" i="3"/>
  <c r="S176" i="3"/>
  <c r="AH144" i="15"/>
  <c r="Y183" i="3"/>
  <c r="S168" i="3"/>
  <c r="AH136" i="15"/>
  <c r="Y175" i="3"/>
  <c r="S160" i="3"/>
  <c r="AH128" i="15"/>
  <c r="Y167" i="3"/>
  <c r="S152" i="3"/>
  <c r="AH120" i="15"/>
  <c r="Y159" i="3"/>
  <c r="S144" i="3"/>
  <c r="AH112" i="15"/>
  <c r="Y151" i="3"/>
  <c r="S136" i="3"/>
  <c r="AH104" i="15"/>
  <c r="Y143" i="3"/>
  <c r="S128" i="3"/>
  <c r="AH96" i="15"/>
  <c r="Y135" i="3"/>
  <c r="S120" i="3"/>
  <c r="AH88" i="15"/>
  <c r="Y127" i="3"/>
  <c r="S112" i="3"/>
  <c r="AH80" i="15"/>
  <c r="Y119" i="3"/>
  <c r="S104" i="3"/>
  <c r="AH72" i="15"/>
  <c r="Y111" i="3"/>
  <c r="S96" i="3"/>
  <c r="AH64" i="15"/>
  <c r="Y103" i="3"/>
  <c r="S88" i="3"/>
  <c r="AH56" i="15"/>
  <c r="Y95" i="3"/>
  <c r="S80" i="3"/>
  <c r="AH48" i="15"/>
  <c r="Y87" i="3"/>
  <c r="S243" i="3"/>
  <c r="AH211" i="15"/>
  <c r="Y250" i="3"/>
  <c r="S219" i="3"/>
  <c r="AH187" i="15"/>
  <c r="Y226" i="3"/>
  <c r="S195" i="3"/>
  <c r="AH163" i="15"/>
  <c r="Y202" i="3"/>
  <c r="S171" i="3"/>
  <c r="AH139" i="15"/>
  <c r="Y178" i="3"/>
  <c r="S147" i="3"/>
  <c r="AH115" i="15"/>
  <c r="Y154" i="3"/>
  <c r="S107" i="3"/>
  <c r="AH75" i="15"/>
  <c r="Y114" i="3"/>
  <c r="S247" i="3"/>
  <c r="AH215" i="15"/>
  <c r="Y254" i="3"/>
  <c r="S231" i="3"/>
  <c r="AH199" i="15"/>
  <c r="Y238" i="3"/>
  <c r="S215" i="3"/>
  <c r="AH183" i="15"/>
  <c r="Y222" i="3"/>
  <c r="S199" i="3"/>
  <c r="AH167" i="15"/>
  <c r="Y206" i="3"/>
  <c r="S183" i="3"/>
  <c r="AH151" i="15"/>
  <c r="Y190" i="3"/>
  <c r="S127" i="3"/>
  <c r="AH95" i="15"/>
  <c r="Y134" i="3"/>
  <c r="S119" i="3"/>
  <c r="AH87" i="15"/>
  <c r="Y126" i="3"/>
  <c r="S111" i="3"/>
  <c r="AH79" i="15"/>
  <c r="Y118" i="3"/>
  <c r="S103" i="3"/>
  <c r="AH71" i="15"/>
  <c r="Y110" i="3"/>
  <c r="S95" i="3"/>
  <c r="AH63" i="15"/>
  <c r="Y102" i="3"/>
  <c r="S87" i="3"/>
  <c r="AH55" i="15"/>
  <c r="Y94" i="3"/>
  <c r="S254" i="3"/>
  <c r="AH222" i="15"/>
  <c r="Y261" i="3"/>
  <c r="S246" i="3"/>
  <c r="AH214" i="15"/>
  <c r="Y253" i="3"/>
  <c r="S238" i="3"/>
  <c r="AH206" i="15"/>
  <c r="Y245" i="3"/>
  <c r="S230" i="3"/>
  <c r="AH198" i="15"/>
  <c r="Y237" i="3"/>
  <c r="S222" i="3"/>
  <c r="AH190" i="15"/>
  <c r="Y229" i="3"/>
  <c r="S214" i="3"/>
  <c r="AH182" i="15"/>
  <c r="Y221" i="3"/>
  <c r="S206" i="3"/>
  <c r="AH174" i="15"/>
  <c r="Y213" i="3"/>
  <c r="S198" i="3"/>
  <c r="AH166" i="15"/>
  <c r="Y205" i="3"/>
  <c r="S190" i="3"/>
  <c r="AH158" i="15"/>
  <c r="Y197" i="3"/>
  <c r="S182" i="3"/>
  <c r="AH150" i="15"/>
  <c r="Y189" i="3"/>
  <c r="S174" i="3"/>
  <c r="AH142" i="15"/>
  <c r="Y181" i="3"/>
  <c r="S166" i="3"/>
  <c r="AH134" i="15"/>
  <c r="Y173" i="3"/>
  <c r="S158" i="3"/>
  <c r="AH126" i="15"/>
  <c r="Y165" i="3"/>
  <c r="S150" i="3"/>
  <c r="AH118" i="15"/>
  <c r="Y157" i="3"/>
  <c r="S142" i="3"/>
  <c r="AH110" i="15"/>
  <c r="Y149" i="3"/>
  <c r="S134" i="3"/>
  <c r="AH102" i="15"/>
  <c r="Y141" i="3"/>
  <c r="S126" i="3"/>
  <c r="AH94" i="15"/>
  <c r="Y133" i="3"/>
  <c r="S118" i="3"/>
  <c r="AH86" i="15"/>
  <c r="Y125" i="3"/>
  <c r="S110" i="3"/>
  <c r="AH78" i="15"/>
  <c r="Y117" i="3"/>
  <c r="S102" i="3"/>
  <c r="AH70" i="15"/>
  <c r="Y109" i="3"/>
  <c r="S94" i="3"/>
  <c r="AH62" i="15"/>
  <c r="Y101" i="3"/>
  <c r="S86" i="3"/>
  <c r="AH54" i="15"/>
  <c r="Y93" i="3"/>
  <c r="S251" i="3"/>
  <c r="AH219" i="15"/>
  <c r="Y258" i="3"/>
  <c r="S211" i="3"/>
  <c r="AH179" i="15"/>
  <c r="Y218" i="3"/>
  <c r="S187" i="3"/>
  <c r="AH155" i="15"/>
  <c r="Y194" i="3"/>
  <c r="S155" i="3"/>
  <c r="AH123" i="15"/>
  <c r="Y162" i="3"/>
  <c r="S123" i="3"/>
  <c r="AH91" i="15"/>
  <c r="Y130" i="3"/>
  <c r="S255" i="3"/>
  <c r="AH223" i="15"/>
  <c r="Y262" i="3"/>
  <c r="S239" i="3"/>
  <c r="AH207" i="15"/>
  <c r="Y246" i="3"/>
  <c r="S223" i="3"/>
  <c r="AH191" i="15"/>
  <c r="Y230" i="3"/>
  <c r="S207" i="3"/>
  <c r="AH175" i="15"/>
  <c r="Y214" i="3"/>
  <c r="S191" i="3"/>
  <c r="AH159" i="15"/>
  <c r="Y198" i="3"/>
  <c r="S175" i="3"/>
  <c r="AH143" i="15"/>
  <c r="Y182" i="3"/>
  <c r="S167" i="3"/>
  <c r="AH135" i="15"/>
  <c r="Y174" i="3"/>
  <c r="S159" i="3"/>
  <c r="AH127" i="15"/>
  <c r="Y166" i="3"/>
  <c r="S151" i="3"/>
  <c r="AH119" i="15"/>
  <c r="Y158" i="3"/>
  <c r="S143" i="3"/>
  <c r="AH111" i="15"/>
  <c r="Y150" i="3"/>
  <c r="S135" i="3"/>
  <c r="AH103" i="15"/>
  <c r="Y142" i="3"/>
  <c r="S253" i="3"/>
  <c r="AH221" i="15"/>
  <c r="Y260" i="3"/>
  <c r="S245" i="3"/>
  <c r="AH213" i="15"/>
  <c r="Y252" i="3"/>
  <c r="S237" i="3"/>
  <c r="AH205" i="15"/>
  <c r="Y244" i="3"/>
  <c r="S229" i="3"/>
  <c r="AH197" i="15"/>
  <c r="Y236" i="3"/>
  <c r="S221" i="3"/>
  <c r="AH189" i="15"/>
  <c r="Y228" i="3"/>
  <c r="S213" i="3"/>
  <c r="AH181" i="15"/>
  <c r="Y220" i="3"/>
  <c r="S205" i="3"/>
  <c r="AH173" i="15"/>
  <c r="Y212" i="3"/>
  <c r="S197" i="3"/>
  <c r="AH165" i="15"/>
  <c r="Y204" i="3"/>
  <c r="S189" i="3"/>
  <c r="AH157" i="15"/>
  <c r="Y196" i="3"/>
  <c r="S181" i="3"/>
  <c r="AH149" i="15"/>
  <c r="Y188" i="3"/>
  <c r="S173" i="3"/>
  <c r="AH141" i="15"/>
  <c r="Y180" i="3"/>
  <c r="S165" i="3"/>
  <c r="AH133" i="15"/>
  <c r="Y172" i="3"/>
  <c r="S157" i="3"/>
  <c r="AH125" i="15"/>
  <c r="Y164" i="3"/>
  <c r="S149" i="3"/>
  <c r="AH117" i="15"/>
  <c r="Y156" i="3"/>
  <c r="S141" i="3"/>
  <c r="AH109" i="15"/>
  <c r="Y148" i="3"/>
  <c r="S133" i="3"/>
  <c r="AH101" i="15"/>
  <c r="Y140" i="3"/>
  <c r="S125" i="3"/>
  <c r="AH93" i="15"/>
  <c r="Y132" i="3"/>
  <c r="S117" i="3"/>
  <c r="AH85" i="15"/>
  <c r="Y124" i="3"/>
  <c r="S109" i="3"/>
  <c r="AH77" i="15"/>
  <c r="Y116" i="3"/>
  <c r="S101" i="3"/>
  <c r="AH69" i="15"/>
  <c r="Y108" i="3"/>
  <c r="S93" i="3"/>
  <c r="AH61" i="15"/>
  <c r="Y100" i="3"/>
  <c r="S85" i="3"/>
  <c r="AH53" i="15"/>
  <c r="Y92" i="3"/>
  <c r="S252" i="3"/>
  <c r="AH220" i="15"/>
  <c r="Y259" i="3"/>
  <c r="S244" i="3"/>
  <c r="AH212" i="15"/>
  <c r="Y251" i="3"/>
  <c r="S236" i="3"/>
  <c r="AH204" i="15"/>
  <c r="Y243" i="3"/>
  <c r="S228" i="3"/>
  <c r="AH196" i="15"/>
  <c r="Y235" i="3"/>
  <c r="S220" i="3"/>
  <c r="AH188" i="15"/>
  <c r="Y227" i="3"/>
  <c r="S212" i="3"/>
  <c r="AH180" i="15"/>
  <c r="Y219" i="3"/>
  <c r="S204" i="3"/>
  <c r="AH172" i="15"/>
  <c r="Y211" i="3"/>
  <c r="S196" i="3"/>
  <c r="AH164" i="15"/>
  <c r="Y203" i="3"/>
  <c r="S188" i="3"/>
  <c r="AH156" i="15"/>
  <c r="Y195" i="3"/>
  <c r="S180" i="3"/>
  <c r="AH148" i="15"/>
  <c r="Y187" i="3"/>
  <c r="S172" i="3"/>
  <c r="AH140" i="15"/>
  <c r="Y179" i="3"/>
  <c r="S164" i="3"/>
  <c r="AH132" i="15"/>
  <c r="Y171" i="3"/>
  <c r="S156" i="3"/>
  <c r="AH124" i="15"/>
  <c r="Y163" i="3"/>
  <c r="S148" i="3"/>
  <c r="AH116" i="15"/>
  <c r="Y155" i="3"/>
  <c r="S140" i="3"/>
  <c r="AH108" i="15"/>
  <c r="Y147" i="3"/>
  <c r="S132" i="3"/>
  <c r="AH100" i="15"/>
  <c r="Y139" i="3"/>
  <c r="S124" i="3"/>
  <c r="AH92" i="15"/>
  <c r="Y131" i="3"/>
  <c r="S116" i="3"/>
  <c r="AH84" i="15"/>
  <c r="Y123" i="3"/>
  <c r="S108" i="3"/>
  <c r="AH76" i="15"/>
  <c r="Y115" i="3"/>
  <c r="S100" i="3"/>
  <c r="AH68" i="15"/>
  <c r="Y107" i="3"/>
  <c r="S92" i="3"/>
  <c r="AH60" i="15"/>
  <c r="Y99" i="3"/>
  <c r="S84" i="3"/>
  <c r="AH52" i="15"/>
  <c r="Y91" i="3"/>
  <c r="I55" i="3"/>
  <c r="I54" i="3"/>
  <c r="I53" i="3"/>
  <c r="I52" i="3"/>
  <c r="I51" i="3"/>
  <c r="I50" i="3"/>
  <c r="I49" i="3"/>
  <c r="I45" i="3"/>
  <c r="I44" i="3"/>
  <c r="I43" i="3"/>
  <c r="I42" i="3"/>
  <c r="I27" i="3"/>
  <c r="G67" i="3"/>
  <c r="G71" i="3" s="1"/>
  <c r="AH97" i="3"/>
  <c r="AH110" i="3"/>
  <c r="AH87" i="3"/>
  <c r="AH94" i="3"/>
  <c r="AH106" i="3"/>
  <c r="AH102" i="3"/>
  <c r="AH85" i="3"/>
  <c r="AH103" i="3"/>
  <c r="AH108" i="3"/>
  <c r="AH99" i="3"/>
  <c r="AH88" i="3"/>
  <c r="AH101" i="3"/>
  <c r="AH83" i="3"/>
  <c r="AH84" i="3"/>
  <c r="AH90" i="3"/>
  <c r="AH104" i="3"/>
  <c r="AH109" i="3"/>
  <c r="AH92" i="3"/>
  <c r="AH105" i="3"/>
  <c r="AH96" i="3"/>
  <c r="AH93" i="3"/>
  <c r="AH89" i="3"/>
  <c r="AH107" i="3"/>
  <c r="AH95" i="3"/>
  <c r="AH82" i="3"/>
  <c r="AH98" i="3"/>
  <c r="AH100" i="3"/>
  <c r="AH111" i="3"/>
  <c r="AH86" i="3"/>
  <c r="AH81" i="3"/>
  <c r="AH80" i="3"/>
  <c r="I41" i="3"/>
  <c r="AH91" i="3"/>
  <c r="G23" i="15" l="1"/>
  <c r="G63" i="3"/>
</calcChain>
</file>

<file path=xl/sharedStrings.xml><?xml version="1.0" encoding="utf-8"?>
<sst xmlns="http://schemas.openxmlformats.org/spreadsheetml/2006/main" count="626" uniqueCount="443">
  <si>
    <t>Afghanistan</t>
  </si>
  <si>
    <t>Angola</t>
  </si>
  <si>
    <t>Bahamas</t>
  </si>
  <si>
    <t>Bangladesh</t>
  </si>
  <si>
    <t>Botswana</t>
  </si>
  <si>
    <t>Burkina Faso</t>
  </si>
  <si>
    <t>Burundi</t>
  </si>
  <si>
    <t>Canada</t>
  </si>
  <si>
    <t>Congo</t>
  </si>
  <si>
    <t>Costa Rica</t>
  </si>
  <si>
    <t>Cuba</t>
  </si>
  <si>
    <t>Djibouti</t>
  </si>
  <si>
    <t>France</t>
  </si>
  <si>
    <t>Gabon</t>
  </si>
  <si>
    <t>Ghana</t>
  </si>
  <si>
    <t>Guatemala</t>
  </si>
  <si>
    <t>Guyana</t>
  </si>
  <si>
    <t>Honduras</t>
  </si>
  <si>
    <t>Hong Kong</t>
  </si>
  <si>
    <t>Iran</t>
  </si>
  <si>
    <t>Kazakhstan</t>
  </si>
  <si>
    <t>Kenya</t>
  </si>
  <si>
    <t>Kosovo</t>
  </si>
  <si>
    <t>Laos</t>
  </si>
  <si>
    <t>Lesotho</t>
  </si>
  <si>
    <t>Luxembourg</t>
  </si>
  <si>
    <t>Madagascar</t>
  </si>
  <si>
    <t>Malawi</t>
  </si>
  <si>
    <t>Maldives</t>
  </si>
  <si>
    <t>Mali</t>
  </si>
  <si>
    <t>Mozambique</t>
  </si>
  <si>
    <t>Myanmar</t>
  </si>
  <si>
    <t>Nicaragua</t>
  </si>
  <si>
    <t>Niger</t>
  </si>
  <si>
    <t>Oman</t>
  </si>
  <si>
    <t>Pakistan</t>
  </si>
  <si>
    <t>Panama</t>
  </si>
  <si>
    <t>Paraguay</t>
  </si>
  <si>
    <t>Philippines</t>
  </si>
  <si>
    <t>Portugal</t>
  </si>
  <si>
    <t>Qatar</t>
  </si>
  <si>
    <t>Rwanda</t>
  </si>
  <si>
    <t>Seychelles</t>
  </si>
  <si>
    <t>Sierra Leone</t>
  </si>
  <si>
    <t>Sri Lanka</t>
  </si>
  <si>
    <t>Suriname</t>
  </si>
  <si>
    <t>Timor-Leste</t>
  </si>
  <si>
    <t>Togo</t>
  </si>
  <si>
    <t>Ukraine</t>
  </si>
  <si>
    <t>Uruguay</t>
  </si>
  <si>
    <t>Vanuatu</t>
  </si>
  <si>
    <t>Vietnam</t>
  </si>
  <si>
    <t>Zimbabwe</t>
  </si>
  <si>
    <t>N°</t>
  </si>
  <si>
    <t>N/A</t>
  </si>
  <si>
    <t>&lt;100k€</t>
  </si>
  <si>
    <t>&gt;1M€</t>
  </si>
  <si>
    <t>J</t>
  </si>
  <si>
    <t>M</t>
  </si>
  <si>
    <t>A</t>
  </si>
  <si>
    <t>Public</t>
  </si>
  <si>
    <t>9bis</t>
  </si>
  <si>
    <t>Score</t>
  </si>
  <si>
    <t>Region</t>
  </si>
  <si>
    <t>Rationale</t>
  </si>
  <si>
    <t>Obligations</t>
  </si>
  <si>
    <t>Yes</t>
  </si>
  <si>
    <t>Scores</t>
  </si>
  <si>
    <t>Cabo Verde</t>
  </si>
  <si>
    <t>El Salvador</t>
  </si>
  <si>
    <t>Eswatini</t>
  </si>
  <si>
    <t>Liberia</t>
  </si>
  <si>
    <t>Nigeria</t>
  </si>
  <si>
    <t>Venezuela</t>
  </si>
  <si>
    <t>Clarifications</t>
  </si>
  <si>
    <t>Rating</t>
  </si>
  <si>
    <t>Europe</t>
  </si>
  <si>
    <t>II. Procédure</t>
  </si>
  <si>
    <t>III. Outils</t>
  </si>
  <si>
    <t>Recommandations AFA</t>
  </si>
  <si>
    <t>Périmètre des travaux</t>
  </si>
  <si>
    <t>Approche méthodologique</t>
  </si>
  <si>
    <t>"La loi impose aux entreprises de procéder à l’évaluation des clients, des fournisseurs de premier rang et des intermédiaires.
Il est également recommandé d’inclure dans les dispositifs d’évaluation d’autres catégories de tiers avec lesquels l’entreprise peut être en relation ou vouloir entrer en relation, notamment : ses cibles d’acquisition, ses bénéficiaires d’action de sponsoring ou de mécénat."</t>
  </si>
  <si>
    <t>Région</t>
  </si>
  <si>
    <t>France - Siège</t>
  </si>
  <si>
    <t>Marchés internationaux - Europe</t>
  </si>
  <si>
    <t>Marchés internationaux - Amerique du Nord</t>
  </si>
  <si>
    <t>Marchés internationaux - APAC</t>
  </si>
  <si>
    <t>Global Travel Retail</t>
  </si>
  <si>
    <t>Cible de croissance externe</t>
  </si>
  <si>
    <t>Bénéficiaire d'actions de sponsoring / mécénat</t>
  </si>
  <si>
    <t>Type de tiers</t>
  </si>
  <si>
    <t>Niveau de risque attribué</t>
  </si>
  <si>
    <r>
      <t>"</t>
    </r>
    <r>
      <rPr>
        <i/>
        <sz val="11"/>
        <color theme="1"/>
        <rFont val="Calibri"/>
        <family val="2"/>
        <scheme val="minor"/>
      </rPr>
      <t>Si elle n’est pas suffisamment vigilante sur l’intégrité des tiers avec lesquels elle est entrée ou envisage d’entrer en relation, l’organisation peut se trouver impliquée, plus ou moins directement, dans la commission d’atteintes à la probité susceptibles de ternir sa réputation, d’avoir des conséquences défavorables sur le développement de ses activités, d’engager sa responsabilité ainsi que celle de son instance dirigeante</t>
    </r>
    <r>
      <rPr>
        <sz val="11"/>
        <color theme="1"/>
        <rFont val="Calibri"/>
        <family val="2"/>
        <scheme val="minor"/>
      </rPr>
      <t xml:space="preserve">". </t>
    </r>
  </si>
  <si>
    <t>Four. / Presta. - Baux et loyers</t>
  </si>
  <si>
    <t>Four. / Presta. - Communication et média</t>
  </si>
  <si>
    <t>Four. / Presta. - Conseils (juridiques, stratégiques, etc.)</t>
  </si>
  <si>
    <t>Four. / Presta. - Électricité et gaz</t>
  </si>
  <si>
    <t>Four. / Presta. - Equipement de sécurité</t>
  </si>
  <si>
    <t>Four. / Presta. - Fourniture de matériel de promotion</t>
  </si>
  <si>
    <t>Four. / Presta. - Fourniture de packaging</t>
  </si>
  <si>
    <t>Four. / Presta. - Hébergement</t>
  </si>
  <si>
    <t>Four. / Presta. - Immobilier</t>
  </si>
  <si>
    <t>Four. / Presta. - Influenceurs</t>
  </si>
  <si>
    <t>Four. / Presta. - Installations et équipements techniques</t>
  </si>
  <si>
    <t>Four. / Presta. - Intérimaires</t>
  </si>
  <si>
    <t>Four. / Presta. - Logistique</t>
  </si>
  <si>
    <t>Four. / Presta. - Maintenance des bâtiments</t>
  </si>
  <si>
    <t>Four. / Presta. - Maintenance informatique</t>
  </si>
  <si>
    <t>Four. / Presta. - Matériel informatique</t>
  </si>
  <si>
    <t>Four. / Presta. - Mobilier de bureau</t>
  </si>
  <si>
    <t>Four. / Presta. - Nourriture et boissons</t>
  </si>
  <si>
    <t>Four. / Presta. - Organismes de recherche</t>
  </si>
  <si>
    <t>Four. / Presta. - Promotion de la marque</t>
  </si>
  <si>
    <t>Four. / Presta. - Services de nettoyage</t>
  </si>
  <si>
    <t>Four. / Presta. - Services de sécurité</t>
  </si>
  <si>
    <t>Four. / Presta. - Services liés au e-commerce</t>
  </si>
  <si>
    <t>Four. / Presta. - Sous-traitance production</t>
  </si>
  <si>
    <t>Four. / Presta. - Télécommunications</t>
  </si>
  <si>
    <t>Four. / Presta. - Transport de marchandise et services liés</t>
  </si>
  <si>
    <t>Four. / Presta. - Transport de taxi et de personnel</t>
  </si>
  <si>
    <r>
      <t>"</t>
    </r>
    <r>
      <rPr>
        <i/>
        <sz val="11"/>
        <color theme="1"/>
        <rFont val="Calibri"/>
        <family val="2"/>
        <scheme val="minor"/>
      </rPr>
      <t>La nature et la profondeur des évaluations à réaliser et des informations à recueillir sont prédéterminées en fonction des différents groupes homogènes de tiers, c’est-à-dire présentant des profils de risques comparables, tels que la cartographie des risques permet de les dresser. Ainsi, les groupes de tiers jugés pas ou peu risqués pourront ne pas faire l’objet d’une évaluation ou faire l’objet d’une évaluation simplifiée tandis que les groupes les plus risqués nécessiteront une évaluation approfondie</t>
    </r>
    <r>
      <rPr>
        <sz val="11"/>
        <color theme="1"/>
        <rFont val="Calibri"/>
        <family val="2"/>
        <scheme val="minor"/>
      </rPr>
      <t>."</t>
    </r>
  </si>
  <si>
    <t>---Choix de la réponse---</t>
  </si>
  <si>
    <t>Variation avec géographie</t>
  </si>
  <si>
    <t>Albanie</t>
  </si>
  <si>
    <t>Algérie</t>
  </si>
  <si>
    <t>Argentine</t>
  </si>
  <si>
    <t>Arménie</t>
  </si>
  <si>
    <t>Australie</t>
  </si>
  <si>
    <t>Autriche</t>
  </si>
  <si>
    <t>Azerbaïdjan</t>
  </si>
  <si>
    <t>Bahreïn</t>
  </si>
  <si>
    <t>Barbade</t>
  </si>
  <si>
    <t>Bélarus</t>
  </si>
  <si>
    <t>Belgique</t>
  </si>
  <si>
    <t>Bénin</t>
  </si>
  <si>
    <t>Bhoutan</t>
  </si>
  <si>
    <t>Bolivie</t>
  </si>
  <si>
    <t>Bosnie-Herzégovine</t>
  </si>
  <si>
    <t>Brésil</t>
  </si>
  <si>
    <t>Bulgarie</t>
  </si>
  <si>
    <t>Cambodge</t>
  </si>
  <si>
    <t>Cameroun</t>
  </si>
  <si>
    <t>République Centrafricaine</t>
  </si>
  <si>
    <t>Tchad</t>
  </si>
  <si>
    <t>Chili</t>
  </si>
  <si>
    <t>Chine</t>
  </si>
  <si>
    <t>Colombie</t>
  </si>
  <si>
    <t>Comores</t>
  </si>
  <si>
    <t>Côte d'Ivoire</t>
  </si>
  <si>
    <t>Croatie</t>
  </si>
  <si>
    <t>Chypre</t>
  </si>
  <si>
    <t>Tchécoslovaquie</t>
  </si>
  <si>
    <t>République démocratique du Congo</t>
  </si>
  <si>
    <t>Danemark</t>
  </si>
  <si>
    <t>Dominique</t>
  </si>
  <si>
    <t>République Dominicaine</t>
  </si>
  <si>
    <t>Équateur</t>
  </si>
  <si>
    <t>Égypte</t>
  </si>
  <si>
    <t>Guinée équatoriale</t>
  </si>
  <si>
    <t>Erythrée</t>
  </si>
  <si>
    <t>Estonie</t>
  </si>
  <si>
    <t>Éthiopie</t>
  </si>
  <si>
    <t>Fidji</t>
  </si>
  <si>
    <t>Finlande</t>
  </si>
  <si>
    <t>Gambie</t>
  </si>
  <si>
    <t>Géorgie</t>
  </si>
  <si>
    <t>Allemagne</t>
  </si>
  <si>
    <t>Grèce</t>
  </si>
  <si>
    <t>Grenade</t>
  </si>
  <si>
    <t>Guinée</t>
  </si>
  <si>
    <t>Guinée Bissau</t>
  </si>
  <si>
    <t>Haïti</t>
  </si>
  <si>
    <t>Hongrie</t>
  </si>
  <si>
    <t>Islande</t>
  </si>
  <si>
    <t>Inde</t>
  </si>
  <si>
    <t>Indonésie</t>
  </si>
  <si>
    <t>Irak</t>
  </si>
  <si>
    <t>Irlande</t>
  </si>
  <si>
    <t>Israël</t>
  </si>
  <si>
    <t>Italie</t>
  </si>
  <si>
    <t>Jamaïque</t>
  </si>
  <si>
    <t>Japon</t>
  </si>
  <si>
    <t>Jordanie</t>
  </si>
  <si>
    <t>Corée, Nord</t>
  </si>
  <si>
    <t>Corée, Sud</t>
  </si>
  <si>
    <t>Koweït</t>
  </si>
  <si>
    <t>Kirghizistan</t>
  </si>
  <si>
    <t>Lettonie</t>
  </si>
  <si>
    <t>Liban</t>
  </si>
  <si>
    <t>Libye</t>
  </si>
  <si>
    <t>Lituanie</t>
  </si>
  <si>
    <t>Malaisie</t>
  </si>
  <si>
    <t>Malte</t>
  </si>
  <si>
    <t>Mauritanie</t>
  </si>
  <si>
    <t>Maurice</t>
  </si>
  <si>
    <t>Mexique</t>
  </si>
  <si>
    <t>Moldavie</t>
  </si>
  <si>
    <t>Mongolie</t>
  </si>
  <si>
    <t>Monténégro</t>
  </si>
  <si>
    <t>Maroc</t>
  </si>
  <si>
    <t>Namibie</t>
  </si>
  <si>
    <t>Népal</t>
  </si>
  <si>
    <t>Pays-Bas</t>
  </si>
  <si>
    <t>Nouvelle-Zélande</t>
  </si>
  <si>
    <t>Macédoine du Nord</t>
  </si>
  <si>
    <t>Norvège</t>
  </si>
  <si>
    <t>Papouasie-Nouvelle-Guinée</t>
  </si>
  <si>
    <t>Pérou</t>
  </si>
  <si>
    <t>Pologne</t>
  </si>
  <si>
    <t>Roumanie</t>
  </si>
  <si>
    <t>Russie</t>
  </si>
  <si>
    <t>Sainte-Lucie</t>
  </si>
  <si>
    <t>Saint Vincent et les Grenadines</t>
  </si>
  <si>
    <t>Sao Tomé et Principe</t>
  </si>
  <si>
    <t>Arabie Saoudite</t>
  </si>
  <si>
    <t>Sénégal</t>
  </si>
  <si>
    <t>Serbie</t>
  </si>
  <si>
    <t>Singapour</t>
  </si>
  <si>
    <t>Slovaquie</t>
  </si>
  <si>
    <t>Slovénie</t>
  </si>
  <si>
    <t>Salomon (Îles)</t>
  </si>
  <si>
    <t>Somalie</t>
  </si>
  <si>
    <t>Afrique du Sud</t>
  </si>
  <si>
    <t>Sud-Soudan</t>
  </si>
  <si>
    <t>Espagne</t>
  </si>
  <si>
    <t>Soudan</t>
  </si>
  <si>
    <t>Suède</t>
  </si>
  <si>
    <t>Suisse</t>
  </si>
  <si>
    <t>Syrie</t>
  </si>
  <si>
    <t>Taïwan</t>
  </si>
  <si>
    <t>Tadjikistan</t>
  </si>
  <si>
    <t>Tanzanie</t>
  </si>
  <si>
    <t>Thaïlande</t>
  </si>
  <si>
    <t>Trinité-et-Tobago</t>
  </si>
  <si>
    <t>Tunisie</t>
  </si>
  <si>
    <t>Turquie</t>
  </si>
  <si>
    <t>Turkménistan</t>
  </si>
  <si>
    <t>Ouganda</t>
  </si>
  <si>
    <t>Emirats Arabes Unis</t>
  </si>
  <si>
    <t>Royaume-Uni</t>
  </si>
  <si>
    <t>Etats-Unis d'Amérique</t>
  </si>
  <si>
    <t>Ouzbékistan</t>
  </si>
  <si>
    <t>Yémen</t>
  </si>
  <si>
    <t>Zambie</t>
  </si>
  <si>
    <t>Retraitements</t>
  </si>
  <si>
    <t>Seuils</t>
  </si>
  <si>
    <t>Amérique du Nord</t>
  </si>
  <si>
    <t>Amérique du Sud</t>
  </si>
  <si>
    <t>Afrique</t>
  </si>
  <si>
    <t>Asie</t>
  </si>
  <si>
    <t>Moyen-Orient</t>
  </si>
  <si>
    <t>Océanie</t>
  </si>
  <si>
    <t>Niveau de risque très faible</t>
  </si>
  <si>
    <t>Niveau de risque faible</t>
  </si>
  <si>
    <t>Niveau de risque modéré</t>
  </si>
  <si>
    <t>Niveau de risque élevé</t>
  </si>
  <si>
    <t>Critères</t>
  </si>
  <si>
    <t>Réponses</t>
  </si>
  <si>
    <t>Nature du tiers</t>
  </si>
  <si>
    <t>Localisation</t>
  </si>
  <si>
    <t>Région d'intervention</t>
  </si>
  <si>
    <t>Pays d'intervention</t>
  </si>
  <si>
    <t>Evaluation du risque</t>
  </si>
  <si>
    <t>Prochaines étapes</t>
  </si>
  <si>
    <t>Application des procédures métiers</t>
  </si>
  <si>
    <t>Compléter l'évaluation de second niveau afin de préciser l'analyse et définir les prochaines étapes</t>
  </si>
  <si>
    <t>Nature des tiers</t>
  </si>
  <si>
    <t>Evaluation des risques</t>
  </si>
  <si>
    <t>Résultat de l'évaluation</t>
  </si>
  <si>
    <t>Actions à prendre</t>
  </si>
  <si>
    <t>Principaux KPIs suivis</t>
  </si>
  <si>
    <t>Nombre de nouveaux tiers</t>
  </si>
  <si>
    <t>Nombre de tiers renouvelés</t>
  </si>
  <si>
    <t>Nombre de tiers rejetés</t>
  </si>
  <si>
    <t>Nombre de tiers requalifiés</t>
  </si>
  <si>
    <t>Nom</t>
  </si>
  <si>
    <t>Titre</t>
  </si>
  <si>
    <t>Société</t>
  </si>
  <si>
    <t>Date de la demande</t>
  </si>
  <si>
    <t>A compléter…</t>
  </si>
  <si>
    <t>Informations demandées</t>
  </si>
  <si>
    <t>A compléter… (si nécessaire)</t>
  </si>
  <si>
    <t>Raison sociale du tiers et nom courant de la société</t>
  </si>
  <si>
    <t xml:space="preserve">Contexte et objectifs de la relation </t>
  </si>
  <si>
    <t>Raisons d'entrer en relation avec ce tiers</t>
  </si>
  <si>
    <t>Critères de sélection de ce tiers</t>
  </si>
  <si>
    <t>Commentaires (si nécessaire)</t>
  </si>
  <si>
    <t>Critère</t>
  </si>
  <si>
    <t>Pays d'enregistrement de l'entité légale du tiers</t>
  </si>
  <si>
    <t>Pays ou zone géographique d'intervention du tiers</t>
  </si>
  <si>
    <t>Qualification du tiers</t>
  </si>
  <si>
    <t>III.1. Environement</t>
  </si>
  <si>
    <t>III.2. Choix du tiers</t>
  </si>
  <si>
    <t>III.3. Relation contractuelle</t>
  </si>
  <si>
    <t>Typologie principale du tiers dans le cadre du projet</t>
  </si>
  <si>
    <t>Catégorisation du tiers</t>
  </si>
  <si>
    <t>Personne privée ou société / groupe de sociétés</t>
  </si>
  <si>
    <t>Intervention d'une autre partie dans le choix du tiers</t>
  </si>
  <si>
    <t>Le tiers a t-il été recommandé ou imposé par une autre partie?</t>
  </si>
  <si>
    <t>Evaluation du risque de conflit d'intérêts</t>
  </si>
  <si>
    <t>Avez-vous connaissance d'un conflit d'intérêts potentiel qui pourrait résulter de relations avec ce tiers ?</t>
  </si>
  <si>
    <t>Interaction du tiers avec des autorités publiques</t>
  </si>
  <si>
    <t>Précisions sur l'identité des organisations concernées, la fréquence des interactions ainsi qu'une évaluation des éventuels flux financiers entre le tiers et ces autorités</t>
  </si>
  <si>
    <t>Encadrement de la relation</t>
  </si>
  <si>
    <t>Nature de la relation contractuelle</t>
  </si>
  <si>
    <t>Flux financier</t>
  </si>
  <si>
    <t>Importance du flux financier potentiellement en jeu</t>
  </si>
  <si>
    <t>Modalités de paiement / règlement</t>
  </si>
  <si>
    <t>Qualification de la dépendance en termes de chiffre d'affaires, expertise, technologie, etc.</t>
  </si>
  <si>
    <t>Modalités de renouvellement du contrat</t>
  </si>
  <si>
    <t>Antécédents avec le tiers</t>
  </si>
  <si>
    <t>Existence d'une relation contractuelle entre ce tiers et la société dans le passé</t>
  </si>
  <si>
    <t>Durée envisagée de la relation contractuelle</t>
  </si>
  <si>
    <t>Résultat de l'analyse de risque</t>
  </si>
  <si>
    <t>Catégorisation</t>
  </si>
  <si>
    <t>Choix de la réponse…</t>
  </si>
  <si>
    <t>Appel d'offres (UE)</t>
  </si>
  <si>
    <t>Appel d'offres (hors UE)</t>
  </si>
  <si>
    <t>Partenariat</t>
  </si>
  <si>
    <t>Prospection</t>
  </si>
  <si>
    <t>Affaires courantes</t>
  </si>
  <si>
    <t>Critère de sélection</t>
  </si>
  <si>
    <t>Meilleur prix</t>
  </si>
  <si>
    <t>Licence exclusive pour la prestation de services</t>
  </si>
  <si>
    <t>Proximité géographique</t>
  </si>
  <si>
    <t>Absence d'alternatives raisonnables</t>
  </si>
  <si>
    <t>Demandé par l'utilisateur final</t>
  </si>
  <si>
    <t>Bonne réputation</t>
  </si>
  <si>
    <t>Qualité supérieure du produit/service</t>
  </si>
  <si>
    <t>Compétences ou expertise uniques</t>
  </si>
  <si>
    <t>Autre</t>
  </si>
  <si>
    <t>Privé</t>
  </si>
  <si>
    <t>Personne privée</t>
  </si>
  <si>
    <t>Niveau de dépendance du tiers vis-à-vis de Clarins</t>
  </si>
  <si>
    <t>Niveau de dépendance de Clarins vis-à-vis du tiers</t>
  </si>
  <si>
    <t>Imposé</t>
  </si>
  <si>
    <t>Recommandé</t>
  </si>
  <si>
    <t>Identifié par Clarins</t>
  </si>
  <si>
    <t>Adhésion au conseil d'administration</t>
  </si>
  <si>
    <t>Ami proche</t>
  </si>
  <si>
    <t>Double emploi</t>
  </si>
  <si>
    <t>Lien de parenté</t>
  </si>
  <si>
    <t>Participation au capital</t>
  </si>
  <si>
    <t>Aucun conflit d'intérêts potentiel</t>
  </si>
  <si>
    <t>Oui</t>
  </si>
  <si>
    <t>Non</t>
  </si>
  <si>
    <t>PO</t>
  </si>
  <si>
    <t>Contrat</t>
  </si>
  <si>
    <t>Entre 100k€ et 1m€</t>
  </si>
  <si>
    <t>Virement</t>
  </si>
  <si>
    <t>Chèque</t>
  </si>
  <si>
    <t>Espèces</t>
  </si>
  <si>
    <t>Faible</t>
  </si>
  <si>
    <t>Moyen</t>
  </si>
  <si>
    <t>Fort</t>
  </si>
  <si>
    <t>Tacite</t>
  </si>
  <si>
    <t>Expresse</t>
  </si>
  <si>
    <t>Moins de 2 ans</t>
  </si>
  <si>
    <t>Entre 2 et 5 ans</t>
  </si>
  <si>
    <t>Plus de 5 ans</t>
  </si>
  <si>
    <t>Le tiers remplit un certain nombre de critères objectifs de risque</t>
  </si>
  <si>
    <t>Le tiers remplit un nombre significatif de critères objectifs de risque</t>
  </si>
  <si>
    <t>Résultats</t>
  </si>
  <si>
    <t>Mesures</t>
  </si>
  <si>
    <t>"L’entreprise peut recenser de manière exhaustive ses tiers. Cette approche a pour objet de déterminer ex ante, sur le fondement de la cartographie des risques, les groupes de tiers qui lui semblent les plus sensibles aux risques de corruption.
La nature et la profondeur des évaluations à réaliser et des informations à recueillir sont déterminées en fonction des différents groupes homogènes de tiers présentant des profils de risques comparables, tels que la cartographie des risques permet de les dresser."</t>
  </si>
  <si>
    <r>
      <rPr>
        <b/>
        <sz val="11"/>
        <color theme="1"/>
        <rFont val="Calibri"/>
        <family val="2"/>
        <scheme val="minor"/>
      </rPr>
      <t xml:space="preserve">Tous les tiers </t>
    </r>
    <r>
      <rPr>
        <sz val="11"/>
        <color theme="1"/>
        <rFont val="Calibri"/>
        <family val="2"/>
        <scheme val="minor"/>
      </rPr>
      <t>avec lesquels le groupe Clarins est susceptible de créer une nouvelle relation ou de renouveler un contrat sont inclus dans le périmètre du process ; ils doivent tous être traités comme décrit ci-dessus.</t>
    </r>
    <r>
      <rPr>
        <b/>
        <sz val="11"/>
        <color theme="1"/>
        <rFont val="Calibri"/>
        <family val="2"/>
        <scheme val="minor"/>
      </rPr>
      <t/>
    </r>
  </si>
  <si>
    <r>
      <t>L'</t>
    </r>
    <r>
      <rPr>
        <b/>
        <sz val="11"/>
        <color theme="1"/>
        <rFont val="Calibri"/>
        <family val="2"/>
        <scheme val="minor"/>
      </rPr>
      <t>évaluation de premier niveau</t>
    </r>
    <r>
      <rPr>
        <sz val="11"/>
        <color theme="1"/>
        <rFont val="Calibri"/>
        <family val="2"/>
        <scheme val="minor"/>
      </rPr>
      <t xml:space="preserve"> est fondée sur </t>
    </r>
    <r>
      <rPr>
        <b/>
        <sz val="11"/>
        <color theme="1"/>
        <rFont val="Calibri"/>
        <family val="2"/>
        <scheme val="minor"/>
      </rPr>
      <t>quatre critères</t>
    </r>
    <r>
      <rPr>
        <sz val="11"/>
        <color theme="1"/>
        <rFont val="Calibri"/>
        <family val="2"/>
        <scheme val="minor"/>
      </rPr>
      <t xml:space="preserve"> : la nature du tiers évalué, sa localisation, la région et le pays d'intervention. </t>
    </r>
    <r>
      <rPr>
        <b/>
        <sz val="11"/>
        <color theme="1"/>
        <rFont val="Calibri"/>
        <family val="2"/>
        <scheme val="minor"/>
      </rPr>
      <t>Quatre résultats</t>
    </r>
    <r>
      <rPr>
        <sz val="11"/>
        <color theme="1"/>
        <rFont val="Calibri"/>
        <family val="2"/>
        <scheme val="minor"/>
      </rPr>
      <t xml:space="preserve"> sont possibles ; ils sont détaillés ci-dessous avec les</t>
    </r>
    <r>
      <rPr>
        <b/>
        <sz val="11"/>
        <color theme="1"/>
        <rFont val="Calibri"/>
        <family val="2"/>
        <scheme val="minor"/>
      </rPr>
      <t xml:space="preserve"> mesures spécifiques à mettre en place dans chacun des cas</t>
    </r>
    <r>
      <rPr>
        <sz val="11"/>
        <color theme="1"/>
        <rFont val="Calibri"/>
        <family val="2"/>
        <scheme val="minor"/>
      </rPr>
      <t>.</t>
    </r>
  </si>
  <si>
    <r>
      <t>Le demandeur devra compléter l'</t>
    </r>
    <r>
      <rPr>
        <b/>
        <sz val="11"/>
        <color theme="1"/>
        <rFont val="Calibri"/>
        <family val="2"/>
        <scheme val="minor"/>
      </rPr>
      <t xml:space="preserve">évaluation de second niveau </t>
    </r>
    <r>
      <rPr>
        <sz val="11"/>
        <color theme="1"/>
        <rFont val="Calibri"/>
        <family val="2"/>
        <scheme val="minor"/>
      </rPr>
      <t>pour préciser le niveau de risque et définir les prochaines étapes.</t>
    </r>
  </si>
  <si>
    <r>
      <t>Une</t>
    </r>
    <r>
      <rPr>
        <b/>
        <sz val="11"/>
        <color theme="1"/>
        <rFont val="Calibri"/>
        <family val="2"/>
        <scheme val="minor"/>
      </rPr>
      <t xml:space="preserve"> évaluation de premier niveau </t>
    </r>
    <r>
      <rPr>
        <sz val="11"/>
        <color theme="1"/>
        <rFont val="Calibri"/>
        <family val="2"/>
        <scheme val="minor"/>
      </rPr>
      <t xml:space="preserve">est réalisée à travers un </t>
    </r>
    <r>
      <rPr>
        <b/>
        <sz val="11"/>
        <color theme="1"/>
        <rFont val="Calibri"/>
        <family val="2"/>
        <scheme val="minor"/>
      </rPr>
      <t>premier filtre</t>
    </r>
    <r>
      <rPr>
        <sz val="11"/>
        <color theme="1"/>
        <rFont val="Calibri"/>
        <family val="2"/>
        <scheme val="minor"/>
      </rPr>
      <t xml:space="preserve"> composé de </t>
    </r>
    <r>
      <rPr>
        <b/>
        <sz val="11"/>
        <color theme="1"/>
        <rFont val="Calibri"/>
        <family val="2"/>
        <scheme val="minor"/>
      </rPr>
      <t>quatre critères</t>
    </r>
    <r>
      <rPr>
        <sz val="11"/>
        <color theme="1"/>
        <rFont val="Calibri"/>
        <family val="2"/>
        <scheme val="minor"/>
      </rPr>
      <t xml:space="preserve"> : la nature du tiers, le pays de localisation, la région ainsi que le pays d'intervention. En fonction des résultats, des analyses complémentaires peuvent être réalisées pour définir plus précisément les mesures de maîtrise du risque.</t>
    </r>
  </si>
  <si>
    <r>
      <t xml:space="preserve">Le demandeur doit </t>
    </r>
    <r>
      <rPr>
        <b/>
        <sz val="11"/>
        <color theme="1"/>
        <rFont val="Calibri"/>
        <family val="2"/>
        <scheme val="minor"/>
      </rPr>
      <t>s'identifier</t>
    </r>
    <r>
      <rPr>
        <sz val="11"/>
        <color theme="1"/>
        <rFont val="Calibri"/>
        <family val="2"/>
        <scheme val="minor"/>
      </rPr>
      <t xml:space="preserve"> si une évaluation de second niveau est nécessaire</t>
    </r>
  </si>
  <si>
    <r>
      <t xml:space="preserve">Le </t>
    </r>
    <r>
      <rPr>
        <b/>
        <sz val="11"/>
        <color theme="1"/>
        <rFont val="Calibri"/>
        <family val="2"/>
        <scheme val="minor"/>
      </rPr>
      <t>tiers</t>
    </r>
    <r>
      <rPr>
        <sz val="11"/>
        <color theme="1"/>
        <rFont val="Calibri"/>
        <family val="2"/>
        <scheme val="minor"/>
      </rPr>
      <t xml:space="preserve"> faisant l'objet de la demande doit ensuite être </t>
    </r>
    <r>
      <rPr>
        <b/>
        <sz val="11"/>
        <color theme="1"/>
        <rFont val="Calibri"/>
        <family val="2"/>
        <scheme val="minor"/>
      </rPr>
      <t>identifié</t>
    </r>
    <r>
      <rPr>
        <sz val="11"/>
        <color theme="1"/>
        <rFont val="Calibri"/>
        <family val="2"/>
        <scheme val="minor"/>
      </rPr>
      <t xml:space="preserve"> et la </t>
    </r>
    <r>
      <rPr>
        <b/>
        <sz val="11"/>
        <color theme="1"/>
        <rFont val="Calibri"/>
        <family val="2"/>
        <scheme val="minor"/>
      </rPr>
      <t>raison</t>
    </r>
    <r>
      <rPr>
        <sz val="11"/>
        <color theme="1"/>
        <rFont val="Calibri"/>
        <family val="2"/>
        <scheme val="minor"/>
      </rPr>
      <t xml:space="preserve"> pour laquelle celui-ci est sollicité doit être </t>
    </r>
    <r>
      <rPr>
        <b/>
        <sz val="11"/>
        <color theme="1"/>
        <rFont val="Calibri"/>
        <family val="2"/>
        <scheme val="minor"/>
      </rPr>
      <t>explicitée.</t>
    </r>
  </si>
  <si>
    <r>
      <t xml:space="preserve">En répondant à l'ensemble des questions mises en avant (par le biais des menus déroulants), une </t>
    </r>
    <r>
      <rPr>
        <b/>
        <sz val="11"/>
        <color theme="1"/>
        <rFont val="Calibri"/>
        <family val="2"/>
        <scheme val="minor"/>
      </rPr>
      <t>qualification</t>
    </r>
    <r>
      <rPr>
        <sz val="11"/>
        <color theme="1"/>
        <rFont val="Calibri"/>
        <family val="2"/>
        <scheme val="minor"/>
      </rPr>
      <t xml:space="preserve"> du tiers sera alors automatiquement réalisée.</t>
    </r>
  </si>
  <si>
    <r>
      <t xml:space="preserve">Une fois le formulaire de qualification du tiers complété, le </t>
    </r>
    <r>
      <rPr>
        <b/>
        <sz val="11"/>
        <color theme="1"/>
        <rFont val="Calibri"/>
        <family val="2"/>
        <scheme val="minor"/>
      </rPr>
      <t xml:space="preserve">résultat de l'analyse </t>
    </r>
    <r>
      <rPr>
        <sz val="11"/>
        <color theme="1"/>
        <rFont val="Calibri"/>
        <family val="2"/>
        <scheme val="minor"/>
      </rPr>
      <t>s'affiche automatiquement ci-dessous ; les</t>
    </r>
    <r>
      <rPr>
        <b/>
        <sz val="11"/>
        <color theme="1"/>
        <rFont val="Calibri"/>
        <family val="2"/>
        <scheme val="minor"/>
      </rPr>
      <t xml:space="preserve"> étapes suivantes</t>
    </r>
    <r>
      <rPr>
        <sz val="11"/>
        <color theme="1"/>
        <rFont val="Calibri"/>
        <family val="2"/>
        <scheme val="minor"/>
      </rPr>
      <t xml:space="preserve"> dans le traitement du dossier du tiers sont également mises en avant.</t>
    </r>
  </si>
  <si>
    <t>Four. / Presta. - Fourniture de matières premières</t>
  </si>
  <si>
    <r>
      <t xml:space="preserve">Client - </t>
    </r>
    <r>
      <rPr>
        <i/>
        <sz val="11"/>
        <color theme="1"/>
        <rFont val="Calibri"/>
        <family val="2"/>
        <scheme val="minor"/>
      </rPr>
      <t>Wholesalers</t>
    </r>
  </si>
  <si>
    <r>
      <t xml:space="preserve">Client - </t>
    </r>
    <r>
      <rPr>
        <i/>
        <sz val="11"/>
        <color theme="1"/>
        <rFont val="Calibri"/>
        <family val="2"/>
        <scheme val="minor"/>
      </rPr>
      <t>Retailers</t>
    </r>
  </si>
  <si>
    <r>
      <t xml:space="preserve">Client - </t>
    </r>
    <r>
      <rPr>
        <i/>
        <sz val="11"/>
        <color theme="1"/>
        <rFont val="Calibri"/>
        <family val="2"/>
        <scheme val="minor"/>
      </rPr>
      <t>Department stores</t>
    </r>
  </si>
  <si>
    <t>"L’évaluation de l’intégrité des tiers permet à l’entreprise d’apprécier des situations individuelles, ce que ne permet pas la cartographie des risques. Un tiers considéré comme appartenant à un groupe peu risqué peut être requalifié en tiers risqué à l’issue de son évaluation individuelle."</t>
  </si>
  <si>
    <t>Tout autre élément permettant de caractériser le tiers (identification de la maison mère si celle-ci se situe dans un pays sous sanction, etc.)</t>
  </si>
  <si>
    <t>Région Clarins dans laquelle le tiers intervient</t>
  </si>
  <si>
    <t>Entité publique ou privée</t>
  </si>
  <si>
    <t>Raisons d'entrer en relation</t>
  </si>
  <si>
    <t>Action de sponsoring / mécénat</t>
  </si>
  <si>
    <r>
      <t xml:space="preserve">Envoyer les résultats de l'évaluation de second niveau au représentant </t>
    </r>
    <r>
      <rPr>
        <i/>
        <sz val="11"/>
        <color theme="1"/>
        <rFont val="Calibri"/>
        <family val="2"/>
        <scheme val="minor"/>
      </rPr>
      <t>compliance</t>
    </r>
    <r>
      <rPr>
        <sz val="11"/>
        <color theme="1"/>
        <rFont val="Calibri"/>
        <family val="2"/>
        <scheme val="minor"/>
      </rPr>
      <t xml:space="preserve"> de l'entité. Les mesures suivantes seront mises en place : due diligence et décision par le Management de l'entité. </t>
    </r>
  </si>
  <si>
    <r>
      <t xml:space="preserve">Envoyer les résultats de l'évaluation de second niveau au représentant </t>
    </r>
    <r>
      <rPr>
        <i/>
        <sz val="11"/>
        <color theme="1"/>
        <rFont val="Calibri"/>
        <family val="2"/>
        <scheme val="minor"/>
      </rPr>
      <t>compliance</t>
    </r>
    <r>
      <rPr>
        <sz val="11"/>
        <color theme="1"/>
        <rFont val="Calibri"/>
        <family val="2"/>
        <scheme val="minor"/>
      </rPr>
      <t xml:space="preserve"> de l'entité. Les mesures suivantes seront mises en place : questionnaire </t>
    </r>
    <r>
      <rPr>
        <i/>
        <sz val="11"/>
        <color theme="1"/>
        <rFont val="Calibri"/>
        <family val="2"/>
        <scheme val="minor"/>
      </rPr>
      <t>compliance</t>
    </r>
    <r>
      <rPr>
        <sz val="11"/>
        <color theme="1"/>
        <rFont val="Calibri"/>
        <family val="2"/>
        <scheme val="minor"/>
      </rPr>
      <t xml:space="preserve">, due diligence et décision par le Management du groupe </t>
    </r>
  </si>
  <si>
    <t>Janvier</t>
  </si>
  <si>
    <t>Février</t>
  </si>
  <si>
    <t>Mars</t>
  </si>
  <si>
    <t>Avril</t>
  </si>
  <si>
    <t>Mai</t>
  </si>
  <si>
    <t>Juin</t>
  </si>
  <si>
    <t>Juillet</t>
  </si>
  <si>
    <t>Août</t>
  </si>
  <si>
    <t>Septembre</t>
  </si>
  <si>
    <t>Octobre</t>
  </si>
  <si>
    <t>Novembre</t>
  </si>
  <si>
    <t>Décembre</t>
  </si>
  <si>
    <t>I. Catégorisation des tiers</t>
  </si>
  <si>
    <t>Niveau de risque</t>
  </si>
  <si>
    <t>Objectif</t>
  </si>
  <si>
    <t>Périmètre</t>
  </si>
  <si>
    <t>Evaluation de 1er niveau</t>
  </si>
  <si>
    <t>Evaluation de 2nd niveau</t>
  </si>
  <si>
    <r>
      <t xml:space="preserve">Le </t>
    </r>
    <r>
      <rPr>
        <b/>
        <sz val="11"/>
        <color theme="1"/>
        <rFont val="Calibri"/>
        <family val="2"/>
        <scheme val="minor"/>
      </rPr>
      <t>principal objectif</t>
    </r>
    <r>
      <rPr>
        <sz val="11"/>
        <color theme="1"/>
        <rFont val="Calibri"/>
        <family val="2"/>
        <scheme val="minor"/>
      </rPr>
      <t xml:space="preserve"> de ce </t>
    </r>
    <r>
      <rPr>
        <i/>
        <sz val="11"/>
        <color theme="1"/>
        <rFont val="Calibri"/>
        <family val="2"/>
        <scheme val="minor"/>
      </rPr>
      <t>process</t>
    </r>
    <r>
      <rPr>
        <sz val="11"/>
        <color theme="1"/>
        <rFont val="Calibri"/>
        <family val="2"/>
        <scheme val="minor"/>
      </rPr>
      <t xml:space="preserve"> est de </t>
    </r>
    <r>
      <rPr>
        <b/>
        <sz val="11"/>
        <color theme="1"/>
        <rFont val="Calibri"/>
        <family val="2"/>
        <scheme val="minor"/>
      </rPr>
      <t>préciser "</t>
    </r>
    <r>
      <rPr>
        <b/>
        <i/>
        <sz val="11"/>
        <color theme="1"/>
        <rFont val="Calibri"/>
        <family val="2"/>
        <scheme val="minor"/>
      </rPr>
      <t>la nature et la profondeur des évaluations à réaliser et des informations à recueillir</t>
    </r>
    <r>
      <rPr>
        <b/>
        <sz val="11"/>
        <color theme="1"/>
        <rFont val="Calibri"/>
        <family val="2"/>
        <scheme val="minor"/>
      </rPr>
      <t xml:space="preserve">" en fonction du tiers </t>
    </r>
    <r>
      <rPr>
        <sz val="11"/>
        <color theme="1"/>
        <rFont val="Calibri"/>
        <family val="2"/>
        <scheme val="minor"/>
      </rPr>
      <t xml:space="preserve">avec lequel le groupe Clarins envisage de créer ou de renouveler une relation contractuelle.
Le </t>
    </r>
    <r>
      <rPr>
        <i/>
        <sz val="11"/>
        <color theme="1"/>
        <rFont val="Calibri"/>
        <family val="2"/>
        <scheme val="minor"/>
      </rPr>
      <t>process</t>
    </r>
    <r>
      <rPr>
        <sz val="11"/>
        <color theme="1"/>
        <rFont val="Calibri"/>
        <family val="2"/>
        <scheme val="minor"/>
      </rPr>
      <t xml:space="preserve"> est avant tout construit sur un </t>
    </r>
    <r>
      <rPr>
        <b/>
        <i/>
        <sz val="11"/>
        <color theme="1"/>
        <rFont val="Calibri"/>
        <family val="2"/>
        <scheme val="minor"/>
      </rPr>
      <t>workflow</t>
    </r>
    <r>
      <rPr>
        <b/>
        <sz val="11"/>
        <color theme="1"/>
        <rFont val="Calibri"/>
        <family val="2"/>
        <scheme val="minor"/>
      </rPr>
      <t xml:space="preserve"> structuré autour de deux évaluations</t>
    </r>
    <r>
      <rPr>
        <sz val="11"/>
        <color theme="1"/>
        <rFont val="Calibri"/>
        <family val="2"/>
        <scheme val="minor"/>
      </rPr>
      <t xml:space="preserve"> visant à caractériser le niveau de risque d'un tiers, fondées sur la </t>
    </r>
    <r>
      <rPr>
        <b/>
        <sz val="11"/>
        <color theme="1"/>
        <rFont val="Calibri"/>
        <family val="2"/>
        <scheme val="minor"/>
      </rPr>
      <t>cartographie des risques</t>
    </r>
    <r>
      <rPr>
        <sz val="11"/>
        <color theme="1"/>
        <rFont val="Calibri"/>
        <family val="2"/>
        <scheme val="minor"/>
      </rPr>
      <t xml:space="preserve"> de Clarins mais également sur la </t>
    </r>
    <r>
      <rPr>
        <b/>
        <sz val="11"/>
        <color theme="1"/>
        <rFont val="Calibri"/>
        <family val="2"/>
        <scheme val="minor"/>
      </rPr>
      <t xml:space="preserve">situation individuelle du tiers </t>
    </r>
    <r>
      <rPr>
        <sz val="11"/>
        <color theme="1"/>
        <rFont val="Calibri"/>
        <family val="2"/>
        <scheme val="minor"/>
      </rPr>
      <t>en question (localisation, objectifs de la relation, etc.).</t>
    </r>
  </si>
  <si>
    <t>Dès connaissance</t>
  </si>
  <si>
    <t>Demandeur</t>
  </si>
  <si>
    <t>Identité du tiers</t>
  </si>
  <si>
    <t>Qualification</t>
  </si>
  <si>
    <t>Résultat de l'analyse</t>
  </si>
  <si>
    <t>Visa du demandeur</t>
  </si>
  <si>
    <t>Evaluation de l'intégrité des tiers / Catégorisation des tiers</t>
  </si>
  <si>
    <t>Evaluation de l'intégrité des tiers / Workflow</t>
  </si>
  <si>
    <t>Evaluation de l'intégrité des tiers / Process</t>
  </si>
  <si>
    <t>Evaluation de l'intégrité des tiers / Evaluation de premier niveau</t>
  </si>
  <si>
    <t>Evaluation de l'intégrité des tiers / Evaluation de second niveau</t>
  </si>
  <si>
    <t>⚠ Ne pas modifier. Les paramètres ci-dessous ont été définis par la Direction Ethique &amp; Compliance Groupe et sont indispensables à l'analyse du risque.</t>
  </si>
  <si>
    <t>Les catégories de tiers ont été identifiées et classées en fonction de leur niveau de risque. Le niveau de risque est déterminé sur la base de la cartographie des risques et a pour vocation de caractériser les différents groupes de tiers avec lesquels Clarins peut interagir. Ces scores sont utilisés comme un "input" pour évaluer les situations individuelles des tiers.</t>
  </si>
  <si>
    <r>
      <rPr>
        <b/>
        <sz val="11"/>
        <color theme="1"/>
        <rFont val="MS Gothic"/>
        <family val="3"/>
        <charset val="128"/>
      </rPr>
      <t>☑</t>
    </r>
    <r>
      <rPr>
        <b/>
        <sz val="11"/>
        <color theme="1"/>
        <rFont val="Calibri"/>
        <family val="2"/>
        <scheme val="minor"/>
      </rPr>
      <t>Je certifie avoir répondu de bonne foi à l'ensemble des questions ci-dessus.</t>
    </r>
  </si>
  <si>
    <r>
      <t xml:space="preserve">Dans certains cas, des </t>
    </r>
    <r>
      <rPr>
        <b/>
        <sz val="11"/>
        <color theme="1"/>
        <rFont val="Calibri"/>
        <family val="2"/>
        <scheme val="minor"/>
      </rPr>
      <t>détails complémentaires</t>
    </r>
    <r>
      <rPr>
        <sz val="11"/>
        <color theme="1"/>
        <rFont val="Calibri"/>
        <family val="2"/>
        <scheme val="minor"/>
      </rPr>
      <t xml:space="preserve"> sont nécessaires afin "</t>
    </r>
    <r>
      <rPr>
        <i/>
        <sz val="11"/>
        <color theme="1"/>
        <rFont val="Calibri"/>
        <family val="2"/>
        <scheme val="minor"/>
      </rPr>
      <t>d'apprécier le risque spécifique induit par la relation entretenue ou qu’il est envisagé d’entretenir avec un tiers donné</t>
    </r>
    <r>
      <rPr>
        <sz val="11"/>
        <color theme="1"/>
        <rFont val="Calibri"/>
        <family val="2"/>
        <scheme val="minor"/>
      </rPr>
      <t>".
Dans ce cadre, l'</t>
    </r>
    <r>
      <rPr>
        <b/>
        <sz val="11"/>
        <color theme="1"/>
        <rFont val="Calibri"/>
        <family val="2"/>
        <scheme val="minor"/>
      </rPr>
      <t>évaluation de second niveau</t>
    </r>
    <r>
      <rPr>
        <sz val="11"/>
        <color theme="1"/>
        <rFont val="Calibri"/>
        <family val="2"/>
        <scheme val="minor"/>
      </rPr>
      <t xml:space="preserve"> est fondée sur </t>
    </r>
    <r>
      <rPr>
        <b/>
        <sz val="11"/>
        <color theme="1"/>
        <rFont val="Calibri"/>
        <family val="2"/>
        <scheme val="minor"/>
      </rPr>
      <t>plus de 15 critères</t>
    </r>
    <r>
      <rPr>
        <sz val="11"/>
        <color theme="1"/>
        <rFont val="Calibri"/>
        <family val="2"/>
        <scheme val="minor"/>
      </rPr>
      <t xml:space="preserve"> qui ont pour vocation de </t>
    </r>
    <r>
      <rPr>
        <b/>
        <sz val="11"/>
        <color theme="1"/>
        <rFont val="Calibri"/>
        <family val="2"/>
        <scheme val="minor"/>
      </rPr>
      <t>préciser l'appréciation du risque spécifique d'un tiers donné</t>
    </r>
    <r>
      <rPr>
        <sz val="11"/>
        <color theme="1"/>
        <rFont val="Calibri"/>
        <family val="2"/>
        <scheme val="minor"/>
      </rPr>
      <t xml:space="preserve">. 
Les </t>
    </r>
    <r>
      <rPr>
        <b/>
        <sz val="11"/>
        <color theme="1"/>
        <rFont val="Calibri"/>
        <family val="2"/>
        <scheme val="minor"/>
      </rPr>
      <t>deux résultats</t>
    </r>
    <r>
      <rPr>
        <sz val="11"/>
        <color theme="1"/>
        <rFont val="Calibri"/>
        <family val="2"/>
        <scheme val="minor"/>
      </rPr>
      <t xml:space="preserve"> possibles sont détaillés ci-dessous avec les </t>
    </r>
    <r>
      <rPr>
        <b/>
        <sz val="11"/>
        <color theme="1"/>
        <rFont val="Calibri"/>
        <family val="2"/>
        <scheme val="minor"/>
      </rPr>
      <t xml:space="preserve">mesures spécifiques </t>
    </r>
    <r>
      <rPr>
        <sz val="11"/>
        <color theme="1"/>
        <rFont val="Calibri"/>
        <family val="2"/>
        <scheme val="minor"/>
      </rPr>
      <t>à mettre en place dans chacun des cas (en plus de celles applicables aux tiers présentant un niveau de risque faible).</t>
    </r>
  </si>
  <si>
    <r>
      <t xml:space="preserve">L'ensemble de ces données doit être </t>
    </r>
    <r>
      <rPr>
        <b/>
        <sz val="11"/>
        <color theme="1"/>
        <rFont val="Calibri"/>
        <family val="2"/>
        <scheme val="minor"/>
      </rPr>
      <t>conservé</t>
    </r>
    <r>
      <rPr>
        <sz val="11"/>
        <color theme="1"/>
        <rFont val="Calibri"/>
        <family val="2"/>
        <scheme val="minor"/>
      </rPr>
      <t xml:space="preserve"> </t>
    </r>
    <r>
      <rPr>
        <b/>
        <sz val="11"/>
        <color theme="1"/>
        <rFont val="Calibri"/>
        <family val="2"/>
        <scheme val="minor"/>
      </rPr>
      <t xml:space="preserve">par l'entité Clarins concernée pendant 5 ans après la cessation de la relation d'affaires (sous réserve d'une législation locale plus exigeante) </t>
    </r>
    <r>
      <rPr>
        <sz val="11"/>
        <color theme="1"/>
        <rFont val="Calibri"/>
        <family val="2"/>
        <scheme val="minor"/>
      </rPr>
      <t xml:space="preserve">afin de </t>
    </r>
    <r>
      <rPr>
        <b/>
        <sz val="11"/>
        <color theme="1"/>
        <rFont val="Calibri"/>
        <family val="2"/>
        <scheme val="minor"/>
      </rPr>
      <t xml:space="preserve">justifier et formaliser les prises de décision </t>
    </r>
    <r>
      <rPr>
        <sz val="11"/>
        <color theme="1"/>
        <rFont val="Calibri"/>
        <family val="2"/>
        <scheme val="minor"/>
      </rPr>
      <t xml:space="preserve">concernant les tiers. Par ailleurs, des </t>
    </r>
    <r>
      <rPr>
        <b/>
        <sz val="11"/>
        <color theme="1"/>
        <rFont val="Calibri"/>
        <family val="2"/>
        <scheme val="minor"/>
      </rPr>
      <t>KPIs</t>
    </r>
    <r>
      <rPr>
        <sz val="11"/>
        <color theme="1"/>
        <rFont val="Calibri"/>
        <family val="2"/>
        <scheme val="minor"/>
      </rPr>
      <t xml:space="preserve"> devront être préparés et transmis à la Direction Compliance Groupe selon les modalités précisées ci-dessous.</t>
    </r>
  </si>
  <si>
    <r>
      <t>"La procédure d’évaluation de l’intégrité des tiers est formalisée</t>
    </r>
    <r>
      <rPr>
        <b/>
        <i/>
        <sz val="11"/>
        <color theme="1"/>
        <rFont val="Calibri"/>
        <family val="2"/>
        <scheme val="minor"/>
      </rPr>
      <t>"</t>
    </r>
    <r>
      <rPr>
        <i/>
        <sz val="11"/>
        <color theme="1"/>
        <rFont val="Calibri"/>
        <family val="2"/>
        <scheme val="minor"/>
      </rPr>
      <t>.  ""L’intégralité du dossier d’évaluation du tiers ainsi que l’historique des modifications sont à conserver pendant 5 ans après la cessation de la relation d’affaires (ou après la date d’une opération occasionnelle), sous réserve d’une législation plus exigeante".</t>
    </r>
  </si>
  <si>
    <t>Date de soumission à la Direction Ethique &amp; Compliance Groupe</t>
  </si>
  <si>
    <r>
      <t xml:space="preserve">En plus de la mise en place des procédures métiers habituelles, le demandeur (collaborateur en charge de la potentielle relation avec le tiers en question) devra </t>
    </r>
    <r>
      <rPr>
        <b/>
        <sz val="11"/>
        <color theme="1"/>
        <rFont val="Calibri"/>
        <family val="2"/>
        <scheme val="minor"/>
      </rPr>
      <t xml:space="preserve">soumettre pour signature au tiers des dispositions/déclarations spécifiques </t>
    </r>
    <r>
      <rPr>
        <sz val="11"/>
        <color theme="1"/>
        <rFont val="Calibri"/>
        <family val="2"/>
        <scheme val="minor"/>
      </rPr>
      <t>(i.e., clause anti-corruption).</t>
    </r>
  </si>
  <si>
    <t>xxx</t>
  </si>
  <si>
    <t>Marchés internationaux - Future Growth Markets</t>
  </si>
  <si>
    <r>
      <t>Application des procédures métiers
   - Signature d'une déclaration</t>
    </r>
    <r>
      <rPr>
        <i/>
        <sz val="11"/>
        <color theme="1"/>
        <rFont val="Calibri"/>
        <family val="2"/>
        <scheme val="minor"/>
      </rPr>
      <t xml:space="preserve"> </t>
    </r>
    <r>
      <rPr>
        <sz val="11"/>
        <color theme="1"/>
        <rFont val="Calibri"/>
        <family val="2"/>
        <scheme val="minor"/>
      </rPr>
      <t>compliance par le tiers</t>
    </r>
  </si>
  <si>
    <r>
      <t xml:space="preserve">Marchés internationaux - </t>
    </r>
    <r>
      <rPr>
        <sz val="11"/>
        <color theme="1"/>
        <rFont val="Calibri"/>
        <family val="2"/>
        <scheme val="minor"/>
      </rPr>
      <t>Future Growth Markets</t>
    </r>
  </si>
  <si>
    <t>TI score 23</t>
  </si>
  <si>
    <t>Client</t>
  </si>
  <si>
    <t>Fourn. / Presta. Métier</t>
  </si>
  <si>
    <t>Fourn. / Preta. Frais Généraux</t>
  </si>
  <si>
    <t>Fourn. / Presta. PI</t>
  </si>
  <si>
    <t>Transport / Transitaires</t>
  </si>
  <si>
    <t>Sponsoring / Mécénat</t>
  </si>
  <si>
    <t>Auditeurs / Organismes certificateurs</t>
  </si>
  <si>
    <t>Agents publics</t>
  </si>
  <si>
    <t>NA</t>
  </si>
  <si>
    <r>
      <t xml:space="preserve">Les </t>
    </r>
    <r>
      <rPr>
        <b/>
        <sz val="11"/>
        <color theme="1"/>
        <rFont val="Calibri"/>
        <family val="2"/>
        <scheme val="minor"/>
      </rPr>
      <t>procédures métiers habituelles</t>
    </r>
    <r>
      <rPr>
        <sz val="11"/>
        <color theme="1"/>
        <rFont val="Calibri"/>
        <family val="2"/>
        <scheme val="minor"/>
      </rPr>
      <t xml:space="preserve"> doivent être mises en place (i.e., Pack We Care incl. charte éthique, code anti-corruption, politique achats responsables, charte transport, charte de sourcing responsable de nos ingrédients). Les informations concernant les tiers sont collectées via ces procédures.</t>
    </r>
  </si>
  <si>
    <r>
      <t xml:space="preserve">Dans ce cas, une </t>
    </r>
    <r>
      <rPr>
        <b/>
        <sz val="11"/>
        <color theme="1"/>
        <rFont val="Calibri"/>
        <family val="2"/>
        <scheme val="minor"/>
      </rPr>
      <t>due diligence</t>
    </r>
    <r>
      <rPr>
        <sz val="11"/>
        <color theme="1"/>
        <rFont val="Calibri"/>
        <family val="2"/>
        <scheme val="minor"/>
      </rPr>
      <t xml:space="preserve"> sera réalisée via </t>
    </r>
    <r>
      <rPr>
        <b/>
        <sz val="11"/>
        <color theme="1"/>
        <rFont val="Calibri"/>
        <family val="2"/>
        <scheme val="minor"/>
      </rPr>
      <t xml:space="preserve">Moodys </t>
    </r>
    <r>
      <rPr>
        <sz val="11"/>
        <color theme="1"/>
        <rFont val="Calibri"/>
        <family val="2"/>
        <scheme val="minor"/>
      </rPr>
      <t xml:space="preserve">à partir des informations collectées. Les </t>
    </r>
    <r>
      <rPr>
        <b/>
        <sz val="11"/>
        <color theme="1"/>
        <rFont val="Calibri"/>
        <family val="2"/>
        <scheme val="minor"/>
      </rPr>
      <t>résultats</t>
    </r>
    <r>
      <rPr>
        <sz val="11"/>
        <color theme="1"/>
        <rFont val="Calibri"/>
        <family val="2"/>
        <scheme val="minor"/>
      </rPr>
      <t xml:space="preserve"> seront </t>
    </r>
    <r>
      <rPr>
        <b/>
        <sz val="11"/>
        <color theme="1"/>
        <rFont val="Calibri"/>
        <family val="2"/>
        <scheme val="minor"/>
      </rPr>
      <t>soumis à l'équipe dirigeante</t>
    </r>
    <r>
      <rPr>
        <sz val="11"/>
        <color theme="1"/>
        <rFont val="Calibri"/>
        <family val="2"/>
        <scheme val="minor"/>
      </rPr>
      <t xml:space="preserve"> (e.g., GM, directeur habilité à signer) de l'entité Clarins concernée. Si des "</t>
    </r>
    <r>
      <rPr>
        <i/>
        <sz val="11"/>
        <color theme="1"/>
        <rFont val="Calibri"/>
        <family val="2"/>
        <scheme val="minor"/>
      </rPr>
      <t>red flags</t>
    </r>
    <r>
      <rPr>
        <sz val="11"/>
        <color theme="1"/>
        <rFont val="Calibri"/>
        <family val="2"/>
        <scheme val="minor"/>
      </rPr>
      <t xml:space="preserve">" sont détectés dans les résultats, celle-ci pourra rejeter le dossier du tiers ou requalifier ce dernier en tant que tiers présentant un niveau de risque élevé.
Par ailleurs, une </t>
    </r>
    <r>
      <rPr>
        <b/>
        <sz val="11"/>
        <color theme="1"/>
        <rFont val="Calibri"/>
        <family val="2"/>
        <scheme val="minor"/>
      </rPr>
      <t>clause spécifique</t>
    </r>
    <r>
      <rPr>
        <sz val="11"/>
        <color theme="1"/>
        <rFont val="Calibri"/>
        <family val="2"/>
        <scheme val="minor"/>
      </rPr>
      <t xml:space="preserve"> devra être ajoutée au contrat (i.e., clause anti-corruption incl. les conditions du renouvellement de la revue conformité du tiers).</t>
    </r>
  </si>
  <si>
    <t>Archivage et KPIs</t>
  </si>
  <si>
    <t>Auditeurs / Organismes certificateurs (secteur privé)</t>
  </si>
  <si>
    <r>
      <t xml:space="preserve">Le relai conformité (Compliance Champion) de l'entité Clarins concernée devra </t>
    </r>
    <r>
      <rPr>
        <b/>
        <sz val="11"/>
        <color theme="1"/>
        <rFont val="Calibri"/>
        <family val="2"/>
        <scheme val="minor"/>
      </rPr>
      <t>informer la Direction Juridique &amp; Compliance Groupe</t>
    </r>
    <r>
      <rPr>
        <sz val="11"/>
        <color theme="1"/>
        <rFont val="Calibri"/>
        <family val="2"/>
        <scheme val="minor"/>
      </rPr>
      <t xml:space="preserve">. Un </t>
    </r>
    <r>
      <rPr>
        <b/>
        <sz val="11"/>
        <color theme="1"/>
        <rFont val="Calibri"/>
        <family val="2"/>
        <scheme val="minor"/>
      </rPr>
      <t>questionnaire d'intégrité</t>
    </r>
    <r>
      <rPr>
        <b/>
        <i/>
        <sz val="11"/>
        <color theme="1"/>
        <rFont val="Calibri"/>
        <family val="2"/>
        <scheme val="minor"/>
      </rPr>
      <t xml:space="preserve"> </t>
    </r>
    <r>
      <rPr>
        <b/>
        <sz val="11"/>
        <color theme="1"/>
        <rFont val="Calibri"/>
        <family val="2"/>
        <scheme val="minor"/>
      </rPr>
      <t>spécifique</t>
    </r>
    <r>
      <rPr>
        <sz val="11"/>
        <color theme="1"/>
        <rFont val="Calibri"/>
        <family val="2"/>
        <scheme val="minor"/>
      </rPr>
      <t xml:space="preserve"> devra être complété par le tiers et une </t>
    </r>
    <r>
      <rPr>
        <b/>
        <sz val="11"/>
        <color theme="1"/>
        <rFont val="Calibri"/>
        <family val="2"/>
        <scheme val="minor"/>
      </rPr>
      <t>due diligence approfondie</t>
    </r>
    <r>
      <rPr>
        <sz val="11"/>
        <color theme="1"/>
        <rFont val="Calibri"/>
        <family val="2"/>
        <scheme val="minor"/>
      </rPr>
      <t xml:space="preserve"> pourra être réalisée, le cas échéant avec l'aide d'un tiers (e.g., ADIT). Les </t>
    </r>
    <r>
      <rPr>
        <b/>
        <sz val="11"/>
        <color theme="1"/>
        <rFont val="Calibri"/>
        <family val="2"/>
        <scheme val="minor"/>
      </rPr>
      <t>résultats</t>
    </r>
    <r>
      <rPr>
        <sz val="11"/>
        <color theme="1"/>
        <rFont val="Calibri"/>
        <family val="2"/>
        <scheme val="minor"/>
      </rPr>
      <t xml:space="preserve"> seront </t>
    </r>
    <r>
      <rPr>
        <b/>
        <sz val="11"/>
        <color theme="1"/>
        <rFont val="Calibri"/>
        <family val="2"/>
        <scheme val="minor"/>
      </rPr>
      <t>soumis</t>
    </r>
    <r>
      <rPr>
        <sz val="11"/>
        <color theme="1"/>
        <rFont val="Calibri"/>
        <family val="2"/>
        <scheme val="minor"/>
      </rPr>
      <t xml:space="preserve"> par la Direction Juridique &amp; Compliance Groupe pour appréciation et le cas échéant, </t>
    </r>
    <r>
      <rPr>
        <b/>
        <sz val="11"/>
        <color theme="1"/>
        <rFont val="Calibri"/>
        <family val="2"/>
        <scheme val="minor"/>
      </rPr>
      <t>à l'instance dirigeante du Groupe Clarins (Comex)</t>
    </r>
    <r>
      <rPr>
        <sz val="11"/>
        <color theme="1"/>
        <rFont val="Calibri"/>
        <family val="2"/>
        <scheme val="minor"/>
      </rPr>
      <t xml:space="preserve"> qui pourra rejeter le dossier, donner son approbation ou demander la mise en place de </t>
    </r>
    <r>
      <rPr>
        <b/>
        <sz val="11"/>
        <color theme="1"/>
        <rFont val="Calibri"/>
        <family val="2"/>
        <scheme val="minor"/>
      </rPr>
      <t>mesures complémentaires de maîtrise du risque</t>
    </r>
    <r>
      <rPr>
        <sz val="11"/>
        <color theme="1"/>
        <rFont val="Calibri"/>
        <family val="2"/>
        <scheme val="minor"/>
      </rPr>
      <t xml:space="preserve"> lié au tiers en question (e.g., contrôles ciblés, suivi des flux financiers, etc.).
Si la relation avec le tiers est approuvée par la Direction Juridique &amp; Compliance ou l'instance dirigeante, une clause spécifique devra être ajoutée au contrat (i.e., clause anti-corruption + conditions du renouvellement de la revue conformité du tiers).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</si>
</sst>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 _€_-;\-* #,##0.00\ _€_-;_-* &quot;-&quot;??\ _€_-;_-@_-"/>
    <numFmt numFmtId="165" formatCode="_-* #,##0\ _€_-;\-* #,##0\ _€_-;_-* &quot;-&quot;??\ _€_-;_-@_-"/>
  </numFmts>
  <fonts count="14">
    <font>
      <sz val="11"/>
      <color theme="1"/>
      <name val="Calibri"/>
      <family val="2"/>
      <scheme val="minor"/>
    </font>
    <font>
      <sz val="11"/>
      <color theme="1"/>
      <name val="Calibri"/>
      <family val="2"/>
      <scheme val="minor"/>
    </font>
    <font>
      <b/>
      <sz val="11"/>
      <color theme="0"/>
      <name val="Calibri"/>
      <family val="2"/>
      <scheme val="minor"/>
    </font>
    <font>
      <b/>
      <sz val="14"/>
      <color theme="0"/>
      <name val="Calibri"/>
      <family val="2"/>
      <scheme val="minor"/>
    </font>
    <font>
      <b/>
      <sz val="11"/>
      <color theme="1"/>
      <name val="Calibri"/>
      <family val="2"/>
      <scheme val="minor"/>
    </font>
    <font>
      <i/>
      <sz val="11"/>
      <color theme="1"/>
      <name val="Calibri"/>
      <family val="2"/>
      <scheme val="minor"/>
    </font>
    <font>
      <b/>
      <i/>
      <sz val="11"/>
      <color theme="1"/>
      <name val="Calibri"/>
      <family val="2"/>
      <scheme val="minor"/>
    </font>
    <font>
      <sz val="11"/>
      <color rgb="FF000000"/>
      <name val="Calibri"/>
      <family val="2"/>
    </font>
    <font>
      <b/>
      <sz val="36"/>
      <color theme="0"/>
      <name val="Calibri"/>
      <family val="2"/>
      <scheme val="minor"/>
    </font>
    <font>
      <b/>
      <sz val="11"/>
      <name val="Calibri"/>
      <family val="2"/>
      <scheme val="minor"/>
    </font>
    <font>
      <i/>
      <sz val="11"/>
      <color theme="0"/>
      <name val="Calibri"/>
      <family val="2"/>
      <scheme val="minor"/>
    </font>
    <font>
      <sz val="11"/>
      <color theme="0"/>
      <name val="Calibri"/>
      <family val="2"/>
      <scheme val="minor"/>
    </font>
    <font>
      <b/>
      <sz val="11"/>
      <color theme="1"/>
      <name val="MS Gothic"/>
      <family val="3"/>
      <charset val="128"/>
    </font>
    <font>
      <b/>
      <sz val="11"/>
      <color theme="1"/>
      <name val="Calibri"/>
      <family val="3"/>
      <charset val="128"/>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E5E8EF"/>
        <bgColor indexed="64"/>
      </patternFill>
    </fill>
    <fill>
      <patternFill patternType="solid">
        <fgColor rgb="FFFFC000"/>
        <bgColor indexed="64"/>
      </patternFill>
    </fill>
    <fill>
      <patternFill patternType="solid">
        <fgColor rgb="FFFF0000"/>
        <bgColor indexed="64"/>
      </patternFill>
    </fill>
    <fill>
      <patternFill patternType="solid">
        <fgColor rgb="FF00B050"/>
        <bgColor indexed="64"/>
      </patternFill>
    </fill>
    <fill>
      <patternFill patternType="solid">
        <fgColor rgb="FFB40024"/>
        <bgColor indexed="64"/>
      </patternFill>
    </fill>
    <fill>
      <patternFill patternType="solid">
        <fgColor rgb="FFE5E5E5"/>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7" tint="0.39997558519241921"/>
        <bgColor indexed="64"/>
      </patternFill>
    </fill>
    <fill>
      <patternFill patternType="solid">
        <fgColor theme="2"/>
        <bgColor indexed="64"/>
      </patternFill>
    </fill>
  </fills>
  <borders count="6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auto="1"/>
      </left>
      <right style="medium">
        <color auto="1"/>
      </right>
      <top/>
      <bottom style="thin">
        <color indexed="64"/>
      </bottom>
      <diagonal/>
    </border>
    <border>
      <left style="medium">
        <color auto="1"/>
      </left>
      <right style="medium">
        <color auto="1"/>
      </right>
      <top style="thin">
        <color indexed="64"/>
      </top>
      <bottom style="thin">
        <color indexed="64"/>
      </bottom>
      <diagonal/>
    </border>
    <border>
      <left style="medium">
        <color auto="1"/>
      </left>
      <right style="medium">
        <color auto="1"/>
      </right>
      <top style="thin">
        <color indexed="64"/>
      </top>
      <bottom style="medium">
        <color auto="1"/>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medium">
        <color indexed="64"/>
      </top>
      <bottom style="thin">
        <color indexed="64"/>
      </bottom>
      <diagonal/>
    </border>
    <border>
      <left/>
      <right style="medium">
        <color auto="1"/>
      </right>
      <top style="thin">
        <color indexed="64"/>
      </top>
      <bottom style="thin">
        <color indexed="64"/>
      </bottom>
      <diagonal/>
    </border>
    <border>
      <left/>
      <right style="medium">
        <color auto="1"/>
      </right>
      <top style="thin">
        <color indexed="64"/>
      </top>
      <bottom style="medium">
        <color auto="1"/>
      </bottom>
      <diagonal/>
    </border>
    <border>
      <left/>
      <right style="medium">
        <color auto="1"/>
      </right>
      <top/>
      <bottom/>
      <diagonal/>
    </border>
    <border>
      <left style="medium">
        <color indexed="64"/>
      </left>
      <right/>
      <top style="thin">
        <color indexed="64"/>
      </top>
      <bottom/>
      <diagonal/>
    </border>
    <border>
      <left style="medium">
        <color auto="1"/>
      </left>
      <right style="medium">
        <color auto="1"/>
      </right>
      <top style="thin">
        <color indexed="64"/>
      </top>
      <bottom/>
      <diagonal/>
    </border>
    <border>
      <left/>
      <right style="medium">
        <color auto="1"/>
      </right>
      <top style="thin">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auto="1"/>
      </right>
      <top style="medium">
        <color auto="1"/>
      </top>
      <bottom/>
      <diagonal/>
    </border>
    <border>
      <left/>
      <right style="medium">
        <color auto="1"/>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auto="1"/>
      </left>
      <right style="medium">
        <color auto="1"/>
      </right>
      <top/>
      <bottom style="medium">
        <color auto="1"/>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auto="1"/>
      </left>
      <right/>
      <top style="thin">
        <color auto="1"/>
      </top>
      <bottom/>
      <diagonal/>
    </border>
    <border>
      <left style="thin">
        <color auto="1"/>
      </left>
      <right style="thin">
        <color auto="1"/>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right/>
      <top style="thin">
        <color indexed="64"/>
      </top>
      <bottom/>
      <diagonal/>
    </border>
    <border>
      <left/>
      <right style="medium">
        <color indexed="64"/>
      </right>
      <top/>
      <bottom style="medium">
        <color indexed="64"/>
      </bottom>
      <diagonal/>
    </border>
    <border>
      <left style="thin">
        <color auto="1"/>
      </left>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diagonalUp="1">
      <left style="thin">
        <color indexed="64"/>
      </left>
      <right style="thin">
        <color indexed="64"/>
      </right>
      <top style="thin">
        <color indexed="64"/>
      </top>
      <bottom style="thin">
        <color indexed="64"/>
      </bottom>
      <diagonal style="thin">
        <color indexed="64"/>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5">
    <xf numFmtId="0" fontId="0" fillId="0" borderId="0" xfId="0"/>
    <xf numFmtId="0" fontId="0" fillId="2" borderId="0" xfId="0" applyFill="1" applyAlignment="1">
      <alignment horizontal="left"/>
    </xf>
    <xf numFmtId="0" fontId="0" fillId="2" borderId="0" xfId="0" applyFill="1"/>
    <xf numFmtId="165" fontId="0" fillId="2" borderId="0" xfId="1" applyNumberFormat="1" applyFont="1" applyFill="1" applyProtection="1"/>
    <xf numFmtId="9" fontId="0" fillId="2" borderId="0" xfId="2" applyFont="1" applyFill="1" applyProtection="1"/>
    <xf numFmtId="0" fontId="0" fillId="2" borderId="0" xfId="0" applyFill="1" applyAlignment="1">
      <alignment horizontal="center"/>
    </xf>
    <xf numFmtId="9" fontId="0" fillId="3" borderId="0" xfId="2" applyFont="1" applyFill="1" applyProtection="1"/>
    <xf numFmtId="0" fontId="0" fillId="4" borderId="15" xfId="0" applyFill="1" applyBorder="1" applyProtection="1">
      <protection locked="0"/>
    </xf>
    <xf numFmtId="0" fontId="0" fillId="4" borderId="16" xfId="0" applyFill="1" applyBorder="1" applyProtection="1">
      <protection locked="0"/>
    </xf>
    <xf numFmtId="0" fontId="0" fillId="4" borderId="15" xfId="0" applyFill="1" applyBorder="1" applyAlignment="1" applyProtection="1">
      <alignment vertical="center"/>
      <protection locked="0"/>
    </xf>
    <xf numFmtId="0" fontId="0" fillId="4" borderId="7" xfId="0" applyFill="1" applyBorder="1" applyAlignment="1" applyProtection="1">
      <alignment vertical="center"/>
      <protection locked="0"/>
    </xf>
    <xf numFmtId="0" fontId="0" fillId="4" borderId="39" xfId="0" applyFill="1" applyBorder="1" applyAlignment="1" applyProtection="1">
      <alignment vertical="center"/>
      <protection locked="0"/>
    </xf>
    <xf numFmtId="0" fontId="0" fillId="4" borderId="8" xfId="0" applyFill="1" applyBorder="1" applyAlignment="1" applyProtection="1">
      <alignment vertical="center"/>
      <protection locked="0"/>
    </xf>
    <xf numFmtId="0" fontId="0" fillId="2" borderId="0" xfId="1" applyNumberFormat="1" applyFont="1" applyFill="1" applyProtection="1"/>
    <xf numFmtId="0" fontId="0" fillId="2" borderId="27" xfId="0" applyFill="1" applyBorder="1"/>
    <xf numFmtId="0" fontId="0" fillId="2" borderId="6" xfId="0" applyFill="1" applyBorder="1" applyAlignment="1">
      <alignment horizontal="left"/>
    </xf>
    <xf numFmtId="0" fontId="0" fillId="2" borderId="7" xfId="0" applyFill="1" applyBorder="1" applyAlignment="1">
      <alignment horizontal="left"/>
    </xf>
    <xf numFmtId="0" fontId="0" fillId="2" borderId="17" xfId="0" applyFill="1" applyBorder="1" applyAlignment="1">
      <alignment horizontal="center"/>
    </xf>
    <xf numFmtId="0" fontId="0" fillId="2" borderId="20" xfId="0" applyFill="1" applyBorder="1" applyAlignment="1">
      <alignment horizontal="center"/>
    </xf>
    <xf numFmtId="0" fontId="0" fillId="2" borderId="0" xfId="0" applyFill="1" applyAlignment="1">
      <alignment vertical="center"/>
    </xf>
    <xf numFmtId="0" fontId="0" fillId="2" borderId="10" xfId="0" applyFill="1" applyBorder="1" applyAlignment="1">
      <alignment horizontal="center" vertical="center"/>
    </xf>
    <xf numFmtId="0" fontId="0" fillId="2" borderId="15" xfId="0" applyFill="1" applyBorder="1" applyAlignment="1">
      <alignment vertical="center"/>
    </xf>
    <xf numFmtId="0" fontId="0" fillId="2" borderId="40" xfId="0" applyFill="1" applyBorder="1" applyAlignment="1">
      <alignment horizontal="left" vertical="center"/>
    </xf>
    <xf numFmtId="0" fontId="0" fillId="2" borderId="16" xfId="0" applyFill="1" applyBorder="1" applyAlignment="1">
      <alignment horizontal="center" vertical="center"/>
    </xf>
    <xf numFmtId="0" fontId="0" fillId="2" borderId="25" xfId="0" applyFill="1" applyBorder="1" applyAlignment="1">
      <alignment horizontal="center" vertical="center"/>
    </xf>
    <xf numFmtId="0" fontId="0" fillId="2" borderId="39" xfId="0" applyFill="1" applyBorder="1" applyAlignment="1">
      <alignment vertical="center"/>
    </xf>
    <xf numFmtId="0" fontId="0" fillId="2" borderId="0" xfId="0" applyFill="1" applyAlignment="1">
      <alignment horizontal="left" vertical="center"/>
    </xf>
    <xf numFmtId="0" fontId="0" fillId="2" borderId="15" xfId="0" applyFill="1" applyBorder="1" applyAlignment="1">
      <alignment horizontal="center" vertical="center"/>
    </xf>
    <xf numFmtId="0" fontId="0" fillId="2" borderId="15" xfId="0" applyFill="1" applyBorder="1" applyAlignment="1">
      <alignment vertical="center" wrapText="1"/>
    </xf>
    <xf numFmtId="0" fontId="0" fillId="2" borderId="15" xfId="0" applyFill="1" applyBorder="1" applyAlignment="1">
      <alignment horizontal="left" vertical="center" wrapText="1"/>
    </xf>
    <xf numFmtId="0" fontId="0" fillId="2" borderId="7" xfId="0" applyFill="1" applyBorder="1" applyAlignment="1">
      <alignment vertical="center" wrapText="1"/>
    </xf>
    <xf numFmtId="0" fontId="0" fillId="2" borderId="7" xfId="0" applyFill="1" applyBorder="1" applyAlignment="1">
      <alignment horizontal="left" vertical="center" wrapText="1"/>
    </xf>
    <xf numFmtId="0" fontId="0" fillId="2" borderId="7" xfId="0" applyFill="1" applyBorder="1" applyAlignment="1">
      <alignment horizontal="center" vertical="center" wrapText="1"/>
    </xf>
    <xf numFmtId="0" fontId="0" fillId="2" borderId="8" xfId="0" applyFill="1" applyBorder="1" applyAlignment="1">
      <alignment horizontal="center" vertical="center"/>
    </xf>
    <xf numFmtId="0" fontId="0" fillId="2" borderId="8" xfId="0" applyFill="1" applyBorder="1" applyAlignment="1">
      <alignment vertical="center" wrapText="1"/>
    </xf>
    <xf numFmtId="0" fontId="0" fillId="2" borderId="8" xfId="0" applyFill="1" applyBorder="1" applyAlignment="1">
      <alignment horizontal="left" vertical="center" wrapText="1"/>
    </xf>
    <xf numFmtId="0" fontId="0" fillId="2" borderId="11" xfId="0" applyFill="1" applyBorder="1" applyAlignment="1">
      <alignment horizontal="center" vertical="center"/>
    </xf>
    <xf numFmtId="0" fontId="0" fillId="2" borderId="19" xfId="0" applyFill="1" applyBorder="1" applyAlignment="1">
      <alignment horizontal="center" vertical="center"/>
    </xf>
    <xf numFmtId="0" fontId="0" fillId="2" borderId="20" xfId="0" applyFill="1" applyBorder="1" applyAlignment="1">
      <alignment vertical="center" wrapText="1"/>
    </xf>
    <xf numFmtId="0" fontId="0" fillId="2" borderId="20" xfId="0" applyFill="1" applyBorder="1" applyAlignment="1">
      <alignment horizontal="center" vertical="center" wrapText="1"/>
    </xf>
    <xf numFmtId="0" fontId="0" fillId="2" borderId="21" xfId="0" applyFill="1" applyBorder="1" applyAlignment="1">
      <alignment horizontal="center" vertical="center"/>
    </xf>
    <xf numFmtId="0" fontId="0" fillId="2" borderId="12" xfId="0" applyFill="1" applyBorder="1" applyAlignment="1">
      <alignment horizontal="center" vertical="center"/>
    </xf>
    <xf numFmtId="0" fontId="0" fillId="2" borderId="8" xfId="0" applyFill="1" applyBorder="1" applyAlignment="1">
      <alignment vertical="center"/>
    </xf>
    <xf numFmtId="0" fontId="0" fillId="2" borderId="17" xfId="0" applyFill="1" applyBorder="1" applyAlignment="1">
      <alignment horizontal="center" vertical="center"/>
    </xf>
    <xf numFmtId="0" fontId="0" fillId="2" borderId="20" xfId="0" applyFill="1" applyBorder="1" applyAlignment="1">
      <alignment horizontal="left" vertical="center" wrapText="1"/>
    </xf>
    <xf numFmtId="0" fontId="0" fillId="2" borderId="7" xfId="0" applyFill="1" applyBorder="1" applyAlignment="1">
      <alignment horizontal="center" vertical="center"/>
    </xf>
    <xf numFmtId="0" fontId="0" fillId="2" borderId="0" xfId="0" applyFill="1" applyAlignment="1">
      <alignment horizontal="left" vertical="center" wrapText="1"/>
    </xf>
    <xf numFmtId="0" fontId="0" fillId="2" borderId="7" xfId="0" applyFill="1" applyBorder="1" applyAlignment="1">
      <alignment horizontal="left" vertical="center"/>
    </xf>
    <xf numFmtId="0" fontId="0" fillId="2" borderId="41" xfId="0" applyFill="1" applyBorder="1" applyAlignment="1">
      <alignment horizontal="left" vertical="center" wrapText="1"/>
    </xf>
    <xf numFmtId="0" fontId="0" fillId="2" borderId="0" xfId="0" quotePrefix="1" applyFill="1"/>
    <xf numFmtId="0" fontId="0" fillId="2" borderId="0" xfId="0" applyFill="1" applyAlignment="1">
      <alignment wrapText="1"/>
    </xf>
    <xf numFmtId="0" fontId="0" fillId="2" borderId="54" xfId="0" applyFill="1" applyBorder="1"/>
    <xf numFmtId="0" fontId="0" fillId="2" borderId="52" xfId="0" applyFill="1" applyBorder="1"/>
    <xf numFmtId="0" fontId="4" fillId="2" borderId="45" xfId="0" applyFont="1" applyFill="1" applyBorder="1" applyAlignment="1">
      <alignment horizontal="center"/>
    </xf>
    <xf numFmtId="0" fontId="4" fillId="2" borderId="35" xfId="0" applyFont="1" applyFill="1" applyBorder="1" applyAlignment="1">
      <alignment horizontal="center"/>
    </xf>
    <xf numFmtId="0" fontId="4" fillId="2" borderId="2" xfId="0" applyFont="1" applyFill="1" applyBorder="1" applyAlignment="1">
      <alignment horizontal="center"/>
    </xf>
    <xf numFmtId="0" fontId="0" fillId="4" borderId="55" xfId="0" applyFill="1" applyBorder="1"/>
    <xf numFmtId="0" fontId="0" fillId="4" borderId="53" xfId="0" applyFill="1" applyBorder="1"/>
    <xf numFmtId="0" fontId="0" fillId="2" borderId="54" xfId="0" applyFill="1" applyBorder="1" applyAlignment="1">
      <alignment wrapText="1"/>
    </xf>
    <xf numFmtId="0" fontId="0" fillId="4" borderId="48" xfId="0" applyFill="1" applyBorder="1" applyProtection="1">
      <protection locked="0"/>
    </xf>
    <xf numFmtId="0" fontId="0" fillId="4" borderId="7" xfId="0" applyFill="1" applyBorder="1" applyProtection="1">
      <protection locked="0"/>
    </xf>
    <xf numFmtId="0" fontId="0" fillId="0" borderId="47" xfId="0" applyBorder="1"/>
    <xf numFmtId="15" fontId="0" fillId="2" borderId="8" xfId="0" applyNumberFormat="1" applyFill="1" applyBorder="1" applyProtection="1">
      <protection locked="0"/>
    </xf>
    <xf numFmtId="165" fontId="0" fillId="3" borderId="0" xfId="1" applyNumberFormat="1" applyFont="1" applyFill="1" applyProtection="1"/>
    <xf numFmtId="0" fontId="0" fillId="3" borderId="0" xfId="0" applyFill="1"/>
    <xf numFmtId="0" fontId="4" fillId="2" borderId="46" xfId="0" applyFont="1" applyFill="1" applyBorder="1" applyAlignment="1">
      <alignment horizontal="center"/>
    </xf>
    <xf numFmtId="0" fontId="0" fillId="2" borderId="50" xfId="0" applyFill="1" applyBorder="1"/>
    <xf numFmtId="0" fontId="0" fillId="4" borderId="51" xfId="0" applyFill="1" applyBorder="1"/>
    <xf numFmtId="0" fontId="0" fillId="2" borderId="34" xfId="0" applyFill="1" applyBorder="1" applyAlignment="1">
      <alignment horizontal="center" vertical="center"/>
    </xf>
    <xf numFmtId="0" fontId="0" fillId="8" borderId="0" xfId="0" applyFill="1"/>
    <xf numFmtId="0" fontId="4" fillId="9" borderId="36" xfId="0" applyFont="1" applyFill="1" applyBorder="1" applyAlignment="1">
      <alignment horizontal="center"/>
    </xf>
    <xf numFmtId="0" fontId="4" fillId="9" borderId="49" xfId="0" applyFont="1" applyFill="1" applyBorder="1" applyAlignment="1">
      <alignment horizontal="center"/>
    </xf>
    <xf numFmtId="0" fontId="4" fillId="9" borderId="45" xfId="0" applyFont="1" applyFill="1" applyBorder="1" applyAlignment="1">
      <alignment horizontal="center"/>
    </xf>
    <xf numFmtId="0" fontId="4" fillId="9" borderId="1" xfId="0" applyFont="1" applyFill="1" applyBorder="1" applyAlignment="1">
      <alignment horizontal="center"/>
    </xf>
    <xf numFmtId="0" fontId="4" fillId="9" borderId="14" xfId="0" applyFont="1" applyFill="1" applyBorder="1" applyAlignment="1">
      <alignment horizontal="center"/>
    </xf>
    <xf numFmtId="0" fontId="4" fillId="9" borderId="9" xfId="0" applyFont="1" applyFill="1" applyBorder="1" applyAlignment="1">
      <alignment horizontal="center" vertical="center"/>
    </xf>
    <xf numFmtId="0" fontId="4" fillId="9" borderId="1" xfId="0" applyFont="1" applyFill="1" applyBorder="1" applyAlignment="1">
      <alignment horizontal="center" vertical="center"/>
    </xf>
    <xf numFmtId="9" fontId="0" fillId="2" borderId="0" xfId="2" applyFont="1" applyFill="1" applyAlignment="1" applyProtection="1">
      <alignment wrapText="1"/>
    </xf>
    <xf numFmtId="0" fontId="8" fillId="8" borderId="0" xfId="0" applyFont="1" applyFill="1"/>
    <xf numFmtId="0" fontId="5" fillId="2" borderId="0" xfId="0" applyFont="1" applyFill="1" applyAlignment="1">
      <alignment horizontal="justify" vertical="center" wrapText="1"/>
    </xf>
    <xf numFmtId="0" fontId="0" fillId="2" borderId="0" xfId="0" applyFill="1" applyAlignment="1">
      <alignment vertical="top" wrapText="1"/>
    </xf>
    <xf numFmtId="0" fontId="4" fillId="2" borderId="0" xfId="0" applyFont="1" applyFill="1" applyAlignment="1">
      <alignment horizontal="center" vertical="center" wrapText="1"/>
    </xf>
    <xf numFmtId="0" fontId="0" fillId="2" borderId="40" xfId="0" applyFill="1" applyBorder="1"/>
    <xf numFmtId="0" fontId="4" fillId="6" borderId="54" xfId="0" applyFont="1" applyFill="1" applyBorder="1" applyAlignment="1">
      <alignment horizontal="center" vertical="center" wrapText="1"/>
    </xf>
    <xf numFmtId="0" fontId="4" fillId="7" borderId="54" xfId="0" applyFont="1" applyFill="1" applyBorder="1" applyAlignment="1">
      <alignment horizontal="center" vertical="center" wrapText="1"/>
    </xf>
    <xf numFmtId="0" fontId="5" fillId="2" borderId="41" xfId="0" applyFont="1" applyFill="1" applyBorder="1" applyAlignment="1">
      <alignment vertical="center" wrapText="1"/>
    </xf>
    <xf numFmtId="0" fontId="9" fillId="2" borderId="0" xfId="0" applyFont="1" applyFill="1" applyAlignment="1">
      <alignment horizontal="center" vertical="center"/>
    </xf>
    <xf numFmtId="0" fontId="0" fillId="2" borderId="65" xfId="0" applyFill="1" applyBorder="1" applyAlignment="1">
      <alignment vertical="center" wrapText="1"/>
    </xf>
    <xf numFmtId="0" fontId="9" fillId="2" borderId="56" xfId="0" applyFont="1" applyFill="1" applyBorder="1" applyAlignment="1">
      <alignment vertical="center"/>
    </xf>
    <xf numFmtId="0" fontId="2" fillId="8" borderId="0" xfId="0" applyFont="1" applyFill="1"/>
    <xf numFmtId="0" fontId="0" fillId="2" borderId="40" xfId="0" applyFill="1" applyBorder="1" applyAlignment="1">
      <alignment horizontal="left" vertical="center" wrapText="1"/>
    </xf>
    <xf numFmtId="0" fontId="0" fillId="2" borderId="66" xfId="0" applyFill="1" applyBorder="1" applyAlignment="1">
      <alignment vertical="center" wrapText="1"/>
    </xf>
    <xf numFmtId="0" fontId="0" fillId="2" borderId="67" xfId="0" applyFill="1" applyBorder="1" applyAlignment="1">
      <alignment vertical="center" wrapText="1"/>
    </xf>
    <xf numFmtId="0" fontId="9" fillId="2" borderId="56" xfId="0" applyFont="1" applyFill="1" applyBorder="1" applyAlignment="1">
      <alignment horizontal="center" vertical="center"/>
    </xf>
    <xf numFmtId="0" fontId="9" fillId="2" borderId="4" xfId="0" applyFont="1" applyFill="1" applyBorder="1" applyAlignment="1">
      <alignment horizontal="center" vertical="center"/>
    </xf>
    <xf numFmtId="0" fontId="9" fillId="2" borderId="66" xfId="0" applyFont="1" applyFill="1" applyBorder="1" applyAlignment="1">
      <alignment horizontal="center" vertical="center"/>
    </xf>
    <xf numFmtId="0" fontId="9" fillId="2" borderId="67" xfId="0" applyFont="1" applyFill="1" applyBorder="1" applyAlignment="1">
      <alignment horizontal="center" vertical="center"/>
    </xf>
    <xf numFmtId="0" fontId="9" fillId="2" borderId="64" xfId="0" applyFont="1" applyFill="1" applyBorder="1" applyAlignment="1">
      <alignment horizontal="center" vertical="center"/>
    </xf>
    <xf numFmtId="0" fontId="9" fillId="2" borderId="28" xfId="0" applyFont="1" applyFill="1" applyBorder="1" applyAlignment="1">
      <alignment horizontal="center" vertical="center"/>
    </xf>
    <xf numFmtId="0" fontId="4" fillId="2" borderId="40" xfId="0" applyFont="1" applyFill="1" applyBorder="1" applyAlignment="1">
      <alignment horizontal="center" vertical="center"/>
    </xf>
    <xf numFmtId="0" fontId="4" fillId="2" borderId="38" xfId="0" applyFont="1" applyFill="1" applyBorder="1" applyAlignment="1">
      <alignment vertical="center"/>
    </xf>
    <xf numFmtId="0" fontId="4" fillId="2" borderId="4" xfId="0" applyFont="1" applyFill="1" applyBorder="1" applyAlignment="1">
      <alignment vertical="center"/>
    </xf>
    <xf numFmtId="0" fontId="0" fillId="2" borderId="67" xfId="0" applyFill="1" applyBorder="1" applyAlignment="1">
      <alignment vertical="center"/>
    </xf>
    <xf numFmtId="0" fontId="4" fillId="9" borderId="54" xfId="0" applyFont="1" applyFill="1" applyBorder="1" applyAlignment="1">
      <alignment horizontal="center"/>
    </xf>
    <xf numFmtId="0" fontId="4" fillId="3" borderId="54" xfId="0" applyFont="1" applyFill="1" applyBorder="1" applyAlignment="1">
      <alignment horizontal="center" vertical="center" wrapText="1"/>
    </xf>
    <xf numFmtId="0" fontId="4" fillId="5" borderId="54" xfId="0" applyFont="1" applyFill="1" applyBorder="1" applyAlignment="1">
      <alignment horizontal="center" vertical="center" wrapText="1"/>
    </xf>
    <xf numFmtId="0" fontId="4" fillId="5" borderId="54" xfId="0" applyFont="1" applyFill="1" applyBorder="1" applyAlignment="1">
      <alignment horizontal="center" vertical="center"/>
    </xf>
    <xf numFmtId="0" fontId="4" fillId="6" borderId="54" xfId="0" applyFont="1" applyFill="1" applyBorder="1" applyAlignment="1">
      <alignment horizontal="center" vertical="center"/>
    </xf>
    <xf numFmtId="0" fontId="4" fillId="7" borderId="54" xfId="0" applyFont="1" applyFill="1" applyBorder="1" applyAlignment="1">
      <alignment horizontal="center" vertical="center"/>
    </xf>
    <xf numFmtId="0" fontId="4" fillId="3" borderId="54" xfId="0" applyFont="1" applyFill="1" applyBorder="1" applyAlignment="1">
      <alignment horizontal="center" vertical="center"/>
    </xf>
    <xf numFmtId="0" fontId="0" fillId="2" borderId="28" xfId="0" applyFill="1" applyBorder="1"/>
    <xf numFmtId="0" fontId="0" fillId="2" borderId="4" xfId="0" applyFill="1" applyBorder="1"/>
    <xf numFmtId="0" fontId="0" fillId="2" borderId="67" xfId="0" applyFill="1" applyBorder="1"/>
    <xf numFmtId="0" fontId="0" fillId="2" borderId="62" xfId="0" applyFill="1" applyBorder="1"/>
    <xf numFmtId="0" fontId="0" fillId="2" borderId="66" xfId="0" applyFill="1" applyBorder="1"/>
    <xf numFmtId="0" fontId="0" fillId="2" borderId="68" xfId="0" applyFill="1" applyBorder="1" applyAlignment="1">
      <alignment wrapText="1"/>
    </xf>
    <xf numFmtId="0" fontId="4" fillId="9" borderId="54" xfId="0" applyFont="1" applyFill="1" applyBorder="1" applyAlignment="1">
      <alignment horizontal="center" vertical="center"/>
    </xf>
    <xf numFmtId="0" fontId="2" fillId="2" borderId="0" xfId="0" applyFont="1" applyFill="1"/>
    <xf numFmtId="0" fontId="0" fillId="2" borderId="30" xfId="0" applyFill="1" applyBorder="1"/>
    <xf numFmtId="0" fontId="10" fillId="2" borderId="0" xfId="0" applyFont="1" applyFill="1" applyAlignment="1">
      <alignment vertical="center" wrapText="1"/>
    </xf>
    <xf numFmtId="0" fontId="2" fillId="2" borderId="0" xfId="0" applyFont="1" applyFill="1" applyAlignment="1">
      <alignment vertical="center"/>
    </xf>
    <xf numFmtId="0" fontId="3" fillId="2" borderId="0" xfId="0" applyFont="1" applyFill="1" applyAlignment="1">
      <alignment vertical="center" wrapText="1"/>
    </xf>
    <xf numFmtId="0" fontId="0" fillId="13" borderId="0" xfId="0" applyFill="1" applyAlignment="1">
      <alignment horizontal="center"/>
    </xf>
    <xf numFmtId="0" fontId="2" fillId="6" borderId="0" xfId="0" applyFont="1" applyFill="1"/>
    <xf numFmtId="0" fontId="11" fillId="6" borderId="0" xfId="0" applyFont="1" applyFill="1"/>
    <xf numFmtId="0" fontId="4" fillId="6" borderId="38" xfId="0" applyFont="1" applyFill="1" applyBorder="1" applyAlignment="1">
      <alignment horizontal="center" vertical="center" wrapText="1"/>
    </xf>
    <xf numFmtId="0" fontId="4" fillId="7" borderId="38" xfId="0" applyFont="1" applyFill="1" applyBorder="1" applyAlignment="1">
      <alignment horizontal="center" vertical="center" wrapText="1"/>
    </xf>
    <xf numFmtId="0" fontId="4" fillId="12" borderId="38" xfId="0" applyFont="1" applyFill="1" applyBorder="1" applyAlignment="1">
      <alignment horizontal="center" vertical="center" wrapText="1"/>
    </xf>
    <xf numFmtId="0" fontId="4" fillId="11" borderId="38" xfId="0" applyFont="1" applyFill="1" applyBorder="1" applyAlignment="1">
      <alignment horizontal="center" vertical="center" wrapText="1"/>
    </xf>
    <xf numFmtId="0" fontId="0" fillId="3" borderId="0" xfId="0" applyFill="1" applyAlignment="1">
      <alignment horizontal="center"/>
    </xf>
    <xf numFmtId="0" fontId="0" fillId="2" borderId="38" xfId="0" applyFill="1" applyBorder="1"/>
    <xf numFmtId="0" fontId="5" fillId="2" borderId="40" xfId="0" applyFont="1" applyFill="1" applyBorder="1" applyAlignment="1">
      <alignment vertical="center" wrapText="1"/>
    </xf>
    <xf numFmtId="0" fontId="0" fillId="2" borderId="41" xfId="0" applyFill="1" applyBorder="1"/>
    <xf numFmtId="0" fontId="0" fillId="2" borderId="56" xfId="0" applyFill="1" applyBorder="1"/>
    <xf numFmtId="0" fontId="5" fillId="0" borderId="41" xfId="0" applyFont="1" applyBorder="1" applyAlignment="1">
      <alignment vertical="center" wrapText="1"/>
    </xf>
    <xf numFmtId="0" fontId="0" fillId="2" borderId="56" xfId="0" applyFill="1" applyBorder="1" applyAlignment="1">
      <alignment horizontal="left" vertical="top" wrapText="1"/>
    </xf>
    <xf numFmtId="0" fontId="0" fillId="2" borderId="62" xfId="0" applyFill="1" applyBorder="1" applyAlignment="1">
      <alignment horizontal="left" vertical="top" wrapText="1"/>
    </xf>
    <xf numFmtId="0" fontId="0" fillId="2" borderId="0" xfId="0" applyFill="1" applyAlignment="1">
      <alignment horizontal="left" vertical="top" wrapText="1"/>
    </xf>
    <xf numFmtId="0" fontId="0" fillId="2" borderId="66" xfId="0" applyFill="1" applyBorder="1" applyAlignment="1">
      <alignment horizontal="left" vertical="top" wrapText="1"/>
    </xf>
    <xf numFmtId="0" fontId="0" fillId="2" borderId="4" xfId="0" applyFill="1" applyBorder="1" applyAlignment="1">
      <alignment horizontal="left" vertical="top" wrapText="1"/>
    </xf>
    <xf numFmtId="0" fontId="0" fillId="2" borderId="40" xfId="0" applyFill="1" applyBorder="1" applyAlignment="1">
      <alignment horizontal="left" vertical="top" wrapText="1"/>
    </xf>
    <xf numFmtId="0" fontId="0" fillId="2" borderId="67" xfId="0" applyFill="1" applyBorder="1" applyAlignment="1">
      <alignment horizontal="left" vertical="top" wrapText="1"/>
    </xf>
    <xf numFmtId="0" fontId="4" fillId="10" borderId="54" xfId="0" applyFont="1" applyFill="1" applyBorder="1" applyAlignment="1">
      <alignment horizontal="center" vertical="center" wrapText="1"/>
    </xf>
    <xf numFmtId="0" fontId="4" fillId="10" borderId="56" xfId="0" applyFont="1" applyFill="1" applyBorder="1" applyAlignment="1">
      <alignment horizontal="center" vertical="center" wrapText="1"/>
    </xf>
    <xf numFmtId="0" fontId="4" fillId="10" borderId="62" xfId="0" applyFont="1" applyFill="1" applyBorder="1" applyAlignment="1">
      <alignment horizontal="center" vertical="center" wrapText="1"/>
    </xf>
    <xf numFmtId="0" fontId="4" fillId="10" borderId="66" xfId="0" applyFont="1" applyFill="1" applyBorder="1" applyAlignment="1">
      <alignment horizontal="center" vertical="center" wrapText="1"/>
    </xf>
    <xf numFmtId="0" fontId="4" fillId="10" borderId="4" xfId="0" applyFont="1" applyFill="1" applyBorder="1" applyAlignment="1">
      <alignment horizontal="center" vertical="center" wrapText="1"/>
    </xf>
    <xf numFmtId="0" fontId="4" fillId="10" borderId="0" xfId="0" applyFont="1" applyFill="1" applyAlignment="1">
      <alignment horizontal="center" vertical="center" wrapText="1"/>
    </xf>
    <xf numFmtId="0" fontId="4" fillId="10" borderId="67" xfId="0" applyFont="1" applyFill="1" applyBorder="1" applyAlignment="1">
      <alignment horizontal="center" vertical="center" wrapText="1"/>
    </xf>
    <xf numFmtId="0" fontId="3" fillId="8" borderId="0" xfId="0" applyFont="1" applyFill="1" applyAlignment="1">
      <alignment horizontal="center" vertical="center" wrapText="1"/>
    </xf>
    <xf numFmtId="0" fontId="5" fillId="2" borderId="56" xfId="0" applyFont="1" applyFill="1" applyBorder="1" applyAlignment="1">
      <alignment horizontal="justify" vertical="center" wrapText="1"/>
    </xf>
    <xf numFmtId="0" fontId="5" fillId="2" borderId="62" xfId="0" applyFont="1" applyFill="1" applyBorder="1" applyAlignment="1">
      <alignment horizontal="justify" vertical="center" wrapText="1"/>
    </xf>
    <xf numFmtId="0" fontId="5" fillId="2" borderId="66" xfId="0" applyFont="1" applyFill="1" applyBorder="1" applyAlignment="1">
      <alignment horizontal="justify" vertical="center" wrapText="1"/>
    </xf>
    <xf numFmtId="0" fontId="5" fillId="2" borderId="64" xfId="0" applyFont="1" applyFill="1" applyBorder="1" applyAlignment="1">
      <alignment horizontal="justify" vertical="center" wrapText="1"/>
    </xf>
    <xf numFmtId="0" fontId="5" fillId="2" borderId="0" xfId="0" applyFont="1" applyFill="1" applyAlignment="1">
      <alignment horizontal="justify" vertical="center" wrapText="1"/>
    </xf>
    <xf numFmtId="0" fontId="5" fillId="2" borderId="28" xfId="0" applyFont="1" applyFill="1" applyBorder="1" applyAlignment="1">
      <alignment horizontal="justify" vertical="center" wrapText="1"/>
    </xf>
    <xf numFmtId="0" fontId="5" fillId="2" borderId="4" xfId="0" applyFont="1" applyFill="1" applyBorder="1" applyAlignment="1">
      <alignment horizontal="justify" vertical="center" wrapText="1"/>
    </xf>
    <xf numFmtId="0" fontId="5" fillId="2" borderId="40" xfId="0" applyFont="1" applyFill="1" applyBorder="1" applyAlignment="1">
      <alignment horizontal="justify" vertical="center" wrapText="1"/>
    </xf>
    <xf numFmtId="0" fontId="5" fillId="2" borderId="67" xfId="0" applyFont="1" applyFill="1" applyBorder="1" applyAlignment="1">
      <alignment horizontal="justify" vertical="center" wrapText="1"/>
    </xf>
    <xf numFmtId="0" fontId="4" fillId="10" borderId="54" xfId="0" applyFont="1" applyFill="1" applyBorder="1" applyAlignment="1">
      <alignment horizontal="center" vertical="center"/>
    </xf>
    <xf numFmtId="0" fontId="4" fillId="10" borderId="56" xfId="0" applyFont="1" applyFill="1" applyBorder="1" applyAlignment="1">
      <alignment horizontal="center" vertical="center"/>
    </xf>
    <xf numFmtId="0" fontId="4" fillId="10" borderId="62" xfId="0" applyFont="1" applyFill="1" applyBorder="1" applyAlignment="1">
      <alignment horizontal="center" vertical="center"/>
    </xf>
    <xf numFmtId="0" fontId="4" fillId="10" borderId="66" xfId="0" applyFont="1" applyFill="1" applyBorder="1" applyAlignment="1">
      <alignment horizontal="center" vertical="center"/>
    </xf>
    <xf numFmtId="0" fontId="4" fillId="10" borderId="4" xfId="0" applyFont="1" applyFill="1" applyBorder="1" applyAlignment="1">
      <alignment horizontal="center" vertical="center"/>
    </xf>
    <xf numFmtId="0" fontId="4" fillId="10" borderId="40" xfId="0" applyFont="1" applyFill="1" applyBorder="1" applyAlignment="1">
      <alignment horizontal="center" vertical="center"/>
    </xf>
    <xf numFmtId="0" fontId="4" fillId="10" borderId="67" xfId="0" applyFont="1" applyFill="1" applyBorder="1" applyAlignment="1">
      <alignment horizontal="center" vertical="center"/>
    </xf>
    <xf numFmtId="0" fontId="0" fillId="2" borderId="38" xfId="0" applyFill="1" applyBorder="1" applyAlignment="1">
      <alignment horizontal="left" vertical="center" wrapText="1"/>
    </xf>
    <xf numFmtId="0" fontId="0" fillId="2" borderId="65" xfId="0" applyFill="1" applyBorder="1" applyAlignment="1">
      <alignment horizontal="left" vertical="center" wrapText="1"/>
    </xf>
    <xf numFmtId="0" fontId="0" fillId="2" borderId="41" xfId="0" applyFill="1" applyBorder="1" applyAlignment="1">
      <alignment horizontal="center" vertical="center" wrapText="1"/>
    </xf>
    <xf numFmtId="0" fontId="0" fillId="2" borderId="38" xfId="0" applyFill="1" applyBorder="1" applyAlignment="1">
      <alignment horizontal="justify" vertical="center" wrapText="1"/>
    </xf>
    <xf numFmtId="0" fontId="0" fillId="2" borderId="41" xfId="0" applyFill="1" applyBorder="1" applyAlignment="1">
      <alignment horizontal="justify" vertical="center" wrapText="1"/>
    </xf>
    <xf numFmtId="0" fontId="0" fillId="2" borderId="65" xfId="0" applyFill="1" applyBorder="1" applyAlignment="1">
      <alignment horizontal="justify" vertical="center" wrapText="1"/>
    </xf>
    <xf numFmtId="0" fontId="9" fillId="10" borderId="56" xfId="0" applyFont="1" applyFill="1" applyBorder="1" applyAlignment="1">
      <alignment horizontal="center" vertical="center"/>
    </xf>
    <xf numFmtId="0" fontId="9" fillId="10" borderId="62" xfId="0" applyFont="1" applyFill="1" applyBorder="1" applyAlignment="1">
      <alignment horizontal="center" vertical="center"/>
    </xf>
    <xf numFmtId="0" fontId="9" fillId="10" borderId="66" xfId="0" applyFont="1" applyFill="1" applyBorder="1" applyAlignment="1">
      <alignment horizontal="center" vertical="center"/>
    </xf>
    <xf numFmtId="0" fontId="9" fillId="10" borderId="64" xfId="0" applyFont="1" applyFill="1" applyBorder="1" applyAlignment="1">
      <alignment horizontal="center" vertical="center"/>
    </xf>
    <xf numFmtId="0" fontId="9" fillId="10" borderId="0" xfId="0" applyFont="1" applyFill="1" applyAlignment="1">
      <alignment horizontal="center" vertical="center"/>
    </xf>
    <xf numFmtId="0" fontId="9" fillId="10" borderId="28" xfId="0" applyFont="1" applyFill="1" applyBorder="1" applyAlignment="1">
      <alignment horizontal="center" vertical="center"/>
    </xf>
    <xf numFmtId="0" fontId="9" fillId="10" borderId="4" xfId="0" applyFont="1" applyFill="1" applyBorder="1" applyAlignment="1">
      <alignment horizontal="center" vertical="center"/>
    </xf>
    <xf numFmtId="0" fontId="9" fillId="10" borderId="40" xfId="0" applyFont="1" applyFill="1" applyBorder="1" applyAlignment="1">
      <alignment horizontal="center" vertical="center"/>
    </xf>
    <xf numFmtId="0" fontId="9" fillId="10" borderId="67" xfId="0" applyFont="1" applyFill="1" applyBorder="1" applyAlignment="1">
      <alignment horizontal="center" vertical="center"/>
    </xf>
    <xf numFmtId="0" fontId="5" fillId="2" borderId="41" xfId="0" applyFont="1" applyFill="1" applyBorder="1" applyAlignment="1">
      <alignment horizontal="justify" vertical="center" wrapText="1"/>
    </xf>
    <xf numFmtId="0" fontId="4" fillId="10" borderId="38" xfId="0" applyFont="1" applyFill="1" applyBorder="1" applyAlignment="1">
      <alignment horizontal="center" vertical="center"/>
    </xf>
    <xf numFmtId="0" fontId="4" fillId="10" borderId="41" xfId="0" applyFont="1" applyFill="1" applyBorder="1" applyAlignment="1">
      <alignment horizontal="center" vertical="center"/>
    </xf>
    <xf numFmtId="0" fontId="4" fillId="10" borderId="65" xfId="0" applyFont="1" applyFill="1" applyBorder="1" applyAlignment="1">
      <alignment horizontal="center" vertical="center"/>
    </xf>
    <xf numFmtId="0" fontId="0" fillId="2" borderId="62" xfId="0" applyFill="1" applyBorder="1" applyAlignment="1">
      <alignment horizontal="justify" vertical="center" wrapText="1"/>
    </xf>
    <xf numFmtId="0" fontId="0" fillId="2" borderId="0" xfId="0" applyFill="1" applyAlignment="1">
      <alignment horizontal="justify" vertical="center" wrapText="1"/>
    </xf>
    <xf numFmtId="0" fontId="4" fillId="9" borderId="38" xfId="0" applyFont="1" applyFill="1" applyBorder="1" applyAlignment="1">
      <alignment horizontal="center"/>
    </xf>
    <xf numFmtId="0" fontId="4" fillId="9" borderId="41" xfId="0" applyFont="1" applyFill="1" applyBorder="1" applyAlignment="1">
      <alignment horizontal="center"/>
    </xf>
    <xf numFmtId="0" fontId="4" fillId="9" borderId="65" xfId="0" applyFont="1" applyFill="1" applyBorder="1" applyAlignment="1">
      <alignment horizontal="center"/>
    </xf>
    <xf numFmtId="0" fontId="0" fillId="2" borderId="40" xfId="0" applyFill="1" applyBorder="1" applyAlignment="1">
      <alignment horizontal="justify" vertical="center" wrapText="1"/>
    </xf>
    <xf numFmtId="0" fontId="9" fillId="10" borderId="38" xfId="0" applyFont="1" applyFill="1" applyBorder="1" applyAlignment="1">
      <alignment horizontal="center" vertical="center"/>
    </xf>
    <xf numFmtId="0" fontId="9" fillId="10" borderId="41" xfId="0" applyFont="1" applyFill="1" applyBorder="1" applyAlignment="1">
      <alignment horizontal="center" vertical="center"/>
    </xf>
    <xf numFmtId="0" fontId="9" fillId="10" borderId="65" xfId="0" applyFont="1" applyFill="1" applyBorder="1" applyAlignment="1">
      <alignment horizontal="center" vertical="center"/>
    </xf>
    <xf numFmtId="0" fontId="0" fillId="2" borderId="38" xfId="0" applyFill="1" applyBorder="1" applyAlignment="1">
      <alignment vertical="center" wrapText="1"/>
    </xf>
    <xf numFmtId="0" fontId="0" fillId="2" borderId="41" xfId="0" applyFill="1" applyBorder="1" applyAlignment="1">
      <alignment vertical="center" wrapText="1"/>
    </xf>
    <xf numFmtId="0" fontId="0" fillId="2" borderId="65" xfId="0" applyFill="1" applyBorder="1" applyAlignment="1">
      <alignment vertical="center" wrapText="1"/>
    </xf>
    <xf numFmtId="0" fontId="0" fillId="2" borderId="56" xfId="0" applyFill="1" applyBorder="1" applyAlignment="1">
      <alignment horizontal="justify" vertical="center" wrapText="1"/>
    </xf>
    <xf numFmtId="0" fontId="0" fillId="2" borderId="66" xfId="0" applyFill="1" applyBorder="1" applyAlignment="1">
      <alignment horizontal="justify" vertical="center" wrapText="1"/>
    </xf>
    <xf numFmtId="0" fontId="0" fillId="2" borderId="4" xfId="0" applyFill="1" applyBorder="1" applyAlignment="1">
      <alignment horizontal="justify" vertical="center" wrapText="1"/>
    </xf>
    <xf numFmtId="0" fontId="0" fillId="2" borderId="67" xfId="0" applyFill="1" applyBorder="1" applyAlignment="1">
      <alignment horizontal="justify" vertical="center" wrapText="1"/>
    </xf>
    <xf numFmtId="0" fontId="9" fillId="2" borderId="56" xfId="0" applyFont="1" applyFill="1" applyBorder="1" applyAlignment="1">
      <alignment horizontal="center" vertical="center"/>
    </xf>
    <xf numFmtId="0" fontId="9" fillId="2" borderId="4" xfId="0" applyFont="1" applyFill="1" applyBorder="1" applyAlignment="1">
      <alignment horizontal="center" vertical="center"/>
    </xf>
    <xf numFmtId="0" fontId="2" fillId="8" borderId="0" xfId="0" applyFont="1" applyFill="1" applyAlignment="1">
      <alignment horizontal="center"/>
    </xf>
    <xf numFmtId="0" fontId="4" fillId="10" borderId="64" xfId="0" applyFont="1" applyFill="1" applyBorder="1" applyAlignment="1">
      <alignment horizontal="center" vertical="center" wrapText="1"/>
    </xf>
    <xf numFmtId="0" fontId="4" fillId="10" borderId="28" xfId="0" applyFont="1" applyFill="1" applyBorder="1" applyAlignment="1">
      <alignment horizontal="center" vertical="center" wrapText="1"/>
    </xf>
    <xf numFmtId="0" fontId="4" fillId="10" borderId="40" xfId="0" applyFont="1" applyFill="1" applyBorder="1" applyAlignment="1">
      <alignment horizontal="center" vertical="center" wrapText="1"/>
    </xf>
    <xf numFmtId="0" fontId="4" fillId="9" borderId="38" xfId="0" applyFont="1" applyFill="1" applyBorder="1" applyAlignment="1">
      <alignment horizontal="center" vertical="center" wrapText="1"/>
    </xf>
    <xf numFmtId="0" fontId="4" fillId="9" borderId="65" xfId="0" applyFont="1" applyFill="1" applyBorder="1" applyAlignment="1">
      <alignment horizontal="center" vertical="center" wrapText="1"/>
    </xf>
    <xf numFmtId="16" fontId="0" fillId="2" borderId="38" xfId="0" applyNumberFormat="1" applyFill="1" applyBorder="1" applyAlignment="1">
      <alignment horizontal="center" vertical="center"/>
    </xf>
    <xf numFmtId="16" fontId="0" fillId="2" borderId="65" xfId="0" applyNumberFormat="1" applyFill="1" applyBorder="1" applyAlignment="1">
      <alignment horizontal="center" vertical="center"/>
    </xf>
    <xf numFmtId="0" fontId="0" fillId="2" borderId="38" xfId="0" applyFill="1" applyBorder="1" applyAlignment="1">
      <alignment horizontal="center" vertical="center"/>
    </xf>
    <xf numFmtId="0" fontId="0" fillId="2" borderId="65" xfId="0" applyFill="1" applyBorder="1" applyAlignment="1">
      <alignment horizontal="center" vertical="center"/>
    </xf>
    <xf numFmtId="0" fontId="4" fillId="9" borderId="38" xfId="0" applyFont="1" applyFill="1" applyBorder="1" applyAlignment="1">
      <alignment horizontal="center" vertical="center"/>
    </xf>
    <xf numFmtId="0" fontId="4" fillId="9" borderId="41" xfId="0" applyFont="1" applyFill="1" applyBorder="1" applyAlignment="1">
      <alignment horizontal="center" vertical="center"/>
    </xf>
    <xf numFmtId="0" fontId="4" fillId="9" borderId="65" xfId="0" applyFont="1" applyFill="1" applyBorder="1" applyAlignment="1">
      <alignment horizontal="center" vertical="center"/>
    </xf>
    <xf numFmtId="0" fontId="0" fillId="2" borderId="0" xfId="0" applyFill="1" applyAlignment="1">
      <alignment horizontal="left" wrapText="1"/>
    </xf>
    <xf numFmtId="0" fontId="0" fillId="2" borderId="54" xfId="0" applyFill="1" applyBorder="1" applyAlignment="1">
      <alignment horizontal="justify" vertical="center" wrapText="1"/>
    </xf>
    <xf numFmtId="0" fontId="0" fillId="2" borderId="22" xfId="0" applyFill="1" applyBorder="1" applyAlignment="1">
      <alignment horizontal="left" vertical="center" wrapText="1"/>
    </xf>
    <xf numFmtId="0" fontId="0" fillId="2" borderId="24" xfId="0" applyFill="1" applyBorder="1" applyAlignment="1">
      <alignment horizontal="left" vertical="center" wrapText="1"/>
    </xf>
    <xf numFmtId="0" fontId="0" fillId="2" borderId="23" xfId="0" applyFill="1" applyBorder="1" applyAlignment="1">
      <alignment horizontal="left" vertical="center" wrapText="1"/>
    </xf>
    <xf numFmtId="0" fontId="0" fillId="9" borderId="0" xfId="0" applyFill="1" applyAlignment="1">
      <alignment horizontal="center"/>
    </xf>
    <xf numFmtId="0" fontId="4" fillId="9" borderId="36" xfId="0" applyFont="1" applyFill="1" applyBorder="1" applyAlignment="1">
      <alignment horizontal="center"/>
    </xf>
    <xf numFmtId="0" fontId="4" fillId="9" borderId="49" xfId="0" applyFont="1" applyFill="1" applyBorder="1" applyAlignment="1">
      <alignment horizontal="center"/>
    </xf>
    <xf numFmtId="0" fontId="4" fillId="9" borderId="58" xfId="0" applyFont="1" applyFill="1" applyBorder="1" applyAlignment="1">
      <alignment horizontal="center" vertical="center"/>
    </xf>
    <xf numFmtId="0" fontId="4" fillId="9" borderId="59" xfId="0" applyFont="1" applyFill="1" applyBorder="1" applyAlignment="1">
      <alignment horizontal="center" vertical="center"/>
    </xf>
    <xf numFmtId="0" fontId="4" fillId="9" borderId="60" xfId="0" applyFont="1" applyFill="1" applyBorder="1" applyAlignment="1">
      <alignment horizontal="center" vertical="center"/>
    </xf>
    <xf numFmtId="0" fontId="4" fillId="9" borderId="43" xfId="0" applyFont="1" applyFill="1" applyBorder="1" applyAlignment="1">
      <alignment horizontal="center" vertical="center"/>
    </xf>
    <xf numFmtId="0" fontId="4" fillId="9" borderId="61" xfId="0" applyFont="1" applyFill="1" applyBorder="1" applyAlignment="1">
      <alignment horizontal="center" vertical="center"/>
    </xf>
    <xf numFmtId="0" fontId="4" fillId="9" borderId="57" xfId="0" applyFont="1" applyFill="1" applyBorder="1" applyAlignment="1">
      <alignment horizontal="center" vertical="center"/>
    </xf>
    <xf numFmtId="0" fontId="2" fillId="8" borderId="0" xfId="0" applyFont="1" applyFill="1" applyAlignment="1">
      <alignment horizontal="center" vertical="center"/>
    </xf>
    <xf numFmtId="0" fontId="4" fillId="2" borderId="31" xfId="0" applyFont="1" applyFill="1" applyBorder="1" applyAlignment="1">
      <alignment horizontal="center"/>
    </xf>
    <xf numFmtId="0" fontId="4" fillId="2" borderId="32" xfId="0" applyFont="1" applyFill="1" applyBorder="1" applyAlignment="1">
      <alignment horizontal="center"/>
    </xf>
    <xf numFmtId="0" fontId="4" fillId="2" borderId="11" xfId="0" applyFont="1" applyFill="1" applyBorder="1" applyAlignment="1">
      <alignment horizontal="center"/>
    </xf>
    <xf numFmtId="0" fontId="4" fillId="2" borderId="16" xfId="0" applyFont="1" applyFill="1" applyBorder="1" applyAlignment="1">
      <alignment horizontal="center"/>
    </xf>
    <xf numFmtId="0" fontId="4" fillId="2" borderId="12" xfId="0" applyFont="1" applyFill="1" applyBorder="1" applyAlignment="1">
      <alignment horizontal="center"/>
    </xf>
    <xf numFmtId="0" fontId="4" fillId="2" borderId="17" xfId="0" applyFont="1" applyFill="1" applyBorder="1" applyAlignment="1">
      <alignment horizontal="center"/>
    </xf>
    <xf numFmtId="0" fontId="0" fillId="13" borderId="0" xfId="0" applyFill="1" applyAlignment="1">
      <alignment horizontal="center"/>
    </xf>
    <xf numFmtId="0" fontId="0" fillId="2" borderId="0" xfId="0" applyFill="1" applyAlignment="1">
      <alignment horizontal="left" vertical="center" wrapText="1"/>
    </xf>
    <xf numFmtId="0" fontId="2" fillId="8" borderId="9" xfId="0" applyFont="1" applyFill="1" applyBorder="1" applyAlignment="1">
      <alignment horizontal="center" vertical="center"/>
    </xf>
    <xf numFmtId="0" fontId="2" fillId="8" borderId="13" xfId="0" applyFont="1" applyFill="1" applyBorder="1" applyAlignment="1">
      <alignment horizontal="center" vertical="center"/>
    </xf>
    <xf numFmtId="0" fontId="2" fillId="8" borderId="14" xfId="0" applyFont="1" applyFill="1" applyBorder="1" applyAlignment="1">
      <alignment horizontal="center" vertical="center"/>
    </xf>
    <xf numFmtId="0" fontId="2" fillId="8" borderId="30" xfId="0" applyFont="1" applyFill="1" applyBorder="1" applyAlignment="1">
      <alignment horizontal="center" vertical="center"/>
    </xf>
    <xf numFmtId="0" fontId="2" fillId="8" borderId="29" xfId="0" applyFont="1" applyFill="1" applyBorder="1" applyAlignment="1">
      <alignment horizontal="center" vertical="center"/>
    </xf>
    <xf numFmtId="0" fontId="0" fillId="2" borderId="26" xfId="0" applyFill="1" applyBorder="1" applyAlignment="1">
      <alignment horizontal="center" vertical="center" wrapText="1"/>
    </xf>
    <xf numFmtId="0" fontId="0" fillId="2" borderId="33" xfId="0" applyFill="1" applyBorder="1" applyAlignment="1">
      <alignment horizontal="center" vertical="center" wrapText="1"/>
    </xf>
    <xf numFmtId="0" fontId="0" fillId="2" borderId="25" xfId="0" applyFill="1" applyBorder="1" applyAlignment="1">
      <alignment horizontal="center" vertical="center" wrapText="1"/>
    </xf>
    <xf numFmtId="0" fontId="0" fillId="2" borderId="18" xfId="0" applyFill="1" applyBorder="1" applyAlignment="1">
      <alignment horizontal="center" vertical="center" wrapText="1"/>
    </xf>
    <xf numFmtId="0" fontId="0" fillId="2" borderId="29" xfId="0" applyFill="1" applyBorder="1" applyAlignment="1">
      <alignment horizontal="center" vertical="center" wrapText="1"/>
    </xf>
    <xf numFmtId="0" fontId="0" fillId="2" borderId="63" xfId="0" applyFill="1" applyBorder="1" applyAlignment="1">
      <alignment horizontal="center" vertical="center" wrapText="1"/>
    </xf>
    <xf numFmtId="0" fontId="13" fillId="2" borderId="0" xfId="0" applyFont="1" applyFill="1" applyAlignment="1">
      <alignment horizontal="left" vertical="center" wrapText="1"/>
    </xf>
    <xf numFmtId="0" fontId="4" fillId="2" borderId="0" xfId="0" applyFont="1" applyFill="1" applyAlignment="1">
      <alignment horizontal="left" vertical="center" wrapText="1"/>
    </xf>
    <xf numFmtId="0" fontId="4" fillId="2" borderId="28" xfId="0" applyFont="1" applyFill="1" applyBorder="1" applyAlignment="1">
      <alignment horizontal="left" vertical="center" wrapText="1"/>
    </xf>
    <xf numFmtId="0" fontId="0" fillId="2" borderId="42" xfId="0" applyFill="1" applyBorder="1" applyAlignment="1">
      <alignment horizontal="center" vertical="top"/>
    </xf>
    <xf numFmtId="0" fontId="0" fillId="2" borderId="43" xfId="0" applyFill="1" applyBorder="1" applyAlignment="1">
      <alignment horizontal="center" vertical="top"/>
    </xf>
    <xf numFmtId="0" fontId="0" fillId="2" borderId="44" xfId="0" applyFill="1" applyBorder="1" applyAlignment="1">
      <alignment horizontal="center" vertical="top"/>
    </xf>
    <xf numFmtId="0" fontId="4" fillId="9" borderId="26" xfId="0" applyFont="1" applyFill="1" applyBorder="1" applyAlignment="1">
      <alignment horizontal="center" vertical="center"/>
    </xf>
    <xf numFmtId="0" fontId="4" fillId="9" borderId="27" xfId="0" applyFont="1" applyFill="1" applyBorder="1" applyAlignment="1">
      <alignment horizontal="center" vertical="center"/>
    </xf>
    <xf numFmtId="0" fontId="4" fillId="9" borderId="25" xfId="0" applyFont="1" applyFill="1" applyBorder="1" applyAlignment="1">
      <alignment horizontal="center" vertical="center"/>
    </xf>
    <xf numFmtId="0" fontId="4" fillId="9" borderId="0" xfId="0" applyFont="1" applyFill="1" applyAlignment="1">
      <alignment horizontal="center" vertical="center"/>
    </xf>
    <xf numFmtId="0" fontId="4" fillId="9" borderId="29" xfId="0" applyFont="1" applyFill="1" applyBorder="1" applyAlignment="1">
      <alignment horizontal="center" vertical="center"/>
    </xf>
    <xf numFmtId="0" fontId="4" fillId="9" borderId="30" xfId="0" applyFont="1" applyFill="1" applyBorder="1" applyAlignment="1">
      <alignment horizontal="center" vertical="center"/>
    </xf>
    <xf numFmtId="0" fontId="2" fillId="8" borderId="0" xfId="0" applyFont="1" applyFill="1" applyAlignment="1">
      <alignment horizontal="center" vertical="center" wrapText="1"/>
    </xf>
    <xf numFmtId="0" fontId="5" fillId="2" borderId="54" xfId="0" applyFont="1" applyFill="1" applyBorder="1" applyAlignment="1">
      <alignment horizontal="justify" vertical="center" wrapText="1"/>
    </xf>
    <xf numFmtId="0" fontId="2" fillId="8" borderId="48" xfId="0" applyFont="1" applyFill="1" applyBorder="1" applyAlignment="1">
      <alignment horizontal="center" vertical="center"/>
    </xf>
    <xf numFmtId="0" fontId="2" fillId="8" borderId="6" xfId="0" applyFont="1" applyFill="1" applyBorder="1" applyAlignment="1">
      <alignment horizontal="center" vertical="center"/>
    </xf>
    <xf numFmtId="0" fontId="2" fillId="8" borderId="33" xfId="0" applyFont="1" applyFill="1" applyBorder="1" applyAlignment="1">
      <alignment horizontal="center" vertical="center"/>
    </xf>
    <xf numFmtId="0" fontId="2" fillId="8" borderId="34" xfId="0" applyFont="1" applyFill="1" applyBorder="1" applyAlignment="1">
      <alignment horizontal="center" vertical="center"/>
    </xf>
    <xf numFmtId="0" fontId="0" fillId="2" borderId="3" xfId="0" applyFill="1" applyBorder="1" applyAlignment="1">
      <alignment horizontal="left"/>
    </xf>
    <xf numFmtId="0" fontId="0" fillId="2" borderId="4" xfId="0" applyFill="1" applyBorder="1" applyAlignment="1">
      <alignment horizontal="left"/>
    </xf>
    <xf numFmtId="0" fontId="0" fillId="2" borderId="35" xfId="0" applyFill="1" applyBorder="1" applyAlignment="1">
      <alignment horizontal="left"/>
    </xf>
    <xf numFmtId="0" fontId="0" fillId="2" borderId="38" xfId="0" applyFill="1" applyBorder="1" applyAlignment="1">
      <alignment horizontal="left"/>
    </xf>
    <xf numFmtId="0" fontId="0" fillId="2" borderId="11" xfId="0" applyFill="1" applyBorder="1" applyAlignment="1">
      <alignment horizontal="left"/>
    </xf>
    <xf numFmtId="0" fontId="0" fillId="2" borderId="16" xfId="0" applyFill="1" applyBorder="1" applyAlignment="1">
      <alignment horizontal="left"/>
    </xf>
    <xf numFmtId="0" fontId="0" fillId="2" borderId="35" xfId="0" applyFill="1" applyBorder="1" applyAlignment="1">
      <alignment horizontal="left" vertical="center"/>
    </xf>
    <xf numFmtId="0" fontId="0" fillId="2" borderId="38" xfId="0" applyFill="1" applyBorder="1" applyAlignment="1">
      <alignment horizontal="left" vertical="center"/>
    </xf>
    <xf numFmtId="0" fontId="0" fillId="2" borderId="2" xfId="0" applyFill="1" applyBorder="1" applyAlignment="1">
      <alignment horizontal="left" vertical="center"/>
    </xf>
    <xf numFmtId="0" fontId="0" fillId="2" borderId="5" xfId="0" applyFill="1" applyBorder="1" applyAlignment="1">
      <alignment horizontal="left" vertical="center"/>
    </xf>
    <xf numFmtId="0" fontId="0" fillId="2" borderId="20" xfId="0" applyFill="1" applyBorder="1" applyAlignment="1">
      <alignment horizontal="left" vertical="center" wrapText="1"/>
    </xf>
    <xf numFmtId="0" fontId="0" fillId="2" borderId="39" xfId="0" applyFill="1" applyBorder="1" applyAlignment="1">
      <alignment horizontal="left" vertical="center" wrapText="1"/>
    </xf>
    <xf numFmtId="0" fontId="0" fillId="4" borderId="16" xfId="0" applyFill="1" applyBorder="1" applyAlignment="1" applyProtection="1">
      <alignment horizontal="left" vertical="center" wrapText="1"/>
      <protection locked="0"/>
    </xf>
    <xf numFmtId="0" fontId="0" fillId="4" borderId="17" xfId="0" applyFill="1" applyBorder="1" applyAlignment="1" applyProtection="1">
      <alignment horizontal="left" vertical="center" wrapText="1"/>
      <protection locked="0"/>
    </xf>
    <xf numFmtId="0" fontId="0" fillId="2" borderId="0" xfId="0" applyFill="1" applyAlignment="1">
      <alignment horizontal="left"/>
    </xf>
    <xf numFmtId="0" fontId="4" fillId="9" borderId="37" xfId="0" applyFont="1" applyFill="1" applyBorder="1" applyAlignment="1">
      <alignment horizontal="center"/>
    </xf>
    <xf numFmtId="0" fontId="4" fillId="12" borderId="54" xfId="0" applyFont="1" applyFill="1" applyBorder="1" applyAlignment="1">
      <alignment horizontal="center" vertical="center" wrapText="1"/>
    </xf>
  </cellXfs>
  <cellStyles count="3">
    <cellStyle name="Milliers" xfId="1" builtinId="3"/>
    <cellStyle name="Normal" xfId="0" builtinId="0"/>
    <cellStyle name="Pourcentage" xfId="2" builtinId="5"/>
  </cellStyles>
  <dxfs count="7">
    <dxf>
      <font>
        <color theme="1"/>
      </font>
      <fill>
        <patternFill>
          <bgColor theme="1"/>
        </patternFill>
      </fill>
    </dxf>
    <dxf>
      <fill>
        <patternFill>
          <bgColor rgb="FFFFC000"/>
        </patternFill>
      </fill>
    </dxf>
    <dxf>
      <fill>
        <patternFill>
          <bgColor rgb="FFFF0000"/>
        </patternFill>
      </fill>
    </dxf>
    <dxf>
      <fill>
        <patternFill>
          <bgColor rgb="FF00B050"/>
        </patternFill>
      </fill>
    </dxf>
    <dxf>
      <fill>
        <patternFill>
          <bgColor rgb="FFFFFF00"/>
        </patternFill>
      </fill>
    </dxf>
    <dxf>
      <fill>
        <patternFill>
          <bgColor rgb="FFFFC000"/>
        </patternFill>
      </fill>
    </dxf>
    <dxf>
      <fill>
        <patternFill>
          <bgColor rgb="FFFF0000"/>
        </patternFill>
      </fill>
    </dxf>
  </dxfs>
  <tableStyles count="0" defaultTableStyle="TableStyleMedium2" defaultPivotStyle="PivotStyleLight16"/>
  <colors>
    <mruColors>
      <color rgb="FFB40024"/>
      <color rgb="FFFFFF99"/>
      <color rgb="FFE5E5E5"/>
      <color rgb="FF00334C"/>
      <color rgb="FF014751"/>
      <color rgb="FF5EBDD4"/>
      <color rgb="FFE5E8EF"/>
      <color rgb="FFC8B48C"/>
      <color rgb="FF0170C4"/>
      <color rgb="FFB4E5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0</xdr:colOff>
      <xdr:row>8</xdr:row>
      <xdr:rowOff>0</xdr:rowOff>
    </xdr:from>
    <xdr:to>
      <xdr:col>16</xdr:col>
      <xdr:colOff>40568</xdr:colOff>
      <xdr:row>31</xdr:row>
      <xdr:rowOff>102305</xdr:rowOff>
    </xdr:to>
    <xdr:grpSp>
      <xdr:nvGrpSpPr>
        <xdr:cNvPr id="10" name="Groupe 9">
          <a:extLst>
            <a:ext uri="{FF2B5EF4-FFF2-40B4-BE49-F238E27FC236}">
              <a16:creationId xmlns:a16="http://schemas.microsoft.com/office/drawing/2014/main" id="{00000000-0008-0000-0000-00000A000000}"/>
            </a:ext>
          </a:extLst>
        </xdr:cNvPr>
        <xdr:cNvGrpSpPr/>
      </xdr:nvGrpSpPr>
      <xdr:grpSpPr>
        <a:xfrm>
          <a:off x="1452563" y="1928813"/>
          <a:ext cx="10208505" cy="4483805"/>
          <a:chOff x="875066" y="1296635"/>
          <a:chExt cx="10441868" cy="4264730"/>
        </a:xfrm>
      </xdr:grpSpPr>
      <xdr:pic>
        <xdr:nvPicPr>
          <xdr:cNvPr id="11" name="Imag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875066" y="1296635"/>
            <a:ext cx="10441868" cy="4264730"/>
          </a:xfrm>
          <a:prstGeom prst="rect">
            <a:avLst/>
          </a:prstGeom>
        </xdr:spPr>
      </xdr:pic>
      <xdr:sp macro="" textlink="">
        <xdr:nvSpPr>
          <xdr:cNvPr id="12" name="Rectangle 11">
            <a:extLst>
              <a:ext uri="{FF2B5EF4-FFF2-40B4-BE49-F238E27FC236}">
                <a16:creationId xmlns:a16="http://schemas.microsoft.com/office/drawing/2014/main" id="{00000000-0008-0000-0000-00000C000000}"/>
              </a:ext>
            </a:extLst>
          </xdr:cNvPr>
          <xdr:cNvSpPr/>
        </xdr:nvSpPr>
        <xdr:spPr>
          <a:xfrm>
            <a:off x="3552178" y="1296635"/>
            <a:ext cx="142875" cy="4264730"/>
          </a:xfrm>
          <a:prstGeom prst="rect">
            <a:avLst/>
          </a:prstGeom>
          <a:solidFill>
            <a:srgbClr val="B400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3" name="Rectangle 12">
            <a:extLst>
              <a:ext uri="{FF2B5EF4-FFF2-40B4-BE49-F238E27FC236}">
                <a16:creationId xmlns:a16="http://schemas.microsoft.com/office/drawing/2014/main" id="{00000000-0008-0000-0000-00000D000000}"/>
              </a:ext>
            </a:extLst>
          </xdr:cNvPr>
          <xdr:cNvSpPr/>
        </xdr:nvSpPr>
        <xdr:spPr>
          <a:xfrm>
            <a:off x="5974301" y="1296635"/>
            <a:ext cx="142875" cy="4264730"/>
          </a:xfrm>
          <a:prstGeom prst="rect">
            <a:avLst/>
          </a:prstGeom>
          <a:solidFill>
            <a:srgbClr val="B400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4" name="Rectangle 13">
            <a:extLst>
              <a:ext uri="{FF2B5EF4-FFF2-40B4-BE49-F238E27FC236}">
                <a16:creationId xmlns:a16="http://schemas.microsoft.com/office/drawing/2014/main" id="{00000000-0008-0000-0000-00000E000000}"/>
              </a:ext>
            </a:extLst>
          </xdr:cNvPr>
          <xdr:cNvSpPr/>
        </xdr:nvSpPr>
        <xdr:spPr>
          <a:xfrm>
            <a:off x="8967556" y="1296635"/>
            <a:ext cx="142875" cy="4264730"/>
          </a:xfrm>
          <a:prstGeom prst="rect">
            <a:avLst/>
          </a:prstGeom>
          <a:solidFill>
            <a:srgbClr val="B400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5" name="Rectangle 14">
            <a:extLst>
              <a:ext uri="{FF2B5EF4-FFF2-40B4-BE49-F238E27FC236}">
                <a16:creationId xmlns:a16="http://schemas.microsoft.com/office/drawing/2014/main" id="{00000000-0008-0000-0000-00000F000000}"/>
              </a:ext>
            </a:extLst>
          </xdr:cNvPr>
          <xdr:cNvSpPr/>
        </xdr:nvSpPr>
        <xdr:spPr>
          <a:xfrm>
            <a:off x="875066" y="3701988"/>
            <a:ext cx="5099235" cy="120834"/>
          </a:xfrm>
          <a:prstGeom prst="rect">
            <a:avLst/>
          </a:prstGeom>
          <a:solidFill>
            <a:srgbClr val="B400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6" name="Rectangle 15">
            <a:extLst>
              <a:ext uri="{FF2B5EF4-FFF2-40B4-BE49-F238E27FC236}">
                <a16:creationId xmlns:a16="http://schemas.microsoft.com/office/drawing/2014/main" id="{00000000-0008-0000-0000-000010000000}"/>
              </a:ext>
            </a:extLst>
          </xdr:cNvPr>
          <xdr:cNvSpPr/>
        </xdr:nvSpPr>
        <xdr:spPr>
          <a:xfrm>
            <a:off x="9110431" y="3916532"/>
            <a:ext cx="2206503" cy="105052"/>
          </a:xfrm>
          <a:prstGeom prst="rect">
            <a:avLst/>
          </a:prstGeom>
          <a:solidFill>
            <a:srgbClr val="B400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8</xdr:row>
      <xdr:rowOff>0</xdr:rowOff>
    </xdr:from>
    <xdr:to>
      <xdr:col>16</xdr:col>
      <xdr:colOff>40568</xdr:colOff>
      <xdr:row>31</xdr:row>
      <xdr:rowOff>102305</xdr:rowOff>
    </xdr:to>
    <xdr:grpSp>
      <xdr:nvGrpSpPr>
        <xdr:cNvPr id="45" name="Groupe 44">
          <a:extLst>
            <a:ext uri="{FF2B5EF4-FFF2-40B4-BE49-F238E27FC236}">
              <a16:creationId xmlns:a16="http://schemas.microsoft.com/office/drawing/2014/main" id="{00000000-0008-0000-0200-00002D000000}"/>
            </a:ext>
          </a:extLst>
        </xdr:cNvPr>
        <xdr:cNvGrpSpPr/>
      </xdr:nvGrpSpPr>
      <xdr:grpSpPr>
        <a:xfrm>
          <a:off x="1452563" y="1928813"/>
          <a:ext cx="10208505" cy="4483805"/>
          <a:chOff x="875066" y="1296635"/>
          <a:chExt cx="10441868" cy="4264730"/>
        </a:xfrm>
      </xdr:grpSpPr>
      <xdr:pic>
        <xdr:nvPicPr>
          <xdr:cNvPr id="46" name="Image 45">
            <a:extLst>
              <a:ext uri="{FF2B5EF4-FFF2-40B4-BE49-F238E27FC236}">
                <a16:creationId xmlns:a16="http://schemas.microsoft.com/office/drawing/2014/main" id="{00000000-0008-0000-0200-00002E000000}"/>
              </a:ext>
            </a:extLst>
          </xdr:cNvPr>
          <xdr:cNvPicPr>
            <a:picLocks noChangeAspect="1"/>
          </xdr:cNvPicPr>
        </xdr:nvPicPr>
        <xdr:blipFill>
          <a:blip xmlns:r="http://schemas.openxmlformats.org/officeDocument/2006/relationships" r:embed="rId1"/>
          <a:stretch>
            <a:fillRect/>
          </a:stretch>
        </xdr:blipFill>
        <xdr:spPr>
          <a:xfrm>
            <a:off x="875066" y="1296635"/>
            <a:ext cx="10441868" cy="4264730"/>
          </a:xfrm>
          <a:prstGeom prst="rect">
            <a:avLst/>
          </a:prstGeom>
        </xdr:spPr>
      </xdr:pic>
      <xdr:sp macro="" textlink="">
        <xdr:nvSpPr>
          <xdr:cNvPr id="47" name="Rectangle 46">
            <a:extLst>
              <a:ext uri="{FF2B5EF4-FFF2-40B4-BE49-F238E27FC236}">
                <a16:creationId xmlns:a16="http://schemas.microsoft.com/office/drawing/2014/main" id="{00000000-0008-0000-0200-00002F000000}"/>
              </a:ext>
            </a:extLst>
          </xdr:cNvPr>
          <xdr:cNvSpPr/>
        </xdr:nvSpPr>
        <xdr:spPr>
          <a:xfrm>
            <a:off x="3552178" y="1296635"/>
            <a:ext cx="142875" cy="4264730"/>
          </a:xfrm>
          <a:prstGeom prst="rect">
            <a:avLst/>
          </a:prstGeom>
          <a:solidFill>
            <a:srgbClr val="B400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48" name="Rectangle 47">
            <a:extLst>
              <a:ext uri="{FF2B5EF4-FFF2-40B4-BE49-F238E27FC236}">
                <a16:creationId xmlns:a16="http://schemas.microsoft.com/office/drawing/2014/main" id="{00000000-0008-0000-0200-000030000000}"/>
              </a:ext>
            </a:extLst>
          </xdr:cNvPr>
          <xdr:cNvSpPr/>
        </xdr:nvSpPr>
        <xdr:spPr>
          <a:xfrm>
            <a:off x="5974301" y="1296635"/>
            <a:ext cx="142875" cy="4264730"/>
          </a:xfrm>
          <a:prstGeom prst="rect">
            <a:avLst/>
          </a:prstGeom>
          <a:solidFill>
            <a:srgbClr val="B400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49" name="Rectangle 48">
            <a:extLst>
              <a:ext uri="{FF2B5EF4-FFF2-40B4-BE49-F238E27FC236}">
                <a16:creationId xmlns:a16="http://schemas.microsoft.com/office/drawing/2014/main" id="{00000000-0008-0000-0200-000031000000}"/>
              </a:ext>
            </a:extLst>
          </xdr:cNvPr>
          <xdr:cNvSpPr/>
        </xdr:nvSpPr>
        <xdr:spPr>
          <a:xfrm>
            <a:off x="8967556" y="1296635"/>
            <a:ext cx="142875" cy="4264730"/>
          </a:xfrm>
          <a:prstGeom prst="rect">
            <a:avLst/>
          </a:prstGeom>
          <a:solidFill>
            <a:srgbClr val="B400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50" name="Rectangle 49">
            <a:extLst>
              <a:ext uri="{FF2B5EF4-FFF2-40B4-BE49-F238E27FC236}">
                <a16:creationId xmlns:a16="http://schemas.microsoft.com/office/drawing/2014/main" id="{00000000-0008-0000-0200-000032000000}"/>
              </a:ext>
            </a:extLst>
          </xdr:cNvPr>
          <xdr:cNvSpPr/>
        </xdr:nvSpPr>
        <xdr:spPr>
          <a:xfrm>
            <a:off x="875066" y="3701988"/>
            <a:ext cx="5099235" cy="120834"/>
          </a:xfrm>
          <a:prstGeom prst="rect">
            <a:avLst/>
          </a:prstGeom>
          <a:solidFill>
            <a:srgbClr val="B400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51" name="Rectangle 50">
            <a:extLst>
              <a:ext uri="{FF2B5EF4-FFF2-40B4-BE49-F238E27FC236}">
                <a16:creationId xmlns:a16="http://schemas.microsoft.com/office/drawing/2014/main" id="{00000000-0008-0000-0200-000033000000}"/>
              </a:ext>
            </a:extLst>
          </xdr:cNvPr>
          <xdr:cNvSpPr/>
        </xdr:nvSpPr>
        <xdr:spPr>
          <a:xfrm>
            <a:off x="9110431" y="3916532"/>
            <a:ext cx="2206503" cy="105052"/>
          </a:xfrm>
          <a:prstGeom prst="rect">
            <a:avLst/>
          </a:prstGeom>
          <a:solidFill>
            <a:srgbClr val="B400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661114</xdr:colOff>
      <xdr:row>23</xdr:row>
      <xdr:rowOff>104818</xdr:rowOff>
    </xdr:from>
    <xdr:to>
      <xdr:col>11</xdr:col>
      <xdr:colOff>287257</xdr:colOff>
      <xdr:row>25</xdr:row>
      <xdr:rowOff>28618</xdr:rowOff>
    </xdr:to>
    <xdr:pic>
      <xdr:nvPicPr>
        <xdr:cNvPr id="2" name="Picture 4">
          <a:extLst>
            <a:ext uri="{FF2B5EF4-FFF2-40B4-BE49-F238E27FC236}">
              <a16:creationId xmlns:a16="http://schemas.microsoft.com/office/drawing/2014/main" id="{00000000-0008-0000-04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6945" t="7819" r="18183" b="13632"/>
        <a:stretch/>
      </xdr:blipFill>
      <xdr:spPr bwMode="auto">
        <a:xfrm>
          <a:off x="7947739" y="4831599"/>
          <a:ext cx="352424"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414035</xdr:colOff>
      <xdr:row>5</xdr:row>
      <xdr:rowOff>107156</xdr:rowOff>
    </xdr:from>
    <xdr:to>
      <xdr:col>12</xdr:col>
      <xdr:colOff>459401</xdr:colOff>
      <xdr:row>29</xdr:row>
      <xdr:rowOff>87603</xdr:rowOff>
    </xdr:to>
    <xdr:grpSp>
      <xdr:nvGrpSpPr>
        <xdr:cNvPr id="3" name="Groupe 2">
          <a:extLst>
            <a:ext uri="{FF2B5EF4-FFF2-40B4-BE49-F238E27FC236}">
              <a16:creationId xmlns:a16="http://schemas.microsoft.com/office/drawing/2014/main" id="{00000000-0008-0000-0400-000003000000}"/>
            </a:ext>
          </a:extLst>
        </xdr:cNvPr>
        <xdr:cNvGrpSpPr/>
      </xdr:nvGrpSpPr>
      <xdr:grpSpPr>
        <a:xfrm>
          <a:off x="744235" y="1351756"/>
          <a:ext cx="11195966" cy="4552447"/>
          <a:chOff x="35169" y="34434"/>
          <a:chExt cx="12039883" cy="4893170"/>
        </a:xfrm>
      </xdr:grpSpPr>
      <xdr:sp macro="" textlink="">
        <xdr:nvSpPr>
          <xdr:cNvPr id="10" name="Flèche : bas 9">
            <a:extLst>
              <a:ext uri="{FF2B5EF4-FFF2-40B4-BE49-F238E27FC236}">
                <a16:creationId xmlns:a16="http://schemas.microsoft.com/office/drawing/2014/main" id="{00000000-0008-0000-0400-00000A000000}"/>
              </a:ext>
            </a:extLst>
          </xdr:cNvPr>
          <xdr:cNvSpPr/>
        </xdr:nvSpPr>
        <xdr:spPr>
          <a:xfrm>
            <a:off x="6304516" y="111370"/>
            <a:ext cx="330509" cy="3581004"/>
          </a:xfrm>
          <a:prstGeom prst="downArrow">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wordArtVert"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700" cap="all">
                <a:solidFill>
                  <a:schemeClr val="bg1">
                    <a:lumMod val="75000"/>
                  </a:schemeClr>
                </a:solidFill>
              </a:rPr>
              <a:t>Diligences cumulatives</a:t>
            </a:r>
          </a:p>
        </xdr:txBody>
      </xdr:sp>
      <xdr:cxnSp macro="">
        <xdr:nvCxnSpPr>
          <xdr:cNvPr id="11" name="Connecteur droit 10">
            <a:extLst>
              <a:ext uri="{FF2B5EF4-FFF2-40B4-BE49-F238E27FC236}">
                <a16:creationId xmlns:a16="http://schemas.microsoft.com/office/drawing/2014/main" id="{00000000-0008-0000-0400-00000B000000}"/>
              </a:ext>
            </a:extLst>
          </xdr:cNvPr>
          <xdr:cNvCxnSpPr>
            <a:cxnSpLocks/>
            <a:endCxn id="68" idx="0"/>
          </xdr:cNvCxnSpPr>
        </xdr:nvCxnSpPr>
        <xdr:spPr>
          <a:xfrm flipH="1">
            <a:off x="11682842" y="2191711"/>
            <a:ext cx="1" cy="1141526"/>
          </a:xfrm>
          <a:prstGeom prst="line">
            <a:avLst/>
          </a:prstGeom>
          <a:ln>
            <a:solidFill>
              <a:schemeClr val="bg1">
                <a:lumMod val="75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12" name="Rectangle 11">
            <a:extLst>
              <a:ext uri="{FF2B5EF4-FFF2-40B4-BE49-F238E27FC236}">
                <a16:creationId xmlns:a16="http://schemas.microsoft.com/office/drawing/2014/main" id="{00000000-0008-0000-0400-00000C000000}"/>
              </a:ext>
            </a:extLst>
          </xdr:cNvPr>
          <xdr:cNvSpPr/>
        </xdr:nvSpPr>
        <xdr:spPr>
          <a:xfrm>
            <a:off x="1640264" y="34434"/>
            <a:ext cx="8118620" cy="2823668"/>
          </a:xfrm>
          <a:prstGeom prst="rect">
            <a:avLst/>
          </a:prstGeom>
          <a:noFill/>
          <a:ln>
            <a:solidFill>
              <a:srgbClr val="7030A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800">
              <a:solidFill>
                <a:sysClr val="windowText" lastClr="000000"/>
              </a:solidFill>
            </a:endParaRPr>
          </a:p>
        </xdr:txBody>
      </xdr:sp>
      <xdr:sp macro="" textlink="">
        <xdr:nvSpPr>
          <xdr:cNvPr id="13" name="Rectangle 12">
            <a:extLst>
              <a:ext uri="{FF2B5EF4-FFF2-40B4-BE49-F238E27FC236}">
                <a16:creationId xmlns:a16="http://schemas.microsoft.com/office/drawing/2014/main" id="{00000000-0008-0000-0400-00000D000000}"/>
              </a:ext>
            </a:extLst>
          </xdr:cNvPr>
          <xdr:cNvSpPr/>
        </xdr:nvSpPr>
        <xdr:spPr>
          <a:xfrm>
            <a:off x="211013" y="1371603"/>
            <a:ext cx="1160585" cy="445477"/>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Recensement</a:t>
            </a:r>
          </a:p>
        </xdr:txBody>
      </xdr:sp>
      <xdr:sp macro="" textlink="">
        <xdr:nvSpPr>
          <xdr:cNvPr id="14" name="Rectangle 13">
            <a:extLst>
              <a:ext uri="{FF2B5EF4-FFF2-40B4-BE49-F238E27FC236}">
                <a16:creationId xmlns:a16="http://schemas.microsoft.com/office/drawing/2014/main" id="{00000000-0008-0000-0400-00000E000000}"/>
              </a:ext>
            </a:extLst>
          </xdr:cNvPr>
          <xdr:cNvSpPr/>
        </xdr:nvSpPr>
        <xdr:spPr>
          <a:xfrm>
            <a:off x="211013" y="2133601"/>
            <a:ext cx="1160585" cy="445477"/>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Renouvellement</a:t>
            </a:r>
          </a:p>
        </xdr:txBody>
      </xdr:sp>
      <xdr:sp macro="" textlink="">
        <xdr:nvSpPr>
          <xdr:cNvPr id="15" name="Rectangle 14">
            <a:extLst>
              <a:ext uri="{FF2B5EF4-FFF2-40B4-BE49-F238E27FC236}">
                <a16:creationId xmlns:a16="http://schemas.microsoft.com/office/drawing/2014/main" id="{00000000-0008-0000-0400-00000F000000}"/>
              </a:ext>
            </a:extLst>
          </xdr:cNvPr>
          <xdr:cNvSpPr/>
        </xdr:nvSpPr>
        <xdr:spPr>
          <a:xfrm>
            <a:off x="1805353" y="1752601"/>
            <a:ext cx="1160585" cy="445477"/>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Evaluation de 1</a:t>
            </a:r>
            <a:r>
              <a:rPr lang="fr-FR" sz="800" baseline="30000">
                <a:solidFill>
                  <a:sysClr val="windowText" lastClr="000000"/>
                </a:solidFill>
              </a:rPr>
              <a:t>er</a:t>
            </a:r>
            <a:r>
              <a:rPr lang="fr-FR" sz="800">
                <a:solidFill>
                  <a:sysClr val="windowText" lastClr="000000"/>
                </a:solidFill>
              </a:rPr>
              <a:t> niveau</a:t>
            </a:r>
          </a:p>
        </xdr:txBody>
      </xdr:sp>
      <xdr:sp macro="" textlink="">
        <xdr:nvSpPr>
          <xdr:cNvPr id="16" name="Rectangle 15">
            <a:extLst>
              <a:ext uri="{FF2B5EF4-FFF2-40B4-BE49-F238E27FC236}">
                <a16:creationId xmlns:a16="http://schemas.microsoft.com/office/drawing/2014/main" id="{00000000-0008-0000-0400-000010000000}"/>
              </a:ext>
            </a:extLst>
          </xdr:cNvPr>
          <xdr:cNvSpPr/>
        </xdr:nvSpPr>
        <xdr:spPr>
          <a:xfrm>
            <a:off x="3434859" y="1752601"/>
            <a:ext cx="1160585" cy="445477"/>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Evaluation de 2nd niveau</a:t>
            </a:r>
          </a:p>
        </xdr:txBody>
      </xdr:sp>
      <xdr:sp macro="" textlink="">
        <xdr:nvSpPr>
          <xdr:cNvPr id="17" name="Rectangle 16">
            <a:extLst>
              <a:ext uri="{FF2B5EF4-FFF2-40B4-BE49-F238E27FC236}">
                <a16:creationId xmlns:a16="http://schemas.microsoft.com/office/drawing/2014/main" id="{00000000-0008-0000-0400-000011000000}"/>
              </a:ext>
            </a:extLst>
          </xdr:cNvPr>
          <xdr:cNvSpPr/>
        </xdr:nvSpPr>
        <xdr:spPr>
          <a:xfrm>
            <a:off x="1805353" y="4477138"/>
            <a:ext cx="1160585" cy="445477"/>
          </a:xfrm>
          <a:prstGeom prst="rect">
            <a:avLst/>
          </a:prstGeom>
          <a:solidFill>
            <a:schemeClr val="bg1"/>
          </a:solidFill>
          <a:ln>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bg2">
                    <a:lumMod val="50000"/>
                  </a:schemeClr>
                </a:solidFill>
              </a:rPr>
              <a:t>Alerte</a:t>
            </a:r>
          </a:p>
        </xdr:txBody>
      </xdr:sp>
      <xdr:sp macro="" textlink="">
        <xdr:nvSpPr>
          <xdr:cNvPr id="18" name="Rectangle 17">
            <a:extLst>
              <a:ext uri="{FF2B5EF4-FFF2-40B4-BE49-F238E27FC236}">
                <a16:creationId xmlns:a16="http://schemas.microsoft.com/office/drawing/2014/main" id="{00000000-0008-0000-0400-000012000000}"/>
              </a:ext>
            </a:extLst>
          </xdr:cNvPr>
          <xdr:cNvSpPr/>
        </xdr:nvSpPr>
        <xdr:spPr>
          <a:xfrm>
            <a:off x="3434859" y="4482127"/>
            <a:ext cx="1160585" cy="445477"/>
          </a:xfrm>
          <a:prstGeom prst="rect">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rgbClr val="00B0F0"/>
                </a:solidFill>
              </a:rPr>
              <a:t>Réponse</a:t>
            </a:r>
          </a:p>
        </xdr:txBody>
      </xdr:sp>
      <xdr:sp macro="" textlink="">
        <xdr:nvSpPr>
          <xdr:cNvPr id="19" name="Rectangle 18">
            <a:extLst>
              <a:ext uri="{FF2B5EF4-FFF2-40B4-BE49-F238E27FC236}">
                <a16:creationId xmlns:a16="http://schemas.microsoft.com/office/drawing/2014/main" id="{00000000-0008-0000-0400-000013000000}"/>
              </a:ext>
            </a:extLst>
          </xdr:cNvPr>
          <xdr:cNvSpPr/>
        </xdr:nvSpPr>
        <xdr:spPr>
          <a:xfrm>
            <a:off x="5064368" y="2198077"/>
            <a:ext cx="1160585" cy="445477"/>
          </a:xfrm>
          <a:prstGeom prst="rect">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Niveau de risque modéré</a:t>
            </a:r>
          </a:p>
        </xdr:txBody>
      </xdr:sp>
      <xdr:sp macro="" textlink="">
        <xdr:nvSpPr>
          <xdr:cNvPr id="20" name="Rectangle 19">
            <a:extLst>
              <a:ext uri="{FF2B5EF4-FFF2-40B4-BE49-F238E27FC236}">
                <a16:creationId xmlns:a16="http://schemas.microsoft.com/office/drawing/2014/main" id="{00000000-0008-0000-0400-000014000000}"/>
              </a:ext>
            </a:extLst>
          </xdr:cNvPr>
          <xdr:cNvSpPr/>
        </xdr:nvSpPr>
        <xdr:spPr>
          <a:xfrm>
            <a:off x="5064367" y="1154724"/>
            <a:ext cx="1160585" cy="445477"/>
          </a:xfrm>
          <a:prstGeom prst="rect">
            <a:avLst/>
          </a:prstGeom>
          <a:solidFill>
            <a:srgbClr val="FFFF99"/>
          </a:solidFill>
          <a:ln>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Niveau de risque Faible</a:t>
            </a:r>
          </a:p>
        </xdr:txBody>
      </xdr:sp>
      <xdr:sp macro="" textlink="">
        <xdr:nvSpPr>
          <xdr:cNvPr id="21" name="Rectangle 20">
            <a:extLst>
              <a:ext uri="{FF2B5EF4-FFF2-40B4-BE49-F238E27FC236}">
                <a16:creationId xmlns:a16="http://schemas.microsoft.com/office/drawing/2014/main" id="{00000000-0008-0000-0400-000015000000}"/>
              </a:ext>
            </a:extLst>
          </xdr:cNvPr>
          <xdr:cNvSpPr/>
        </xdr:nvSpPr>
        <xdr:spPr>
          <a:xfrm>
            <a:off x="5064366" y="111370"/>
            <a:ext cx="1160585" cy="445477"/>
          </a:xfrm>
          <a:prstGeom prst="rect">
            <a:avLst/>
          </a:prstGeom>
          <a:solidFill>
            <a:srgbClr val="92D050"/>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Niveau de risque très faible</a:t>
            </a:r>
          </a:p>
        </xdr:txBody>
      </xdr:sp>
      <xdr:sp macro="" textlink="">
        <xdr:nvSpPr>
          <xdr:cNvPr id="22" name="Rectangle 21">
            <a:extLst>
              <a:ext uri="{FF2B5EF4-FFF2-40B4-BE49-F238E27FC236}">
                <a16:creationId xmlns:a16="http://schemas.microsoft.com/office/drawing/2014/main" id="{00000000-0008-0000-0400-000016000000}"/>
              </a:ext>
            </a:extLst>
          </xdr:cNvPr>
          <xdr:cNvSpPr/>
        </xdr:nvSpPr>
        <xdr:spPr>
          <a:xfrm>
            <a:off x="5064366" y="3241432"/>
            <a:ext cx="1160585" cy="445477"/>
          </a:xfrm>
          <a:prstGeom prst="rect">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Niveau de risque fort</a:t>
            </a:r>
          </a:p>
        </xdr:txBody>
      </xdr:sp>
      <xdr:sp macro="" textlink="">
        <xdr:nvSpPr>
          <xdr:cNvPr id="23" name="Rectangle 22">
            <a:extLst>
              <a:ext uri="{FF2B5EF4-FFF2-40B4-BE49-F238E27FC236}">
                <a16:creationId xmlns:a16="http://schemas.microsoft.com/office/drawing/2014/main" id="{00000000-0008-0000-0400-000017000000}"/>
              </a:ext>
            </a:extLst>
          </xdr:cNvPr>
          <xdr:cNvSpPr/>
        </xdr:nvSpPr>
        <xdr:spPr>
          <a:xfrm>
            <a:off x="6693875" y="1148865"/>
            <a:ext cx="1484918" cy="445477"/>
          </a:xfrm>
          <a:prstGeom prst="rect">
            <a:avLst/>
          </a:prstGeom>
          <a:solidFill>
            <a:sysClr val="window" lastClr="FFFFFF"/>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kern="1200">
                <a:solidFill>
                  <a:sysClr val="windowText" lastClr="000000"/>
                </a:solidFill>
                <a:latin typeface="+mn-lt"/>
                <a:ea typeface="+mn-ea"/>
                <a:cs typeface="+mn-cs"/>
              </a:rPr>
              <a:t>Signature d’une déclaration compliance et conflit d’intérêts</a:t>
            </a:r>
          </a:p>
        </xdr:txBody>
      </xdr:sp>
      <xdr:sp macro="" textlink="">
        <xdr:nvSpPr>
          <xdr:cNvPr id="24" name="Rectangle 23">
            <a:extLst>
              <a:ext uri="{FF2B5EF4-FFF2-40B4-BE49-F238E27FC236}">
                <a16:creationId xmlns:a16="http://schemas.microsoft.com/office/drawing/2014/main" id="{00000000-0008-0000-0400-000018000000}"/>
              </a:ext>
            </a:extLst>
          </xdr:cNvPr>
          <xdr:cNvSpPr/>
        </xdr:nvSpPr>
        <xdr:spPr>
          <a:xfrm>
            <a:off x="6705597" y="111370"/>
            <a:ext cx="1484922" cy="445477"/>
          </a:xfrm>
          <a:prstGeom prst="rect">
            <a:avLst/>
          </a:prstGeom>
          <a:solidFill>
            <a:schemeClr val="bg1"/>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Application des procédures métiers</a:t>
            </a:r>
          </a:p>
        </xdr:txBody>
      </xdr:sp>
      <xdr:sp macro="" textlink="">
        <xdr:nvSpPr>
          <xdr:cNvPr id="25" name="Rectangle 24">
            <a:extLst>
              <a:ext uri="{FF2B5EF4-FFF2-40B4-BE49-F238E27FC236}">
                <a16:creationId xmlns:a16="http://schemas.microsoft.com/office/drawing/2014/main" id="{00000000-0008-0000-0400-000019000000}"/>
              </a:ext>
            </a:extLst>
          </xdr:cNvPr>
          <xdr:cNvSpPr/>
        </xdr:nvSpPr>
        <xdr:spPr>
          <a:xfrm>
            <a:off x="6705596" y="2195146"/>
            <a:ext cx="1473196" cy="445477"/>
          </a:xfrm>
          <a:prstGeom prst="rect">
            <a:avLst/>
          </a:prstGeom>
          <a:solidFill>
            <a:schemeClr val="bg1"/>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Due Diligence</a:t>
            </a:r>
          </a:p>
          <a:p>
            <a:pPr algn="ctr"/>
            <a:r>
              <a:rPr lang="fr-FR" sz="800">
                <a:solidFill>
                  <a:sysClr val="windowText" lastClr="000000"/>
                </a:solidFill>
              </a:rPr>
              <a:t>Screening</a:t>
            </a:r>
          </a:p>
        </xdr:txBody>
      </xdr:sp>
      <xdr:sp macro="" textlink="">
        <xdr:nvSpPr>
          <xdr:cNvPr id="26" name="Rectangle 25">
            <a:extLst>
              <a:ext uri="{FF2B5EF4-FFF2-40B4-BE49-F238E27FC236}">
                <a16:creationId xmlns:a16="http://schemas.microsoft.com/office/drawing/2014/main" id="{00000000-0008-0000-0400-00001A000000}"/>
              </a:ext>
            </a:extLst>
          </xdr:cNvPr>
          <xdr:cNvSpPr/>
        </xdr:nvSpPr>
        <xdr:spPr>
          <a:xfrm>
            <a:off x="6705597" y="3236312"/>
            <a:ext cx="1473194" cy="44547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Due diligence</a:t>
            </a:r>
          </a:p>
          <a:p>
            <a:pPr algn="ctr"/>
            <a:r>
              <a:rPr lang="fr-FR" sz="800">
                <a:solidFill>
                  <a:sysClr val="windowText" lastClr="000000"/>
                </a:solidFill>
              </a:rPr>
              <a:t>Enquête d’intégrité approfondie</a:t>
            </a:r>
          </a:p>
        </xdr:txBody>
      </xdr:sp>
      <xdr:sp macro="" textlink="">
        <xdr:nvSpPr>
          <xdr:cNvPr id="27" name="Rectangle 26">
            <a:extLst>
              <a:ext uri="{FF2B5EF4-FFF2-40B4-BE49-F238E27FC236}">
                <a16:creationId xmlns:a16="http://schemas.microsoft.com/office/drawing/2014/main" id="{00000000-0008-0000-0400-00001B000000}"/>
              </a:ext>
            </a:extLst>
          </xdr:cNvPr>
          <xdr:cNvSpPr/>
        </xdr:nvSpPr>
        <xdr:spPr>
          <a:xfrm>
            <a:off x="35169" y="1236784"/>
            <a:ext cx="1512276" cy="1482973"/>
          </a:xfrm>
          <a:prstGeom prst="rect">
            <a:avLst/>
          </a:prstGeom>
          <a:noFill/>
          <a:ln>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800">
              <a:solidFill>
                <a:sysClr val="windowText" lastClr="000000"/>
              </a:solidFill>
            </a:endParaRPr>
          </a:p>
        </xdr:txBody>
      </xdr:sp>
      <xdr:cxnSp macro="">
        <xdr:nvCxnSpPr>
          <xdr:cNvPr id="28" name="Connecteur droit avec flèche 27">
            <a:extLst>
              <a:ext uri="{FF2B5EF4-FFF2-40B4-BE49-F238E27FC236}">
                <a16:creationId xmlns:a16="http://schemas.microsoft.com/office/drawing/2014/main" id="{00000000-0008-0000-0400-00001C000000}"/>
              </a:ext>
            </a:extLst>
          </xdr:cNvPr>
          <xdr:cNvCxnSpPr>
            <a:stCxn id="27" idx="3"/>
            <a:endCxn id="15" idx="1"/>
          </xdr:cNvCxnSpPr>
        </xdr:nvCxnSpPr>
        <xdr:spPr>
          <a:xfrm flipV="1">
            <a:off x="1547445" y="1975340"/>
            <a:ext cx="257909" cy="293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Connecteur droit avec flèche 28">
            <a:extLst>
              <a:ext uri="{FF2B5EF4-FFF2-40B4-BE49-F238E27FC236}">
                <a16:creationId xmlns:a16="http://schemas.microsoft.com/office/drawing/2014/main" id="{00000000-0008-0000-0400-00001D000000}"/>
              </a:ext>
            </a:extLst>
          </xdr:cNvPr>
          <xdr:cNvCxnSpPr>
            <a:cxnSpLocks/>
            <a:endCxn id="16" idx="1"/>
          </xdr:cNvCxnSpPr>
        </xdr:nvCxnSpPr>
        <xdr:spPr>
          <a:xfrm flipV="1">
            <a:off x="2965937" y="1975340"/>
            <a:ext cx="468922" cy="29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0" name="Connecteur droit avec flèche 29">
            <a:extLst>
              <a:ext uri="{FF2B5EF4-FFF2-40B4-BE49-F238E27FC236}">
                <a16:creationId xmlns:a16="http://schemas.microsoft.com/office/drawing/2014/main" id="{00000000-0008-0000-0400-00001E000000}"/>
              </a:ext>
            </a:extLst>
          </xdr:cNvPr>
          <xdr:cNvCxnSpPr>
            <a:cxnSpLocks/>
          </xdr:cNvCxnSpPr>
        </xdr:nvCxnSpPr>
        <xdr:spPr>
          <a:xfrm>
            <a:off x="4754194" y="332644"/>
            <a:ext cx="310172"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1" name="Connecteur droit avec flèche 30">
            <a:extLst>
              <a:ext uri="{FF2B5EF4-FFF2-40B4-BE49-F238E27FC236}">
                <a16:creationId xmlns:a16="http://schemas.microsoft.com/office/drawing/2014/main" id="{00000000-0008-0000-0400-00001F000000}"/>
              </a:ext>
            </a:extLst>
          </xdr:cNvPr>
          <xdr:cNvCxnSpPr>
            <a:cxnSpLocks/>
          </xdr:cNvCxnSpPr>
        </xdr:nvCxnSpPr>
        <xdr:spPr>
          <a:xfrm>
            <a:off x="4754194" y="1370138"/>
            <a:ext cx="310172" cy="146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2" name="Connecteur droit 31">
            <a:extLst>
              <a:ext uri="{FF2B5EF4-FFF2-40B4-BE49-F238E27FC236}">
                <a16:creationId xmlns:a16="http://schemas.microsoft.com/office/drawing/2014/main" id="{00000000-0008-0000-0400-000020000000}"/>
              </a:ext>
            </a:extLst>
          </xdr:cNvPr>
          <xdr:cNvCxnSpPr>
            <a:cxnSpLocks/>
          </xdr:cNvCxnSpPr>
        </xdr:nvCxnSpPr>
        <xdr:spPr>
          <a:xfrm flipV="1">
            <a:off x="3187699" y="850657"/>
            <a:ext cx="0" cy="112321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33" name="Connecteur droit 32">
            <a:extLst>
              <a:ext uri="{FF2B5EF4-FFF2-40B4-BE49-F238E27FC236}">
                <a16:creationId xmlns:a16="http://schemas.microsoft.com/office/drawing/2014/main" id="{00000000-0008-0000-0400-000021000000}"/>
              </a:ext>
            </a:extLst>
          </xdr:cNvPr>
          <xdr:cNvCxnSpPr>
            <a:cxnSpLocks/>
          </xdr:cNvCxnSpPr>
        </xdr:nvCxnSpPr>
        <xdr:spPr>
          <a:xfrm flipH="1">
            <a:off x="3187699" y="850657"/>
            <a:ext cx="1566495"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34" name="Connecteur droit 33">
            <a:extLst>
              <a:ext uri="{FF2B5EF4-FFF2-40B4-BE49-F238E27FC236}">
                <a16:creationId xmlns:a16="http://schemas.microsoft.com/office/drawing/2014/main" id="{00000000-0008-0000-0400-000022000000}"/>
              </a:ext>
            </a:extLst>
          </xdr:cNvPr>
          <xdr:cNvCxnSpPr>
            <a:cxnSpLocks/>
          </xdr:cNvCxnSpPr>
        </xdr:nvCxnSpPr>
        <xdr:spPr>
          <a:xfrm flipV="1">
            <a:off x="4754194" y="331179"/>
            <a:ext cx="0" cy="1038959"/>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35" name="Connecteur droit avec flèche 34">
            <a:extLst>
              <a:ext uri="{FF2B5EF4-FFF2-40B4-BE49-F238E27FC236}">
                <a16:creationId xmlns:a16="http://schemas.microsoft.com/office/drawing/2014/main" id="{00000000-0008-0000-0400-000023000000}"/>
              </a:ext>
            </a:extLst>
          </xdr:cNvPr>
          <xdr:cNvCxnSpPr>
            <a:cxnSpLocks/>
          </xdr:cNvCxnSpPr>
        </xdr:nvCxnSpPr>
        <xdr:spPr>
          <a:xfrm flipV="1">
            <a:off x="4751516" y="2439867"/>
            <a:ext cx="309674" cy="250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6" name="Connecteur droit avec flèche 35">
            <a:extLst>
              <a:ext uri="{FF2B5EF4-FFF2-40B4-BE49-F238E27FC236}">
                <a16:creationId xmlns:a16="http://schemas.microsoft.com/office/drawing/2014/main" id="{00000000-0008-0000-0400-000024000000}"/>
              </a:ext>
            </a:extLst>
          </xdr:cNvPr>
          <xdr:cNvCxnSpPr>
            <a:cxnSpLocks/>
          </xdr:cNvCxnSpPr>
        </xdr:nvCxnSpPr>
        <xdr:spPr>
          <a:xfrm>
            <a:off x="4751018" y="3477361"/>
            <a:ext cx="310172" cy="146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7" name="Connecteur droit 36">
            <a:extLst>
              <a:ext uri="{FF2B5EF4-FFF2-40B4-BE49-F238E27FC236}">
                <a16:creationId xmlns:a16="http://schemas.microsoft.com/office/drawing/2014/main" id="{00000000-0008-0000-0400-000025000000}"/>
              </a:ext>
            </a:extLst>
          </xdr:cNvPr>
          <xdr:cNvCxnSpPr>
            <a:cxnSpLocks/>
          </xdr:cNvCxnSpPr>
        </xdr:nvCxnSpPr>
        <xdr:spPr>
          <a:xfrm flipV="1">
            <a:off x="4751019" y="2442392"/>
            <a:ext cx="0" cy="1038959"/>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38" name="Connecteur droit 37">
            <a:extLst>
              <a:ext uri="{FF2B5EF4-FFF2-40B4-BE49-F238E27FC236}">
                <a16:creationId xmlns:a16="http://schemas.microsoft.com/office/drawing/2014/main" id="{00000000-0008-0000-0400-000026000000}"/>
              </a:ext>
            </a:extLst>
          </xdr:cNvPr>
          <xdr:cNvCxnSpPr>
            <a:cxnSpLocks/>
          </xdr:cNvCxnSpPr>
        </xdr:nvCxnSpPr>
        <xdr:spPr>
          <a:xfrm flipH="1" flipV="1">
            <a:off x="4750041" y="1973875"/>
            <a:ext cx="1475" cy="466361"/>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39" name="Connecteur droit 38">
            <a:extLst>
              <a:ext uri="{FF2B5EF4-FFF2-40B4-BE49-F238E27FC236}">
                <a16:creationId xmlns:a16="http://schemas.microsoft.com/office/drawing/2014/main" id="{00000000-0008-0000-0400-000027000000}"/>
              </a:ext>
            </a:extLst>
          </xdr:cNvPr>
          <xdr:cNvCxnSpPr>
            <a:stCxn id="16" idx="3"/>
          </xdr:cNvCxnSpPr>
        </xdr:nvCxnSpPr>
        <xdr:spPr>
          <a:xfrm flipV="1">
            <a:off x="4595444" y="1973874"/>
            <a:ext cx="155574" cy="146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40" name="Connecteur droit avec flèche 39">
            <a:extLst>
              <a:ext uri="{FF2B5EF4-FFF2-40B4-BE49-F238E27FC236}">
                <a16:creationId xmlns:a16="http://schemas.microsoft.com/office/drawing/2014/main" id="{00000000-0008-0000-0400-000028000000}"/>
              </a:ext>
            </a:extLst>
          </xdr:cNvPr>
          <xdr:cNvCxnSpPr>
            <a:cxnSpLocks/>
            <a:endCxn id="24" idx="1"/>
          </xdr:cNvCxnSpPr>
        </xdr:nvCxnSpPr>
        <xdr:spPr>
          <a:xfrm>
            <a:off x="6236673" y="331179"/>
            <a:ext cx="468924" cy="2930"/>
          </a:xfrm>
          <a:prstGeom prst="straightConnector1">
            <a:avLst/>
          </a:prstGeom>
          <a:ln>
            <a:solidFill>
              <a:srgbClr val="00B05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1" name="Connecteur droit avec flèche 40">
            <a:extLst>
              <a:ext uri="{FF2B5EF4-FFF2-40B4-BE49-F238E27FC236}">
                <a16:creationId xmlns:a16="http://schemas.microsoft.com/office/drawing/2014/main" id="{00000000-0008-0000-0400-000029000000}"/>
              </a:ext>
            </a:extLst>
          </xdr:cNvPr>
          <xdr:cNvCxnSpPr>
            <a:cxnSpLocks/>
          </xdr:cNvCxnSpPr>
        </xdr:nvCxnSpPr>
        <xdr:spPr>
          <a:xfrm>
            <a:off x="6224950" y="1374532"/>
            <a:ext cx="468924" cy="2930"/>
          </a:xfrm>
          <a:prstGeom prst="straightConnector1">
            <a:avLst/>
          </a:prstGeom>
          <a:ln>
            <a:solidFill>
              <a:srgbClr val="FFFF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2" name="Connecteur droit avec flèche 41">
            <a:extLst>
              <a:ext uri="{FF2B5EF4-FFF2-40B4-BE49-F238E27FC236}">
                <a16:creationId xmlns:a16="http://schemas.microsoft.com/office/drawing/2014/main" id="{00000000-0008-0000-0400-00002A000000}"/>
              </a:ext>
            </a:extLst>
          </xdr:cNvPr>
          <xdr:cNvCxnSpPr>
            <a:cxnSpLocks/>
          </xdr:cNvCxnSpPr>
        </xdr:nvCxnSpPr>
        <xdr:spPr>
          <a:xfrm>
            <a:off x="6229715" y="2411656"/>
            <a:ext cx="468924" cy="2930"/>
          </a:xfrm>
          <a:prstGeom prst="straightConnector1">
            <a:avLst/>
          </a:prstGeom>
          <a:ln>
            <a:solidFill>
              <a:srgbClr val="FFC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Connecteur droit avec flèche 42">
            <a:extLst>
              <a:ext uri="{FF2B5EF4-FFF2-40B4-BE49-F238E27FC236}">
                <a16:creationId xmlns:a16="http://schemas.microsoft.com/office/drawing/2014/main" id="{00000000-0008-0000-0400-00002B000000}"/>
              </a:ext>
            </a:extLst>
          </xdr:cNvPr>
          <xdr:cNvCxnSpPr>
            <a:cxnSpLocks/>
          </xdr:cNvCxnSpPr>
        </xdr:nvCxnSpPr>
        <xdr:spPr>
          <a:xfrm>
            <a:off x="6236673" y="3449758"/>
            <a:ext cx="468924" cy="2930"/>
          </a:xfrm>
          <a:prstGeom prst="straightConnector1">
            <a:avLst/>
          </a:prstGeom>
          <a:ln>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00000000-0008-0000-0400-00002C000000}"/>
              </a:ext>
            </a:extLst>
          </xdr:cNvPr>
          <xdr:cNvSpPr/>
        </xdr:nvSpPr>
        <xdr:spPr>
          <a:xfrm>
            <a:off x="8647715" y="2412625"/>
            <a:ext cx="758483" cy="445477"/>
          </a:xfrm>
          <a:prstGeom prst="rect">
            <a:avLst/>
          </a:prstGeom>
          <a:solidFill>
            <a:schemeClr val="bg1"/>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Risques dissipés</a:t>
            </a:r>
          </a:p>
        </xdr:txBody>
      </xdr:sp>
      <xdr:sp macro="" textlink="">
        <xdr:nvSpPr>
          <xdr:cNvPr id="45" name="Rectangle 44">
            <a:extLst>
              <a:ext uri="{FF2B5EF4-FFF2-40B4-BE49-F238E27FC236}">
                <a16:creationId xmlns:a16="http://schemas.microsoft.com/office/drawing/2014/main" id="{00000000-0008-0000-0400-00002D000000}"/>
              </a:ext>
            </a:extLst>
          </xdr:cNvPr>
          <xdr:cNvSpPr/>
        </xdr:nvSpPr>
        <xdr:spPr>
          <a:xfrm>
            <a:off x="9875122" y="3380766"/>
            <a:ext cx="1158746" cy="445477"/>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Partenaire non stratégique</a:t>
            </a:r>
          </a:p>
        </xdr:txBody>
      </xdr:sp>
      <xdr:sp macro="" textlink="">
        <xdr:nvSpPr>
          <xdr:cNvPr id="46" name="ZoneTexte 106">
            <a:extLst>
              <a:ext uri="{FF2B5EF4-FFF2-40B4-BE49-F238E27FC236}">
                <a16:creationId xmlns:a16="http://schemas.microsoft.com/office/drawing/2014/main" id="{00000000-0008-0000-0400-00002E000000}"/>
              </a:ext>
            </a:extLst>
          </xdr:cNvPr>
          <xdr:cNvSpPr txBox="1"/>
        </xdr:nvSpPr>
        <xdr:spPr>
          <a:xfrm>
            <a:off x="631647" y="1852230"/>
            <a:ext cx="322541" cy="23156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800"/>
              <a:t>ou</a:t>
            </a:r>
          </a:p>
        </xdr:txBody>
      </xdr:sp>
      <xdr:cxnSp macro="">
        <xdr:nvCxnSpPr>
          <xdr:cNvPr id="47" name="Connecteur droit 46">
            <a:extLst>
              <a:ext uri="{FF2B5EF4-FFF2-40B4-BE49-F238E27FC236}">
                <a16:creationId xmlns:a16="http://schemas.microsoft.com/office/drawing/2014/main" id="{00000000-0008-0000-0400-00002F000000}"/>
              </a:ext>
            </a:extLst>
          </xdr:cNvPr>
          <xdr:cNvCxnSpPr>
            <a:cxnSpLocks/>
          </xdr:cNvCxnSpPr>
        </xdr:nvCxnSpPr>
        <xdr:spPr>
          <a:xfrm flipH="1">
            <a:off x="9400138" y="3262106"/>
            <a:ext cx="239157"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48" name="Connecteur droit 47">
            <a:extLst>
              <a:ext uri="{FF2B5EF4-FFF2-40B4-BE49-F238E27FC236}">
                <a16:creationId xmlns:a16="http://schemas.microsoft.com/office/drawing/2014/main" id="{00000000-0008-0000-0400-000030000000}"/>
              </a:ext>
            </a:extLst>
          </xdr:cNvPr>
          <xdr:cNvCxnSpPr>
            <a:cxnSpLocks/>
          </xdr:cNvCxnSpPr>
        </xdr:nvCxnSpPr>
        <xdr:spPr>
          <a:xfrm>
            <a:off x="9639295" y="2934291"/>
            <a:ext cx="0" cy="666611"/>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49" name="Connecteur droit avec flèche 48">
            <a:extLst>
              <a:ext uri="{FF2B5EF4-FFF2-40B4-BE49-F238E27FC236}">
                <a16:creationId xmlns:a16="http://schemas.microsoft.com/office/drawing/2014/main" id="{00000000-0008-0000-0400-000031000000}"/>
              </a:ext>
            </a:extLst>
          </xdr:cNvPr>
          <xdr:cNvCxnSpPr>
            <a:cxnSpLocks/>
            <a:endCxn id="63" idx="1"/>
          </xdr:cNvCxnSpPr>
        </xdr:nvCxnSpPr>
        <xdr:spPr>
          <a:xfrm>
            <a:off x="9639295" y="2934291"/>
            <a:ext cx="235826" cy="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50" name="Connecteur droit avec flèche 49">
            <a:extLst>
              <a:ext uri="{FF2B5EF4-FFF2-40B4-BE49-F238E27FC236}">
                <a16:creationId xmlns:a16="http://schemas.microsoft.com/office/drawing/2014/main" id="{00000000-0008-0000-0400-000032000000}"/>
              </a:ext>
            </a:extLst>
          </xdr:cNvPr>
          <xdr:cNvCxnSpPr>
            <a:cxnSpLocks/>
          </xdr:cNvCxnSpPr>
        </xdr:nvCxnSpPr>
        <xdr:spPr>
          <a:xfrm>
            <a:off x="9639295" y="3602366"/>
            <a:ext cx="235826" cy="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51" name="Connecteur droit 50">
            <a:extLst>
              <a:ext uri="{FF2B5EF4-FFF2-40B4-BE49-F238E27FC236}">
                <a16:creationId xmlns:a16="http://schemas.microsoft.com/office/drawing/2014/main" id="{00000000-0008-0000-0400-000033000000}"/>
              </a:ext>
            </a:extLst>
          </xdr:cNvPr>
          <xdr:cNvCxnSpPr>
            <a:cxnSpLocks/>
          </xdr:cNvCxnSpPr>
        </xdr:nvCxnSpPr>
        <xdr:spPr>
          <a:xfrm flipH="1">
            <a:off x="8190519" y="2447927"/>
            <a:ext cx="221367"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52" name="Connecteur droit 51">
            <a:extLst>
              <a:ext uri="{FF2B5EF4-FFF2-40B4-BE49-F238E27FC236}">
                <a16:creationId xmlns:a16="http://schemas.microsoft.com/office/drawing/2014/main" id="{00000000-0008-0000-0400-000034000000}"/>
              </a:ext>
            </a:extLst>
          </xdr:cNvPr>
          <xdr:cNvCxnSpPr>
            <a:cxnSpLocks/>
          </xdr:cNvCxnSpPr>
        </xdr:nvCxnSpPr>
        <xdr:spPr>
          <a:xfrm>
            <a:off x="8411885" y="2447927"/>
            <a:ext cx="0" cy="1026261"/>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53" name="Connecteur droit avec flèche 52">
            <a:extLst>
              <a:ext uri="{FF2B5EF4-FFF2-40B4-BE49-F238E27FC236}">
                <a16:creationId xmlns:a16="http://schemas.microsoft.com/office/drawing/2014/main" id="{00000000-0008-0000-0400-000035000000}"/>
              </a:ext>
            </a:extLst>
          </xdr:cNvPr>
          <xdr:cNvCxnSpPr>
            <a:cxnSpLocks/>
          </xdr:cNvCxnSpPr>
        </xdr:nvCxnSpPr>
        <xdr:spPr>
          <a:xfrm>
            <a:off x="8411889" y="2640624"/>
            <a:ext cx="235826" cy="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54" name="Connecteur droit avec flèche 53">
            <a:extLst>
              <a:ext uri="{FF2B5EF4-FFF2-40B4-BE49-F238E27FC236}">
                <a16:creationId xmlns:a16="http://schemas.microsoft.com/office/drawing/2014/main" id="{00000000-0008-0000-0400-000036000000}"/>
              </a:ext>
            </a:extLst>
          </xdr:cNvPr>
          <xdr:cNvCxnSpPr>
            <a:cxnSpLocks/>
          </xdr:cNvCxnSpPr>
        </xdr:nvCxnSpPr>
        <xdr:spPr>
          <a:xfrm>
            <a:off x="8411888" y="3262711"/>
            <a:ext cx="235826" cy="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55" name="Connecteur droit 54">
            <a:extLst>
              <a:ext uri="{FF2B5EF4-FFF2-40B4-BE49-F238E27FC236}">
                <a16:creationId xmlns:a16="http://schemas.microsoft.com/office/drawing/2014/main" id="{00000000-0008-0000-0400-000037000000}"/>
              </a:ext>
            </a:extLst>
          </xdr:cNvPr>
          <xdr:cNvCxnSpPr>
            <a:cxnSpLocks/>
          </xdr:cNvCxnSpPr>
        </xdr:nvCxnSpPr>
        <xdr:spPr>
          <a:xfrm flipH="1">
            <a:off x="8172731" y="3474188"/>
            <a:ext cx="239157"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56" name="Connecteur droit 55">
            <a:extLst>
              <a:ext uri="{FF2B5EF4-FFF2-40B4-BE49-F238E27FC236}">
                <a16:creationId xmlns:a16="http://schemas.microsoft.com/office/drawing/2014/main" id="{00000000-0008-0000-0400-000038000000}"/>
              </a:ext>
            </a:extLst>
          </xdr:cNvPr>
          <xdr:cNvCxnSpPr>
            <a:cxnSpLocks/>
          </xdr:cNvCxnSpPr>
        </xdr:nvCxnSpPr>
        <xdr:spPr>
          <a:xfrm flipH="1">
            <a:off x="9417928" y="2663940"/>
            <a:ext cx="221367" cy="0"/>
          </a:xfrm>
          <a:prstGeom prst="line">
            <a:avLst/>
          </a:prstGeom>
          <a:ln>
            <a:solidFill>
              <a:srgbClr val="00B050"/>
            </a:solidFill>
          </a:ln>
        </xdr:spPr>
        <xdr:style>
          <a:lnRef idx="1">
            <a:schemeClr val="dk1"/>
          </a:lnRef>
          <a:fillRef idx="0">
            <a:schemeClr val="dk1"/>
          </a:fillRef>
          <a:effectRef idx="0">
            <a:schemeClr val="dk1"/>
          </a:effectRef>
          <a:fontRef idx="minor">
            <a:schemeClr val="tx1"/>
          </a:fontRef>
        </xdr:style>
      </xdr:cxnSp>
      <xdr:cxnSp macro="">
        <xdr:nvCxnSpPr>
          <xdr:cNvPr id="57" name="Connecteur droit 56">
            <a:extLst>
              <a:ext uri="{FF2B5EF4-FFF2-40B4-BE49-F238E27FC236}">
                <a16:creationId xmlns:a16="http://schemas.microsoft.com/office/drawing/2014/main" id="{00000000-0008-0000-0400-000039000000}"/>
              </a:ext>
            </a:extLst>
          </xdr:cNvPr>
          <xdr:cNvCxnSpPr>
            <a:cxnSpLocks/>
          </xdr:cNvCxnSpPr>
        </xdr:nvCxnSpPr>
        <xdr:spPr>
          <a:xfrm>
            <a:off x="9639295" y="337644"/>
            <a:ext cx="0" cy="2326297"/>
          </a:xfrm>
          <a:prstGeom prst="line">
            <a:avLst/>
          </a:prstGeom>
          <a:ln>
            <a:solidFill>
              <a:srgbClr val="00B050"/>
            </a:solidFill>
          </a:ln>
        </xdr:spPr>
        <xdr:style>
          <a:lnRef idx="1">
            <a:schemeClr val="dk1"/>
          </a:lnRef>
          <a:fillRef idx="0">
            <a:schemeClr val="dk1"/>
          </a:fillRef>
          <a:effectRef idx="0">
            <a:schemeClr val="dk1"/>
          </a:effectRef>
          <a:fontRef idx="minor">
            <a:schemeClr val="tx1"/>
          </a:fontRef>
        </xdr:style>
      </xdr:cxnSp>
      <xdr:cxnSp macro="">
        <xdr:nvCxnSpPr>
          <xdr:cNvPr id="58" name="Connecteur droit 57">
            <a:extLst>
              <a:ext uri="{FF2B5EF4-FFF2-40B4-BE49-F238E27FC236}">
                <a16:creationId xmlns:a16="http://schemas.microsoft.com/office/drawing/2014/main" id="{00000000-0008-0000-0400-00003A000000}"/>
              </a:ext>
            </a:extLst>
          </xdr:cNvPr>
          <xdr:cNvCxnSpPr>
            <a:cxnSpLocks/>
          </xdr:cNvCxnSpPr>
        </xdr:nvCxnSpPr>
        <xdr:spPr>
          <a:xfrm flipH="1">
            <a:off x="8203660" y="337644"/>
            <a:ext cx="1435635" cy="0"/>
          </a:xfrm>
          <a:prstGeom prst="line">
            <a:avLst/>
          </a:prstGeom>
          <a:ln>
            <a:solidFill>
              <a:srgbClr val="00B050"/>
            </a:solidFill>
          </a:ln>
        </xdr:spPr>
        <xdr:style>
          <a:lnRef idx="1">
            <a:schemeClr val="dk1"/>
          </a:lnRef>
          <a:fillRef idx="0">
            <a:schemeClr val="dk1"/>
          </a:fillRef>
          <a:effectRef idx="0">
            <a:schemeClr val="dk1"/>
          </a:effectRef>
          <a:fontRef idx="minor">
            <a:schemeClr val="tx1"/>
          </a:fontRef>
        </xdr:style>
      </xdr:cxnSp>
      <xdr:pic>
        <xdr:nvPicPr>
          <xdr:cNvPr id="59" name="Picture 4" descr="Accept free icon">
            <a:extLst>
              <a:ext uri="{FF2B5EF4-FFF2-40B4-BE49-F238E27FC236}">
                <a16:creationId xmlns:a16="http://schemas.microsoft.com/office/drawing/2014/main" id="{00000000-0008-0000-0400-00003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15176" y="579856"/>
            <a:ext cx="536400" cy="536400"/>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60" name="Connecteur droit avec flèche 59">
            <a:extLst>
              <a:ext uri="{FF2B5EF4-FFF2-40B4-BE49-F238E27FC236}">
                <a16:creationId xmlns:a16="http://schemas.microsoft.com/office/drawing/2014/main" id="{00000000-0008-0000-0400-00003C000000}"/>
              </a:ext>
            </a:extLst>
          </xdr:cNvPr>
          <xdr:cNvCxnSpPr>
            <a:cxnSpLocks/>
            <a:stCxn id="63" idx="3"/>
            <a:endCxn id="64" idx="1"/>
          </xdr:cNvCxnSpPr>
        </xdr:nvCxnSpPr>
        <xdr:spPr>
          <a:xfrm>
            <a:off x="11033867" y="2934293"/>
            <a:ext cx="282702"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 textlink="">
        <xdr:nvSpPr>
          <xdr:cNvPr id="61" name="Rectangle 60">
            <a:extLst>
              <a:ext uri="{FF2B5EF4-FFF2-40B4-BE49-F238E27FC236}">
                <a16:creationId xmlns:a16="http://schemas.microsoft.com/office/drawing/2014/main" id="{00000000-0008-0000-0400-00003D000000}"/>
              </a:ext>
            </a:extLst>
          </xdr:cNvPr>
          <xdr:cNvSpPr/>
        </xdr:nvSpPr>
        <xdr:spPr>
          <a:xfrm>
            <a:off x="1640262" y="3037742"/>
            <a:ext cx="8118612" cy="881432"/>
          </a:xfrm>
          <a:prstGeom prst="rect">
            <a:avLst/>
          </a:prstGeom>
          <a:noFill/>
          <a:ln>
            <a:solidFill>
              <a:srgbClr val="00B0F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800">
              <a:solidFill>
                <a:sysClr val="windowText" lastClr="000000"/>
              </a:solidFill>
            </a:endParaRPr>
          </a:p>
        </xdr:txBody>
      </xdr:sp>
      <xdr:sp macro="" textlink="">
        <xdr:nvSpPr>
          <xdr:cNvPr id="62" name="Rectangle 61">
            <a:extLst>
              <a:ext uri="{FF2B5EF4-FFF2-40B4-BE49-F238E27FC236}">
                <a16:creationId xmlns:a16="http://schemas.microsoft.com/office/drawing/2014/main" id="{00000000-0008-0000-0400-00003E000000}"/>
              </a:ext>
            </a:extLst>
          </xdr:cNvPr>
          <xdr:cNvSpPr/>
        </xdr:nvSpPr>
        <xdr:spPr>
          <a:xfrm>
            <a:off x="8647715" y="3039369"/>
            <a:ext cx="758483" cy="44547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Risques confirmés</a:t>
            </a:r>
          </a:p>
        </xdr:txBody>
      </xdr:sp>
      <xdr:sp macro="" textlink="">
        <xdr:nvSpPr>
          <xdr:cNvPr id="63" name="Rectangle 62">
            <a:extLst>
              <a:ext uri="{FF2B5EF4-FFF2-40B4-BE49-F238E27FC236}">
                <a16:creationId xmlns:a16="http://schemas.microsoft.com/office/drawing/2014/main" id="{00000000-0008-0000-0400-00003F000000}"/>
              </a:ext>
            </a:extLst>
          </xdr:cNvPr>
          <xdr:cNvSpPr/>
        </xdr:nvSpPr>
        <xdr:spPr>
          <a:xfrm>
            <a:off x="9875121" y="2711554"/>
            <a:ext cx="1158746" cy="445477"/>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Partenaire stratégique</a:t>
            </a:r>
          </a:p>
        </xdr:txBody>
      </xdr:sp>
      <xdr:sp macro="" textlink="">
        <xdr:nvSpPr>
          <xdr:cNvPr id="64" name="Rectangle 63">
            <a:extLst>
              <a:ext uri="{FF2B5EF4-FFF2-40B4-BE49-F238E27FC236}">
                <a16:creationId xmlns:a16="http://schemas.microsoft.com/office/drawing/2014/main" id="{00000000-0008-0000-0400-000040000000}"/>
              </a:ext>
            </a:extLst>
          </xdr:cNvPr>
          <xdr:cNvSpPr/>
        </xdr:nvSpPr>
        <xdr:spPr>
          <a:xfrm>
            <a:off x="11316569" y="2711554"/>
            <a:ext cx="758483" cy="445477"/>
          </a:xfrm>
          <a:prstGeom prst="rect">
            <a:avLst/>
          </a:prstGeom>
          <a:solidFill>
            <a:schemeClr val="bg1"/>
          </a:solidFill>
          <a:ln>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Arbitrage COMEX</a:t>
            </a:r>
          </a:p>
        </xdr:txBody>
      </xdr:sp>
      <xdr:cxnSp macro="">
        <xdr:nvCxnSpPr>
          <xdr:cNvPr id="65" name="Connecteur droit 64">
            <a:extLst>
              <a:ext uri="{FF2B5EF4-FFF2-40B4-BE49-F238E27FC236}">
                <a16:creationId xmlns:a16="http://schemas.microsoft.com/office/drawing/2014/main" id="{00000000-0008-0000-0400-000041000000}"/>
              </a:ext>
            </a:extLst>
          </xdr:cNvPr>
          <xdr:cNvCxnSpPr>
            <a:cxnSpLocks/>
            <a:endCxn id="59" idx="1"/>
          </xdr:cNvCxnSpPr>
        </xdr:nvCxnSpPr>
        <xdr:spPr>
          <a:xfrm flipV="1">
            <a:off x="9629769" y="848056"/>
            <a:ext cx="1785406" cy="2602"/>
          </a:xfrm>
          <a:prstGeom prst="line">
            <a:avLst/>
          </a:prstGeom>
          <a:ln>
            <a:solidFill>
              <a:srgbClr val="00B050"/>
            </a:solidFill>
            <a:headEnd type="non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6" name="Connecteur droit 65">
            <a:extLst>
              <a:ext uri="{FF2B5EF4-FFF2-40B4-BE49-F238E27FC236}">
                <a16:creationId xmlns:a16="http://schemas.microsoft.com/office/drawing/2014/main" id="{00000000-0008-0000-0400-000042000000}"/>
              </a:ext>
            </a:extLst>
          </xdr:cNvPr>
          <xdr:cNvCxnSpPr>
            <a:cxnSpLocks/>
          </xdr:cNvCxnSpPr>
        </xdr:nvCxnSpPr>
        <xdr:spPr>
          <a:xfrm>
            <a:off x="8183438" y="1397228"/>
            <a:ext cx="1455857" cy="0"/>
          </a:xfrm>
          <a:prstGeom prst="line">
            <a:avLst/>
          </a:prstGeom>
          <a:ln>
            <a:solidFill>
              <a:srgbClr val="00B050"/>
            </a:solidFill>
          </a:ln>
        </xdr:spPr>
        <xdr:style>
          <a:lnRef idx="1">
            <a:schemeClr val="accent1"/>
          </a:lnRef>
          <a:fillRef idx="0">
            <a:schemeClr val="accent1"/>
          </a:fillRef>
          <a:effectRef idx="0">
            <a:schemeClr val="accent1"/>
          </a:effectRef>
          <a:fontRef idx="minor">
            <a:schemeClr val="tx1"/>
          </a:fontRef>
        </xdr:style>
      </xdr:cxnSp>
      <xdr:cxnSp macro="">
        <xdr:nvCxnSpPr>
          <xdr:cNvPr id="67" name="Connecteur droit 66">
            <a:extLst>
              <a:ext uri="{FF2B5EF4-FFF2-40B4-BE49-F238E27FC236}">
                <a16:creationId xmlns:a16="http://schemas.microsoft.com/office/drawing/2014/main" id="{00000000-0008-0000-0400-000043000000}"/>
              </a:ext>
            </a:extLst>
          </xdr:cNvPr>
          <xdr:cNvCxnSpPr>
            <a:cxnSpLocks/>
            <a:stCxn id="45" idx="3"/>
          </xdr:cNvCxnSpPr>
        </xdr:nvCxnSpPr>
        <xdr:spPr>
          <a:xfrm>
            <a:off x="11033868" y="3603505"/>
            <a:ext cx="381307" cy="0"/>
          </a:xfrm>
          <a:prstGeom prst="line">
            <a:avLst/>
          </a:prstGeom>
          <a:ln>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68" name="Picture 2">
            <a:extLst>
              <a:ext uri="{FF2B5EF4-FFF2-40B4-BE49-F238E27FC236}">
                <a16:creationId xmlns:a16="http://schemas.microsoft.com/office/drawing/2014/main" id="{00000000-0008-0000-0400-00004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415177" y="3333237"/>
            <a:ext cx="535330" cy="535330"/>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69" name="Connecteur droit 68">
            <a:extLst>
              <a:ext uri="{FF2B5EF4-FFF2-40B4-BE49-F238E27FC236}">
                <a16:creationId xmlns:a16="http://schemas.microsoft.com/office/drawing/2014/main" id="{00000000-0008-0000-0400-000045000000}"/>
              </a:ext>
            </a:extLst>
          </xdr:cNvPr>
          <xdr:cNvCxnSpPr>
            <a:cxnSpLocks/>
          </xdr:cNvCxnSpPr>
        </xdr:nvCxnSpPr>
        <xdr:spPr>
          <a:xfrm>
            <a:off x="11682841" y="1123460"/>
            <a:ext cx="1" cy="629139"/>
          </a:xfrm>
          <a:prstGeom prst="line">
            <a:avLst/>
          </a:prstGeom>
          <a:ln>
            <a:solidFill>
              <a:srgbClr val="00B050"/>
            </a:solidFill>
            <a:headEnd type="triangle"/>
          </a:ln>
        </xdr:spPr>
        <xdr:style>
          <a:lnRef idx="1">
            <a:schemeClr val="dk1"/>
          </a:lnRef>
          <a:fillRef idx="0">
            <a:schemeClr val="dk1"/>
          </a:fillRef>
          <a:effectRef idx="0">
            <a:schemeClr val="dk1"/>
          </a:effectRef>
          <a:fontRef idx="minor">
            <a:schemeClr val="tx1"/>
          </a:fontRef>
        </xdr:style>
      </xdr:cxnSp>
      <xdr:sp macro="" textlink="">
        <xdr:nvSpPr>
          <xdr:cNvPr id="70" name="ZoneTexte 130">
            <a:extLst>
              <a:ext uri="{FF2B5EF4-FFF2-40B4-BE49-F238E27FC236}">
                <a16:creationId xmlns:a16="http://schemas.microsoft.com/office/drawing/2014/main" id="{00000000-0008-0000-0400-000046000000}"/>
              </a:ext>
            </a:extLst>
          </xdr:cNvPr>
          <xdr:cNvSpPr txBox="1"/>
        </xdr:nvSpPr>
        <xdr:spPr>
          <a:xfrm>
            <a:off x="1608872" y="3695304"/>
            <a:ext cx="1368389" cy="23156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800">
                <a:solidFill>
                  <a:srgbClr val="00B0F0"/>
                </a:solidFill>
              </a:rPr>
              <a:t>Juridique &amp; Compliance</a:t>
            </a:r>
          </a:p>
        </xdr:txBody>
      </xdr:sp>
      <xdr:sp macro="" textlink="">
        <xdr:nvSpPr>
          <xdr:cNvPr id="71" name="ZoneTexte 131">
            <a:extLst>
              <a:ext uri="{FF2B5EF4-FFF2-40B4-BE49-F238E27FC236}">
                <a16:creationId xmlns:a16="http://schemas.microsoft.com/office/drawing/2014/main" id="{00000000-0008-0000-0400-000047000000}"/>
              </a:ext>
            </a:extLst>
          </xdr:cNvPr>
          <xdr:cNvSpPr txBox="1"/>
        </xdr:nvSpPr>
        <xdr:spPr>
          <a:xfrm>
            <a:off x="1608872" y="2631201"/>
            <a:ext cx="1066867" cy="23156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800">
                <a:solidFill>
                  <a:srgbClr val="7030A0"/>
                </a:solidFill>
              </a:rPr>
              <a:t>Achats ou Filiales</a:t>
            </a:r>
          </a:p>
        </xdr:txBody>
      </xdr:sp>
      <xdr:sp macro="" textlink="">
        <xdr:nvSpPr>
          <xdr:cNvPr id="72" name="Rectangle 71">
            <a:extLst>
              <a:ext uri="{FF2B5EF4-FFF2-40B4-BE49-F238E27FC236}">
                <a16:creationId xmlns:a16="http://schemas.microsoft.com/office/drawing/2014/main" id="{00000000-0008-0000-0400-000048000000}"/>
              </a:ext>
            </a:extLst>
          </xdr:cNvPr>
          <xdr:cNvSpPr/>
        </xdr:nvSpPr>
        <xdr:spPr>
          <a:xfrm>
            <a:off x="9004296" y="1741627"/>
            <a:ext cx="3064527" cy="442875"/>
          </a:xfrm>
          <a:prstGeom prst="rect">
            <a:avLst/>
          </a:prstGeom>
          <a:solidFill>
            <a:schemeClr val="bg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ysClr val="windowText" lastClr="000000"/>
                </a:solidFill>
              </a:rPr>
              <a:t>Ajout d’une clause spécifique au contrat pour définir les conditions du renouvellement de la</a:t>
            </a:r>
            <a:r>
              <a:rPr lang="fr-FR" sz="800" baseline="0">
                <a:solidFill>
                  <a:sysClr val="windowText" lastClr="000000"/>
                </a:solidFill>
              </a:rPr>
              <a:t> revue conformité</a:t>
            </a:r>
            <a:r>
              <a:rPr lang="fr-FR" sz="800">
                <a:solidFill>
                  <a:sysClr val="windowText" lastClr="000000"/>
                </a:solidFill>
              </a:rPr>
              <a:t> </a:t>
            </a:r>
          </a:p>
        </xdr:txBody>
      </xdr:sp>
      <xdr:cxnSp macro="">
        <xdr:nvCxnSpPr>
          <xdr:cNvPr id="73" name="Connecteur droit avec flèche 72">
            <a:extLst>
              <a:ext uri="{FF2B5EF4-FFF2-40B4-BE49-F238E27FC236}">
                <a16:creationId xmlns:a16="http://schemas.microsoft.com/office/drawing/2014/main" id="{00000000-0008-0000-0400-000049000000}"/>
              </a:ext>
            </a:extLst>
          </xdr:cNvPr>
          <xdr:cNvCxnSpPr>
            <a:stCxn id="17" idx="0"/>
            <a:endCxn id="15" idx="2"/>
          </xdr:cNvCxnSpPr>
        </xdr:nvCxnSpPr>
        <xdr:spPr>
          <a:xfrm flipV="1">
            <a:off x="2385646" y="2198078"/>
            <a:ext cx="0" cy="2279060"/>
          </a:xfrm>
          <a:prstGeom prst="straightConnector1">
            <a:avLst/>
          </a:prstGeom>
          <a:ln>
            <a:solidFill>
              <a:schemeClr val="bg2">
                <a:lumMod val="50000"/>
              </a:schemeClr>
            </a:solidFill>
            <a:tailEnd type="triangle"/>
          </a:ln>
        </xdr:spPr>
        <xdr:style>
          <a:lnRef idx="1">
            <a:schemeClr val="dk1"/>
          </a:lnRef>
          <a:fillRef idx="0">
            <a:schemeClr val="dk1"/>
          </a:fillRef>
          <a:effectRef idx="0">
            <a:schemeClr val="dk1"/>
          </a:effectRef>
          <a:fontRef idx="minor">
            <a:schemeClr val="tx1"/>
          </a:fontRef>
        </xdr:style>
      </xdr:cxnSp>
      <xdr:cxnSp macro="">
        <xdr:nvCxnSpPr>
          <xdr:cNvPr id="74" name="Connecteur droit avec flèche 73">
            <a:extLst>
              <a:ext uri="{FF2B5EF4-FFF2-40B4-BE49-F238E27FC236}">
                <a16:creationId xmlns:a16="http://schemas.microsoft.com/office/drawing/2014/main" id="{00000000-0008-0000-0400-00004A000000}"/>
              </a:ext>
            </a:extLst>
          </xdr:cNvPr>
          <xdr:cNvCxnSpPr>
            <a:stCxn id="16" idx="2"/>
            <a:endCxn id="18" idx="0"/>
          </xdr:cNvCxnSpPr>
        </xdr:nvCxnSpPr>
        <xdr:spPr>
          <a:xfrm>
            <a:off x="4015152" y="2198078"/>
            <a:ext cx="0" cy="2284050"/>
          </a:xfrm>
          <a:prstGeom prst="straightConnector1">
            <a:avLst/>
          </a:prstGeom>
          <a:ln>
            <a:solidFill>
              <a:srgbClr val="00B0F0"/>
            </a:solidFill>
            <a:tailEnd type="triangle"/>
          </a:ln>
        </xdr:spPr>
        <xdr:style>
          <a:lnRef idx="1">
            <a:schemeClr val="dk1"/>
          </a:lnRef>
          <a:fillRef idx="0">
            <a:schemeClr val="dk1"/>
          </a:fillRef>
          <a:effectRef idx="0">
            <a:schemeClr val="dk1"/>
          </a:effectRef>
          <a:fontRef idx="minor">
            <a:schemeClr val="tx1"/>
          </a:fontRef>
        </xdr:style>
      </xdr:cxnSp>
    </xdr:grpSp>
    <xdr:clientData/>
  </xdr:twoCellAnchor>
  <xdr:twoCellAnchor>
    <xdr:from>
      <xdr:col>0</xdr:col>
      <xdr:colOff>302386</xdr:colOff>
      <xdr:row>12</xdr:row>
      <xdr:rowOff>114300</xdr:rowOff>
    </xdr:from>
    <xdr:to>
      <xdr:col>1</xdr:col>
      <xdr:colOff>363314</xdr:colOff>
      <xdr:row>17</xdr:row>
      <xdr:rowOff>66674</xdr:rowOff>
    </xdr:to>
    <xdr:sp macro="" textlink="">
      <xdr:nvSpPr>
        <xdr:cNvPr id="5" name="ZoneTexte 2">
          <a:extLst>
            <a:ext uri="{FF2B5EF4-FFF2-40B4-BE49-F238E27FC236}">
              <a16:creationId xmlns:a16="http://schemas.microsoft.com/office/drawing/2014/main" id="{00000000-0008-0000-0400-000005000000}"/>
            </a:ext>
          </a:extLst>
        </xdr:cNvPr>
        <xdr:cNvSpPr txBox="1"/>
      </xdr:nvSpPr>
      <xdr:spPr>
        <a:xfrm>
          <a:off x="302386" y="2590800"/>
          <a:ext cx="403828" cy="857249"/>
        </a:xfrm>
        <a:prstGeom prst="rect">
          <a:avLst/>
        </a:prstGeom>
        <a:noFill/>
      </xdr:spPr>
      <xdr:txBody>
        <a:bodyPr vert="vert270"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fr-FR" sz="1400">
              <a:latin typeface="Calibri" panose="020F0502020204030204" pitchFamily="34" charset="0"/>
              <a:ea typeface="Calibri" panose="020F0502020204030204" pitchFamily="34" charset="0"/>
              <a:cs typeface="Calibri" panose="020F0502020204030204" pitchFamily="34" charset="0"/>
            </a:rPr>
            <a:t>INTERNE</a:t>
          </a:r>
        </a:p>
      </xdr:txBody>
    </xdr:sp>
    <xdr:clientData/>
  </xdr:twoCellAnchor>
  <xdr:twoCellAnchor>
    <xdr:from>
      <xdr:col>0</xdr:col>
      <xdr:colOff>297656</xdr:colOff>
      <xdr:row>25</xdr:row>
      <xdr:rowOff>114299</xdr:rowOff>
    </xdr:from>
    <xdr:to>
      <xdr:col>1</xdr:col>
      <xdr:colOff>358584</xdr:colOff>
      <xdr:row>31</xdr:row>
      <xdr:rowOff>9525</xdr:rowOff>
    </xdr:to>
    <xdr:sp macro="" textlink="">
      <xdr:nvSpPr>
        <xdr:cNvPr id="6" name="ZoneTexte 4">
          <a:extLst>
            <a:ext uri="{FF2B5EF4-FFF2-40B4-BE49-F238E27FC236}">
              <a16:creationId xmlns:a16="http://schemas.microsoft.com/office/drawing/2014/main" id="{00000000-0008-0000-0400-000006000000}"/>
            </a:ext>
          </a:extLst>
        </xdr:cNvPr>
        <xdr:cNvSpPr txBox="1"/>
      </xdr:nvSpPr>
      <xdr:spPr>
        <a:xfrm>
          <a:off x="297656" y="4943474"/>
          <a:ext cx="403828" cy="981076"/>
        </a:xfrm>
        <a:prstGeom prst="rect">
          <a:avLst/>
        </a:prstGeom>
        <a:noFill/>
      </xdr:spPr>
      <xdr:txBody>
        <a:bodyPr vert="vert270"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fr-FR" sz="1400">
              <a:solidFill>
                <a:schemeClr val="bg2">
                  <a:lumMod val="50000"/>
                </a:schemeClr>
              </a:solidFill>
              <a:latin typeface="Calibri" panose="020F0502020204030204" pitchFamily="34" charset="0"/>
              <a:ea typeface="Calibri" panose="020F0502020204030204" pitchFamily="34" charset="0"/>
              <a:cs typeface="Calibri" panose="020F0502020204030204" pitchFamily="34" charset="0"/>
            </a:rPr>
            <a:t>EXTERNE</a:t>
          </a:r>
        </a:p>
      </xdr:txBody>
    </xdr:sp>
    <xdr:clientData/>
  </xdr:twoCellAnchor>
  <xdr:twoCellAnchor editAs="oneCell">
    <xdr:from>
      <xdr:col>10</xdr:col>
      <xdr:colOff>558211</xdr:colOff>
      <xdr:row>18</xdr:row>
      <xdr:rowOff>105876</xdr:rowOff>
    </xdr:from>
    <xdr:to>
      <xdr:col>11</xdr:col>
      <xdr:colOff>280058</xdr:colOff>
      <xdr:row>19</xdr:row>
      <xdr:rowOff>9521</xdr:rowOff>
    </xdr:to>
    <xdr:pic>
      <xdr:nvPicPr>
        <xdr:cNvPr id="7" name="Picture 2">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44836" y="3880157"/>
          <a:ext cx="448128" cy="941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1138516</xdr:colOff>
      <xdr:row>12</xdr:row>
      <xdr:rowOff>81906</xdr:rowOff>
    </xdr:from>
    <xdr:to>
      <xdr:col>4</xdr:col>
      <xdr:colOff>1361907</xdr:colOff>
      <xdr:row>13</xdr:row>
      <xdr:rowOff>139379</xdr:rowOff>
    </xdr:to>
    <xdr:pic>
      <xdr:nvPicPr>
        <xdr:cNvPr id="8" name="Image 7">
          <a:extLst>
            <a:ext uri="{FF2B5EF4-FFF2-40B4-BE49-F238E27FC236}">
              <a16:creationId xmlns:a16="http://schemas.microsoft.com/office/drawing/2014/main" id="{00000000-0008-0000-0400-000008000000}"/>
            </a:ext>
          </a:extLst>
        </xdr:cNvPr>
        <xdr:cNvPicPr>
          <a:picLocks noChangeAspect="1"/>
        </xdr:cNvPicPr>
      </xdr:nvPicPr>
      <xdr:blipFill rotWithShape="1">
        <a:blip xmlns:r="http://schemas.openxmlformats.org/officeDocument/2006/relationships" r:embed="rId5">
          <a:alphaModFix/>
        </a:blip>
        <a:srcRect l="2160" t="9378" r="10010" b="2607"/>
        <a:stretch/>
      </xdr:blipFill>
      <xdr:spPr>
        <a:xfrm>
          <a:off x="3222110" y="2713187"/>
          <a:ext cx="223391" cy="247973"/>
        </a:xfrm>
        <a:prstGeom prst="rect">
          <a:avLst/>
        </a:prstGeom>
      </xdr:spPr>
    </xdr:pic>
    <xdr:clientData/>
  </xdr:twoCellAnchor>
  <xdr:twoCellAnchor editAs="oneCell">
    <xdr:from>
      <xdr:col>6</xdr:col>
      <xdr:colOff>363765</xdr:colOff>
      <xdr:row>12</xdr:row>
      <xdr:rowOff>83123</xdr:rowOff>
    </xdr:from>
    <xdr:to>
      <xdr:col>6</xdr:col>
      <xdr:colOff>587156</xdr:colOff>
      <xdr:row>13</xdr:row>
      <xdr:rowOff>140596</xdr:rowOff>
    </xdr:to>
    <xdr:pic>
      <xdr:nvPicPr>
        <xdr:cNvPr id="9" name="Image 8">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5">
          <a:alphaModFix/>
        </a:blip>
        <a:srcRect l="2160" t="9378" r="10010" b="2607"/>
        <a:stretch/>
      </xdr:blipFill>
      <xdr:spPr>
        <a:xfrm>
          <a:off x="4745265" y="2714404"/>
          <a:ext cx="223391" cy="24797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8</xdr:row>
      <xdr:rowOff>0</xdr:rowOff>
    </xdr:from>
    <xdr:to>
      <xdr:col>16</xdr:col>
      <xdr:colOff>40568</xdr:colOff>
      <xdr:row>31</xdr:row>
      <xdr:rowOff>102305</xdr:rowOff>
    </xdr:to>
    <xdr:grpSp>
      <xdr:nvGrpSpPr>
        <xdr:cNvPr id="2" name="Groupe 1">
          <a:extLst>
            <a:ext uri="{FF2B5EF4-FFF2-40B4-BE49-F238E27FC236}">
              <a16:creationId xmlns:a16="http://schemas.microsoft.com/office/drawing/2014/main" id="{00000000-0008-0000-0500-000002000000}"/>
            </a:ext>
          </a:extLst>
        </xdr:cNvPr>
        <xdr:cNvGrpSpPr/>
      </xdr:nvGrpSpPr>
      <xdr:grpSpPr>
        <a:xfrm>
          <a:off x="1452563" y="1928813"/>
          <a:ext cx="10208505" cy="4483805"/>
          <a:chOff x="875066" y="1296635"/>
          <a:chExt cx="10441868" cy="4264730"/>
        </a:xfrm>
      </xdr:grpSpPr>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875066" y="1296635"/>
            <a:ext cx="10441868" cy="4264730"/>
          </a:xfrm>
          <a:prstGeom prst="rect">
            <a:avLst/>
          </a:prstGeom>
        </xdr:spPr>
      </xdr:pic>
      <xdr:sp macro="" textlink="">
        <xdr:nvSpPr>
          <xdr:cNvPr id="4" name="Rectangle 3">
            <a:extLst>
              <a:ext uri="{FF2B5EF4-FFF2-40B4-BE49-F238E27FC236}">
                <a16:creationId xmlns:a16="http://schemas.microsoft.com/office/drawing/2014/main" id="{00000000-0008-0000-0500-000004000000}"/>
              </a:ext>
            </a:extLst>
          </xdr:cNvPr>
          <xdr:cNvSpPr/>
        </xdr:nvSpPr>
        <xdr:spPr>
          <a:xfrm>
            <a:off x="3552178" y="1296635"/>
            <a:ext cx="142875" cy="4264730"/>
          </a:xfrm>
          <a:prstGeom prst="rect">
            <a:avLst/>
          </a:prstGeom>
          <a:solidFill>
            <a:srgbClr val="B400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5" name="Rectangle 4">
            <a:extLst>
              <a:ext uri="{FF2B5EF4-FFF2-40B4-BE49-F238E27FC236}">
                <a16:creationId xmlns:a16="http://schemas.microsoft.com/office/drawing/2014/main" id="{00000000-0008-0000-0500-000005000000}"/>
              </a:ext>
            </a:extLst>
          </xdr:cNvPr>
          <xdr:cNvSpPr/>
        </xdr:nvSpPr>
        <xdr:spPr>
          <a:xfrm>
            <a:off x="5974301" y="1296635"/>
            <a:ext cx="142875" cy="4264730"/>
          </a:xfrm>
          <a:prstGeom prst="rect">
            <a:avLst/>
          </a:prstGeom>
          <a:solidFill>
            <a:srgbClr val="B400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 name="Rectangle 5">
            <a:extLst>
              <a:ext uri="{FF2B5EF4-FFF2-40B4-BE49-F238E27FC236}">
                <a16:creationId xmlns:a16="http://schemas.microsoft.com/office/drawing/2014/main" id="{00000000-0008-0000-0500-000006000000}"/>
              </a:ext>
            </a:extLst>
          </xdr:cNvPr>
          <xdr:cNvSpPr/>
        </xdr:nvSpPr>
        <xdr:spPr>
          <a:xfrm>
            <a:off x="8967556" y="1296635"/>
            <a:ext cx="142875" cy="4264730"/>
          </a:xfrm>
          <a:prstGeom prst="rect">
            <a:avLst/>
          </a:prstGeom>
          <a:solidFill>
            <a:srgbClr val="B400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 name="Rectangle 6">
            <a:extLst>
              <a:ext uri="{FF2B5EF4-FFF2-40B4-BE49-F238E27FC236}">
                <a16:creationId xmlns:a16="http://schemas.microsoft.com/office/drawing/2014/main" id="{00000000-0008-0000-0500-000007000000}"/>
              </a:ext>
            </a:extLst>
          </xdr:cNvPr>
          <xdr:cNvSpPr/>
        </xdr:nvSpPr>
        <xdr:spPr>
          <a:xfrm>
            <a:off x="875066" y="3701988"/>
            <a:ext cx="5099235" cy="120834"/>
          </a:xfrm>
          <a:prstGeom prst="rect">
            <a:avLst/>
          </a:prstGeom>
          <a:solidFill>
            <a:srgbClr val="B400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a:off x="9110431" y="3916532"/>
            <a:ext cx="2206503" cy="105052"/>
          </a:xfrm>
          <a:prstGeom prst="rect">
            <a:avLst/>
          </a:prstGeom>
          <a:solidFill>
            <a:srgbClr val="B400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171450</xdr:colOff>
      <xdr:row>12</xdr:row>
      <xdr:rowOff>180976</xdr:rowOff>
    </xdr:from>
    <xdr:to>
      <xdr:col>12</xdr:col>
      <xdr:colOff>733425</xdr:colOff>
      <xdr:row>15</xdr:row>
      <xdr:rowOff>161926</xdr:rowOff>
    </xdr:to>
    <xdr:sp macro="" textlink="">
      <xdr:nvSpPr>
        <xdr:cNvPr id="2" name="Bulle narrative : rectangle à coins arrondis 1">
          <a:extLst>
            <a:ext uri="{FF2B5EF4-FFF2-40B4-BE49-F238E27FC236}">
              <a16:creationId xmlns:a16="http://schemas.microsoft.com/office/drawing/2014/main" id="{00000000-0008-0000-0600-000002000000}"/>
            </a:ext>
          </a:extLst>
        </xdr:cNvPr>
        <xdr:cNvSpPr/>
      </xdr:nvSpPr>
      <xdr:spPr>
        <a:xfrm>
          <a:off x="9686925" y="3219451"/>
          <a:ext cx="4276725" cy="533400"/>
        </a:xfrm>
        <a:prstGeom prst="wedgeRoundRectCallout">
          <a:avLst>
            <a:gd name="adj1" fmla="val -52459"/>
            <a:gd name="adj2" fmla="val -21451"/>
            <a:gd name="adj3" fmla="val 16667"/>
          </a:avLst>
        </a:prstGeom>
        <a:solidFill>
          <a:schemeClr val="accent4">
            <a:lumMod val="20000"/>
            <a:lumOff val="80000"/>
          </a:schemeClr>
        </a:solidFill>
        <a:ln w="38100">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fr-FR" sz="1100" b="0" i="0">
              <a:solidFill>
                <a:schemeClr val="dk1"/>
              </a:solidFill>
              <a:effectLst/>
              <a:latin typeface="+mn-lt"/>
              <a:ea typeface="+mn-ea"/>
              <a:cs typeface="+mn-cs"/>
            </a:rPr>
            <a:t>💡 Répondez à chacune des 4 questions en sélectionnant une réponse parmi celles proposées dans le </a:t>
          </a:r>
          <a:r>
            <a:rPr lang="fr-FR" sz="1100" b="1" i="0">
              <a:solidFill>
                <a:schemeClr val="dk1"/>
              </a:solidFill>
              <a:effectLst/>
              <a:latin typeface="+mn-lt"/>
              <a:ea typeface="+mn-ea"/>
              <a:cs typeface="+mn-cs"/>
            </a:rPr>
            <a:t>menu déroulant</a:t>
          </a:r>
          <a:r>
            <a:rPr lang="fr-FR" sz="1100" b="0" i="0">
              <a:solidFill>
                <a:schemeClr val="dk1"/>
              </a:solidFill>
              <a:effectLst/>
              <a:latin typeface="+mn-lt"/>
              <a:ea typeface="+mn-ea"/>
              <a:cs typeface="+mn-cs"/>
            </a:rPr>
            <a:t>.</a:t>
          </a:r>
          <a:endParaRPr lang="fr-FR" sz="1100"/>
        </a:p>
      </xdr:txBody>
    </xdr:sp>
    <xdr:clientData/>
  </xdr:twoCellAnchor>
  <xdr:twoCellAnchor>
    <xdr:from>
      <xdr:col>7</xdr:col>
      <xdr:colOff>161925</xdr:colOff>
      <xdr:row>18</xdr:row>
      <xdr:rowOff>0</xdr:rowOff>
    </xdr:from>
    <xdr:to>
      <xdr:col>12</xdr:col>
      <xdr:colOff>723900</xdr:colOff>
      <xdr:row>20</xdr:row>
      <xdr:rowOff>152400</xdr:rowOff>
    </xdr:to>
    <xdr:sp macro="" textlink="">
      <xdr:nvSpPr>
        <xdr:cNvPr id="3" name="Bulle narrative : rectangle à coins arrondis 2">
          <a:extLst>
            <a:ext uri="{FF2B5EF4-FFF2-40B4-BE49-F238E27FC236}">
              <a16:creationId xmlns:a16="http://schemas.microsoft.com/office/drawing/2014/main" id="{00000000-0008-0000-0600-000003000000}"/>
            </a:ext>
          </a:extLst>
        </xdr:cNvPr>
        <xdr:cNvSpPr/>
      </xdr:nvSpPr>
      <xdr:spPr>
        <a:xfrm>
          <a:off x="9677400" y="4152900"/>
          <a:ext cx="4276725" cy="533400"/>
        </a:xfrm>
        <a:prstGeom prst="wedgeRoundRectCallout">
          <a:avLst>
            <a:gd name="adj1" fmla="val -52459"/>
            <a:gd name="adj2" fmla="val -21451"/>
            <a:gd name="adj3" fmla="val 16667"/>
          </a:avLst>
        </a:prstGeom>
        <a:solidFill>
          <a:schemeClr val="accent4">
            <a:lumMod val="20000"/>
            <a:lumOff val="80000"/>
          </a:schemeClr>
        </a:solidFill>
        <a:ln w="38100">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fr-FR" sz="1100" b="0" i="0">
              <a:solidFill>
                <a:schemeClr val="dk1"/>
              </a:solidFill>
              <a:effectLst/>
              <a:latin typeface="+mn-lt"/>
              <a:ea typeface="+mn-ea"/>
              <a:cs typeface="+mn-cs"/>
            </a:rPr>
            <a:t>💡 Le </a:t>
          </a:r>
          <a:r>
            <a:rPr lang="fr-FR" sz="1100" b="1" i="0">
              <a:solidFill>
                <a:schemeClr val="dk1"/>
              </a:solidFill>
              <a:effectLst/>
              <a:latin typeface="+mn-lt"/>
              <a:ea typeface="+mn-ea"/>
              <a:cs typeface="+mn-cs"/>
            </a:rPr>
            <a:t>score</a:t>
          </a:r>
          <a:r>
            <a:rPr lang="fr-FR" sz="1100" b="0" i="0">
              <a:solidFill>
                <a:schemeClr val="dk1"/>
              </a:solidFill>
              <a:effectLst/>
              <a:latin typeface="+mn-lt"/>
              <a:ea typeface="+mn-ea"/>
              <a:cs typeface="+mn-cs"/>
            </a:rPr>
            <a:t> et l'</a:t>
          </a:r>
          <a:r>
            <a:rPr lang="fr-FR" sz="1100" b="1" i="0">
              <a:solidFill>
                <a:schemeClr val="dk1"/>
              </a:solidFill>
              <a:effectLst/>
              <a:latin typeface="+mn-lt"/>
              <a:ea typeface="+mn-ea"/>
              <a:cs typeface="+mn-cs"/>
            </a:rPr>
            <a:t>évaluation du risque </a:t>
          </a:r>
          <a:r>
            <a:rPr lang="fr-FR" sz="1100" b="0" i="0">
              <a:solidFill>
                <a:schemeClr val="dk1"/>
              </a:solidFill>
              <a:effectLst/>
              <a:latin typeface="+mn-lt"/>
              <a:ea typeface="+mn-ea"/>
              <a:cs typeface="+mn-cs"/>
            </a:rPr>
            <a:t>sont automatiquement générés.</a:t>
          </a:r>
          <a:r>
            <a:rPr lang="fr-FR" sz="1100" b="0" i="0" baseline="0">
              <a:solidFill>
                <a:schemeClr val="dk1"/>
              </a:solidFill>
              <a:effectLst/>
              <a:latin typeface="+mn-lt"/>
              <a:ea typeface="+mn-ea"/>
              <a:cs typeface="+mn-cs"/>
            </a:rPr>
            <a:t> Veuillez suivre les </a:t>
          </a:r>
          <a:r>
            <a:rPr lang="fr-FR" sz="1100" b="1" i="0" baseline="0">
              <a:solidFill>
                <a:schemeClr val="dk1"/>
              </a:solidFill>
              <a:effectLst/>
              <a:latin typeface="+mn-lt"/>
              <a:ea typeface="+mn-ea"/>
              <a:cs typeface="+mn-cs"/>
            </a:rPr>
            <a:t>étapes</a:t>
          </a:r>
          <a:r>
            <a:rPr lang="fr-FR" sz="1100" b="0" i="0" baseline="0">
              <a:solidFill>
                <a:schemeClr val="dk1"/>
              </a:solidFill>
              <a:effectLst/>
              <a:latin typeface="+mn-lt"/>
              <a:ea typeface="+mn-ea"/>
              <a:cs typeface="+mn-cs"/>
            </a:rPr>
            <a:t> indiquées ci-après.</a:t>
          </a:r>
          <a:endParaRPr lang="fr-FR"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55</xdr:row>
          <xdr:rowOff>161925</xdr:rowOff>
        </xdr:from>
        <xdr:to>
          <xdr:col>8</xdr:col>
          <xdr:colOff>9525</xdr:colOff>
          <xdr:row>58</xdr:row>
          <xdr:rowOff>38100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Réinitialiser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504825</xdr:colOff>
          <xdr:row>14</xdr:row>
          <xdr:rowOff>76200</xdr:rowOff>
        </xdr:from>
        <xdr:to>
          <xdr:col>7</xdr:col>
          <xdr:colOff>2314575</xdr:colOff>
          <xdr:row>16</xdr:row>
          <xdr:rowOff>47625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523875</xdr:colOff>
          <xdr:row>16</xdr:row>
          <xdr:rowOff>142875</xdr:rowOff>
        </xdr:from>
        <xdr:to>
          <xdr:col>7</xdr:col>
          <xdr:colOff>2324100</xdr:colOff>
          <xdr:row>18</xdr:row>
          <xdr:rowOff>114300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7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Réinitialiser</a:t>
              </a:r>
            </a:p>
          </xdr:txBody>
        </xdr:sp>
        <xdr:clientData fPrintsWithSheet="0"/>
      </xdr:twoCellAnchor>
    </mc:Choice>
    <mc:Fallback/>
  </mc:AlternateContent>
  <xdr:twoCellAnchor>
    <xdr:from>
      <xdr:col>8</xdr:col>
      <xdr:colOff>114300</xdr:colOff>
      <xdr:row>13</xdr:row>
      <xdr:rowOff>133350</xdr:rowOff>
    </xdr:from>
    <xdr:to>
      <xdr:col>8</xdr:col>
      <xdr:colOff>1666875</xdr:colOff>
      <xdr:row>19</xdr:row>
      <xdr:rowOff>95249</xdr:rowOff>
    </xdr:to>
    <xdr:sp macro="" textlink="">
      <xdr:nvSpPr>
        <xdr:cNvPr id="2" name="Bulle narrative : rectangle à coins arrondis 1">
          <a:extLst>
            <a:ext uri="{FF2B5EF4-FFF2-40B4-BE49-F238E27FC236}">
              <a16:creationId xmlns:a16="http://schemas.microsoft.com/office/drawing/2014/main" id="{00000000-0008-0000-0700-000002000000}"/>
            </a:ext>
          </a:extLst>
        </xdr:cNvPr>
        <xdr:cNvSpPr/>
      </xdr:nvSpPr>
      <xdr:spPr>
        <a:xfrm>
          <a:off x="14954250" y="2790825"/>
          <a:ext cx="1552575" cy="1066799"/>
        </a:xfrm>
        <a:prstGeom prst="wedgeRoundRectCallout">
          <a:avLst>
            <a:gd name="adj1" fmla="val -56505"/>
            <a:gd name="adj2" fmla="val -19665"/>
            <a:gd name="adj3" fmla="val 16667"/>
          </a:avLst>
        </a:prstGeom>
        <a:solidFill>
          <a:schemeClr val="accent4">
            <a:lumMod val="20000"/>
            <a:lumOff val="80000"/>
          </a:schemeClr>
        </a:solidFill>
        <a:ln w="38100">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fr-FR" sz="1100" b="0" i="0">
              <a:solidFill>
                <a:schemeClr val="dk1"/>
              </a:solidFill>
              <a:effectLst/>
              <a:latin typeface="+mn-lt"/>
              <a:ea typeface="+mn-ea"/>
              <a:cs typeface="+mn-cs"/>
            </a:rPr>
            <a:t>💡 Cliquez sur </a:t>
          </a:r>
          <a:r>
            <a:rPr lang="fr-FR" sz="1100" b="1" i="0">
              <a:solidFill>
                <a:schemeClr val="dk1"/>
              </a:solidFill>
              <a:effectLst/>
              <a:latin typeface="+mn-lt"/>
              <a:ea typeface="+mn-ea"/>
              <a:cs typeface="+mn-cs"/>
            </a:rPr>
            <a:t>Input</a:t>
          </a:r>
          <a:r>
            <a:rPr lang="fr-FR" sz="1100" b="0" i="0">
              <a:solidFill>
                <a:schemeClr val="dk1"/>
              </a:solidFill>
              <a:effectLst/>
              <a:latin typeface="+mn-lt"/>
              <a:ea typeface="+mn-ea"/>
              <a:cs typeface="+mn-cs"/>
            </a:rPr>
            <a:t> pour compléter la</a:t>
          </a:r>
          <a:r>
            <a:rPr lang="fr-FR" sz="1100" b="0" i="0" baseline="0">
              <a:solidFill>
                <a:schemeClr val="dk1"/>
              </a:solidFill>
              <a:effectLst/>
              <a:latin typeface="+mn-lt"/>
              <a:ea typeface="+mn-ea"/>
              <a:cs typeface="+mn-cs"/>
            </a:rPr>
            <a:t> </a:t>
          </a:r>
          <a:r>
            <a:rPr lang="fr-FR" sz="1100" b="1" i="0" baseline="0">
              <a:solidFill>
                <a:schemeClr val="dk1"/>
              </a:solidFill>
              <a:effectLst/>
              <a:latin typeface="+mn-lt"/>
              <a:ea typeface="+mn-ea"/>
              <a:cs typeface="+mn-cs"/>
            </a:rPr>
            <a:t>Région</a:t>
          </a:r>
          <a:r>
            <a:rPr lang="fr-FR" sz="1100" b="0" i="0" baseline="0">
              <a:solidFill>
                <a:schemeClr val="dk1"/>
              </a:solidFill>
              <a:effectLst/>
              <a:latin typeface="+mn-lt"/>
              <a:ea typeface="+mn-ea"/>
              <a:cs typeface="+mn-cs"/>
            </a:rPr>
            <a:t> et la </a:t>
          </a:r>
          <a:r>
            <a:rPr lang="fr-FR" sz="1100" b="1" i="0" baseline="0">
              <a:solidFill>
                <a:schemeClr val="dk1"/>
              </a:solidFill>
              <a:effectLst/>
              <a:latin typeface="+mn-lt"/>
              <a:ea typeface="+mn-ea"/>
              <a:cs typeface="+mn-cs"/>
            </a:rPr>
            <a:t>Date de la demande</a:t>
          </a:r>
          <a:r>
            <a:rPr lang="fr-FR" sz="1100" b="0" i="0" baseline="0">
              <a:solidFill>
                <a:schemeClr val="dk1"/>
              </a:solidFill>
              <a:effectLst/>
              <a:latin typeface="+mn-lt"/>
              <a:ea typeface="+mn-ea"/>
              <a:cs typeface="+mn-cs"/>
            </a:rPr>
            <a:t> puis poursuivez la saisie.</a:t>
          </a:r>
          <a:endParaRPr lang="fr-FR" sz="1100"/>
        </a:p>
      </xdr:txBody>
    </xdr:sp>
    <xdr:clientData/>
  </xdr:twoCellAnchor>
  <xdr:twoCellAnchor>
    <xdr:from>
      <xdr:col>8</xdr:col>
      <xdr:colOff>133351</xdr:colOff>
      <xdr:row>27</xdr:row>
      <xdr:rowOff>123826</xdr:rowOff>
    </xdr:from>
    <xdr:to>
      <xdr:col>9</xdr:col>
      <xdr:colOff>9526</xdr:colOff>
      <xdr:row>29</xdr:row>
      <xdr:rowOff>0</xdr:rowOff>
    </xdr:to>
    <xdr:sp macro="" textlink="">
      <xdr:nvSpPr>
        <xdr:cNvPr id="3" name="Bulle narrative : rectangle à coins arrondis 2">
          <a:extLst>
            <a:ext uri="{FF2B5EF4-FFF2-40B4-BE49-F238E27FC236}">
              <a16:creationId xmlns:a16="http://schemas.microsoft.com/office/drawing/2014/main" id="{00000000-0008-0000-0700-000003000000}"/>
            </a:ext>
          </a:extLst>
        </xdr:cNvPr>
        <xdr:cNvSpPr/>
      </xdr:nvSpPr>
      <xdr:spPr>
        <a:xfrm>
          <a:off x="14973301" y="5381626"/>
          <a:ext cx="1562100" cy="885824"/>
        </a:xfrm>
        <a:prstGeom prst="wedgeRoundRectCallout">
          <a:avLst>
            <a:gd name="adj1" fmla="val 20438"/>
            <a:gd name="adj2" fmla="val -59844"/>
            <a:gd name="adj3" fmla="val 16667"/>
          </a:avLst>
        </a:prstGeom>
        <a:solidFill>
          <a:schemeClr val="accent4">
            <a:lumMod val="20000"/>
            <a:lumOff val="80000"/>
          </a:schemeClr>
        </a:solidFill>
        <a:ln w="38100">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fr-FR" sz="1100" b="0" i="0">
              <a:solidFill>
                <a:schemeClr val="dk1"/>
              </a:solidFill>
              <a:effectLst/>
              <a:latin typeface="+mn-lt"/>
              <a:ea typeface="+mn-ea"/>
              <a:cs typeface="+mn-cs"/>
            </a:rPr>
            <a:t>💡 Un </a:t>
          </a:r>
          <a:r>
            <a:rPr lang="fr-FR" sz="1100" b="1" i="0">
              <a:solidFill>
                <a:schemeClr val="dk1"/>
              </a:solidFill>
              <a:effectLst/>
              <a:latin typeface="+mn-lt"/>
              <a:ea typeface="+mn-ea"/>
              <a:cs typeface="+mn-cs"/>
            </a:rPr>
            <a:t>score</a:t>
          </a:r>
          <a:r>
            <a:rPr lang="fr-FR" sz="1100" b="0" i="0">
              <a:solidFill>
                <a:schemeClr val="dk1"/>
              </a:solidFill>
              <a:effectLst/>
              <a:latin typeface="+mn-lt"/>
              <a:ea typeface="+mn-ea"/>
              <a:cs typeface="+mn-cs"/>
            </a:rPr>
            <a:t> </a:t>
          </a:r>
          <a:r>
            <a:rPr lang="fr-FR" sz="1100" b="1" i="0">
              <a:solidFill>
                <a:schemeClr val="dk1"/>
              </a:solidFill>
              <a:effectLst/>
              <a:latin typeface="+mn-lt"/>
              <a:ea typeface="+mn-ea"/>
              <a:cs typeface="+mn-cs"/>
            </a:rPr>
            <a:t>intermédiaire</a:t>
          </a:r>
          <a:r>
            <a:rPr lang="fr-FR" sz="1100" b="0" i="0">
              <a:solidFill>
                <a:schemeClr val="dk1"/>
              </a:solidFill>
              <a:effectLst/>
              <a:latin typeface="+mn-lt"/>
              <a:ea typeface="+mn-ea"/>
              <a:cs typeface="+mn-cs"/>
            </a:rPr>
            <a:t> est automatiquement généré.</a:t>
          </a:r>
          <a:endParaRPr lang="fr-FR" sz="1100"/>
        </a:p>
      </xdr:txBody>
    </xdr:sp>
    <xdr:clientData/>
  </xdr:twoCellAnchor>
  <xdr:twoCellAnchor>
    <xdr:from>
      <xdr:col>8</xdr:col>
      <xdr:colOff>142875</xdr:colOff>
      <xdr:row>62</xdr:row>
      <xdr:rowOff>9525</xdr:rowOff>
    </xdr:from>
    <xdr:to>
      <xdr:col>9</xdr:col>
      <xdr:colOff>19050</xdr:colOff>
      <xdr:row>68</xdr:row>
      <xdr:rowOff>180975</xdr:rowOff>
    </xdr:to>
    <xdr:sp macro="" textlink="">
      <xdr:nvSpPr>
        <xdr:cNvPr id="7" name="Bulle narrative : rectangle à coins arrondis 6">
          <a:extLst>
            <a:ext uri="{FF2B5EF4-FFF2-40B4-BE49-F238E27FC236}">
              <a16:creationId xmlns:a16="http://schemas.microsoft.com/office/drawing/2014/main" id="{00000000-0008-0000-0700-000007000000}"/>
            </a:ext>
          </a:extLst>
        </xdr:cNvPr>
        <xdr:cNvSpPr/>
      </xdr:nvSpPr>
      <xdr:spPr>
        <a:xfrm>
          <a:off x="14982825" y="16125825"/>
          <a:ext cx="1562100" cy="1276350"/>
        </a:xfrm>
        <a:prstGeom prst="wedgeRoundRectCallout">
          <a:avLst>
            <a:gd name="adj1" fmla="val -56391"/>
            <a:gd name="adj2" fmla="val -18984"/>
            <a:gd name="adj3" fmla="val 16667"/>
          </a:avLst>
        </a:prstGeom>
        <a:solidFill>
          <a:schemeClr val="accent4">
            <a:lumMod val="20000"/>
            <a:lumOff val="80000"/>
          </a:schemeClr>
        </a:solidFill>
        <a:ln w="38100">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fr-FR" sz="1100" b="0" i="0">
              <a:solidFill>
                <a:schemeClr val="dk1"/>
              </a:solidFill>
              <a:effectLst/>
              <a:latin typeface="+mn-lt"/>
              <a:ea typeface="+mn-ea"/>
              <a:cs typeface="+mn-cs"/>
            </a:rPr>
            <a:t>💡 Le </a:t>
          </a:r>
          <a:r>
            <a:rPr lang="fr-FR" sz="1100" b="1" i="0">
              <a:solidFill>
                <a:schemeClr val="dk1"/>
              </a:solidFill>
              <a:effectLst/>
              <a:latin typeface="+mn-lt"/>
              <a:ea typeface="+mn-ea"/>
              <a:cs typeface="+mn-cs"/>
            </a:rPr>
            <a:t>résultat de l'analyse</a:t>
          </a:r>
          <a:r>
            <a:rPr lang="fr-FR" sz="1100" b="1" i="0" baseline="0">
              <a:solidFill>
                <a:schemeClr val="dk1"/>
              </a:solidFill>
              <a:effectLst/>
              <a:latin typeface="+mn-lt"/>
              <a:ea typeface="+mn-ea"/>
              <a:cs typeface="+mn-cs"/>
            </a:rPr>
            <a:t> de risque </a:t>
          </a:r>
          <a:r>
            <a:rPr lang="fr-FR" sz="1100" b="0" i="0" baseline="0">
              <a:solidFill>
                <a:schemeClr val="dk1"/>
              </a:solidFill>
              <a:effectLst/>
              <a:latin typeface="+mn-lt"/>
              <a:ea typeface="+mn-ea"/>
              <a:cs typeface="+mn-cs"/>
            </a:rPr>
            <a:t>est automatiquement généré. Veuillez suivre les </a:t>
          </a:r>
          <a:r>
            <a:rPr lang="fr-FR" sz="1100" b="1" i="0" baseline="0">
              <a:solidFill>
                <a:schemeClr val="dk1"/>
              </a:solidFill>
              <a:effectLst/>
              <a:latin typeface="+mn-lt"/>
              <a:ea typeface="+mn-ea"/>
              <a:cs typeface="+mn-cs"/>
            </a:rPr>
            <a:t>étapes</a:t>
          </a:r>
          <a:r>
            <a:rPr lang="fr-FR" sz="1100" b="0" i="0" baseline="0">
              <a:solidFill>
                <a:schemeClr val="dk1"/>
              </a:solidFill>
              <a:effectLst/>
              <a:latin typeface="+mn-lt"/>
              <a:ea typeface="+mn-ea"/>
              <a:cs typeface="+mn-cs"/>
            </a:rPr>
            <a:t> indiquées ci-après</a:t>
          </a:r>
          <a:endParaRPr lang="fr-FR" sz="1100"/>
        </a:p>
      </xdr:txBody>
    </xdr:sp>
    <xdr:clientData/>
  </xdr:twoCellAnchor>
  <xdr:twoCellAnchor>
    <xdr:from>
      <xdr:col>8</xdr:col>
      <xdr:colOff>142875</xdr:colOff>
      <xdr:row>74</xdr:row>
      <xdr:rowOff>161924</xdr:rowOff>
    </xdr:from>
    <xdr:to>
      <xdr:col>9</xdr:col>
      <xdr:colOff>19050</xdr:colOff>
      <xdr:row>85</xdr:row>
      <xdr:rowOff>161925</xdr:rowOff>
    </xdr:to>
    <xdr:sp macro="" textlink="">
      <xdr:nvSpPr>
        <xdr:cNvPr id="8" name="Bulle narrative : rectangle à coins arrondis 7">
          <a:extLst>
            <a:ext uri="{FF2B5EF4-FFF2-40B4-BE49-F238E27FC236}">
              <a16:creationId xmlns:a16="http://schemas.microsoft.com/office/drawing/2014/main" id="{00000000-0008-0000-0700-000008000000}"/>
            </a:ext>
          </a:extLst>
        </xdr:cNvPr>
        <xdr:cNvSpPr/>
      </xdr:nvSpPr>
      <xdr:spPr>
        <a:xfrm>
          <a:off x="14982825" y="18497549"/>
          <a:ext cx="1562100" cy="2038351"/>
        </a:xfrm>
        <a:prstGeom prst="wedgeRoundRectCallout">
          <a:avLst>
            <a:gd name="adj1" fmla="val -56391"/>
            <a:gd name="adj2" fmla="val -18984"/>
            <a:gd name="adj3" fmla="val 16667"/>
          </a:avLst>
        </a:prstGeom>
        <a:solidFill>
          <a:schemeClr val="accent4">
            <a:lumMod val="20000"/>
            <a:lumOff val="80000"/>
          </a:schemeClr>
        </a:solidFill>
        <a:ln w="38100">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fr-FR" sz="1100" b="0" i="0">
              <a:solidFill>
                <a:schemeClr val="dk1"/>
              </a:solidFill>
              <a:effectLst/>
              <a:latin typeface="+mn-lt"/>
              <a:ea typeface="+mn-ea"/>
              <a:cs typeface="+mn-cs"/>
            </a:rPr>
            <a:t>💡 Veuillez</a:t>
          </a:r>
          <a:r>
            <a:rPr lang="fr-FR" sz="1100" b="0" i="0" baseline="0">
              <a:solidFill>
                <a:schemeClr val="dk1"/>
              </a:solidFill>
              <a:effectLst/>
              <a:latin typeface="+mn-lt"/>
              <a:ea typeface="+mn-ea"/>
              <a:cs typeface="+mn-cs"/>
            </a:rPr>
            <a:t> apposer votre </a:t>
          </a:r>
          <a:r>
            <a:rPr lang="fr-FR" sz="1100" b="1" i="0" baseline="0">
              <a:solidFill>
                <a:schemeClr val="dk1"/>
              </a:solidFill>
              <a:effectLst/>
              <a:latin typeface="+mn-lt"/>
              <a:ea typeface="+mn-ea"/>
              <a:cs typeface="+mn-cs"/>
            </a:rPr>
            <a:t>signature</a:t>
          </a:r>
          <a:r>
            <a:rPr lang="fr-FR" sz="1100" b="0" i="0" baseline="0">
              <a:solidFill>
                <a:schemeClr val="dk1"/>
              </a:solidFill>
              <a:effectLst/>
              <a:latin typeface="+mn-lt"/>
              <a:ea typeface="+mn-ea"/>
              <a:cs typeface="+mn-cs"/>
            </a:rPr>
            <a:t> ou votre paraphe et </a:t>
          </a:r>
          <a:r>
            <a:rPr lang="fr-FR" sz="1100" b="1" i="0" baseline="0">
              <a:solidFill>
                <a:schemeClr val="dk1"/>
              </a:solidFill>
              <a:effectLst/>
              <a:latin typeface="+mn-lt"/>
              <a:ea typeface="+mn-ea"/>
              <a:cs typeface="+mn-cs"/>
            </a:rPr>
            <a:t>archiver</a:t>
          </a:r>
          <a:r>
            <a:rPr lang="fr-FR" sz="1100" b="0" i="0" baseline="0">
              <a:solidFill>
                <a:schemeClr val="dk1"/>
              </a:solidFill>
              <a:effectLst/>
              <a:latin typeface="+mn-lt"/>
              <a:ea typeface="+mn-ea"/>
              <a:cs typeface="+mn-cs"/>
            </a:rPr>
            <a:t> cette analyse dans le dossier afférent au tiers évalué.</a:t>
          </a:r>
        </a:p>
        <a:p>
          <a:pPr algn="l"/>
          <a:endParaRPr lang="fr-FR" sz="1100" b="0" i="0" baseline="0">
            <a:solidFill>
              <a:schemeClr val="dk1"/>
            </a:solidFill>
            <a:effectLst/>
            <a:latin typeface="+mn-lt"/>
            <a:ea typeface="+mn-ea"/>
            <a:cs typeface="+mn-cs"/>
          </a:endParaRPr>
        </a:p>
        <a:p>
          <a:pPr algn="l"/>
          <a:r>
            <a:rPr lang="fr-FR" sz="1100" b="0" i="1" baseline="0">
              <a:solidFill>
                <a:schemeClr val="dk1"/>
              </a:solidFill>
              <a:effectLst/>
              <a:latin typeface="+mn-lt"/>
              <a:ea typeface="+mn-ea"/>
              <a:cs typeface="+mn-cs"/>
            </a:rPr>
            <a:t>Fichier &gt; Enregistrer une copie &gt; PDF</a:t>
          </a:r>
          <a:endParaRPr lang="fr-FR" sz="1100" i="1"/>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tabColor rgb="FFB40024"/>
  </sheetPr>
  <dimension ref="B6"/>
  <sheetViews>
    <sheetView zoomScale="80" zoomScaleNormal="80" workbookViewId="0"/>
  </sheetViews>
  <sheetFormatPr baseColWidth="10" defaultColWidth="10.85546875" defaultRowHeight="15"/>
  <cols>
    <col min="1" max="16384" width="10.85546875" style="69"/>
  </cols>
  <sheetData>
    <row r="6" spans="2:2" ht="46.5">
      <c r="B6" s="78" t="s">
        <v>398</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tabColor rgb="FFE5E8EF"/>
  </sheetPr>
  <dimension ref="B2:I56"/>
  <sheetViews>
    <sheetView topLeftCell="A2" zoomScale="75" zoomScaleNormal="75" workbookViewId="0">
      <selection activeCell="D22" sqref="D22"/>
    </sheetView>
  </sheetViews>
  <sheetFormatPr baseColWidth="10" defaultColWidth="10.85546875" defaultRowHeight="15"/>
  <cols>
    <col min="1" max="1" width="5" style="2" customWidth="1"/>
    <col min="2" max="2" width="33" style="2" customWidth="1"/>
    <col min="3" max="9" width="20.7109375" style="2" customWidth="1"/>
    <col min="10" max="16384" width="10.85546875" style="2"/>
  </cols>
  <sheetData>
    <row r="2" spans="2:9" ht="38.450000000000003" customHeight="1">
      <c r="B2" s="149" t="s">
        <v>411</v>
      </c>
      <c r="C2" s="149"/>
      <c r="D2" s="149"/>
      <c r="E2" s="149"/>
      <c r="F2" s="149"/>
      <c r="G2" s="149"/>
      <c r="H2" s="149"/>
      <c r="I2" s="149"/>
    </row>
    <row r="4" spans="2:9">
      <c r="B4" s="160" t="s">
        <v>79</v>
      </c>
      <c r="C4" s="161"/>
      <c r="D4" s="161"/>
      <c r="E4" s="161"/>
      <c r="F4" s="161"/>
      <c r="G4" s="161"/>
      <c r="H4" s="161"/>
      <c r="I4" s="162"/>
    </row>
    <row r="5" spans="2:9">
      <c r="B5" s="163"/>
      <c r="C5" s="164"/>
      <c r="D5" s="164"/>
      <c r="E5" s="164"/>
      <c r="F5" s="164"/>
      <c r="G5" s="164"/>
      <c r="H5" s="164"/>
      <c r="I5" s="165"/>
    </row>
    <row r="6" spans="2:9" ht="14.45" customHeight="1">
      <c r="B6" s="159" t="s">
        <v>80</v>
      </c>
      <c r="C6" s="150" t="s">
        <v>82</v>
      </c>
      <c r="D6" s="151"/>
      <c r="E6" s="151"/>
      <c r="F6" s="151"/>
      <c r="G6" s="151"/>
      <c r="H6" s="151"/>
      <c r="I6" s="152"/>
    </row>
    <row r="7" spans="2:9">
      <c r="B7" s="159"/>
      <c r="C7" s="153"/>
      <c r="D7" s="154"/>
      <c r="E7" s="154"/>
      <c r="F7" s="154"/>
      <c r="G7" s="154"/>
      <c r="H7" s="154"/>
      <c r="I7" s="155"/>
    </row>
    <row r="8" spans="2:9">
      <c r="B8" s="159"/>
      <c r="C8" s="153"/>
      <c r="D8" s="154"/>
      <c r="E8" s="154"/>
      <c r="F8" s="154"/>
      <c r="G8" s="154"/>
      <c r="H8" s="154"/>
      <c r="I8" s="155"/>
    </row>
    <row r="9" spans="2:9">
      <c r="B9" s="159"/>
      <c r="C9" s="156"/>
      <c r="D9" s="157"/>
      <c r="E9" s="157"/>
      <c r="F9" s="157"/>
      <c r="G9" s="157"/>
      <c r="H9" s="157"/>
      <c r="I9" s="158"/>
    </row>
    <row r="10" spans="2:9" ht="14.45" customHeight="1">
      <c r="B10" s="142" t="s">
        <v>81</v>
      </c>
      <c r="C10" s="150" t="s">
        <v>365</v>
      </c>
      <c r="D10" s="151"/>
      <c r="E10" s="151"/>
      <c r="F10" s="151"/>
      <c r="G10" s="151"/>
      <c r="H10" s="151"/>
      <c r="I10" s="152"/>
    </row>
    <row r="11" spans="2:9">
      <c r="B11" s="142"/>
      <c r="C11" s="153"/>
      <c r="D11" s="154"/>
      <c r="E11" s="154"/>
      <c r="F11" s="154"/>
      <c r="G11" s="154"/>
      <c r="H11" s="154"/>
      <c r="I11" s="155"/>
    </row>
    <row r="12" spans="2:9">
      <c r="B12" s="142"/>
      <c r="C12" s="153"/>
      <c r="D12" s="154"/>
      <c r="E12" s="154"/>
      <c r="F12" s="154"/>
      <c r="G12" s="154"/>
      <c r="H12" s="154"/>
      <c r="I12" s="155"/>
    </row>
    <row r="13" spans="2:9">
      <c r="B13" s="142"/>
      <c r="C13" s="156"/>
      <c r="D13" s="157"/>
      <c r="E13" s="157"/>
      <c r="F13" s="157"/>
      <c r="G13" s="157"/>
      <c r="H13" s="157"/>
      <c r="I13" s="158"/>
    </row>
    <row r="14" spans="2:9">
      <c r="B14" s="81"/>
      <c r="C14" s="79"/>
      <c r="D14" s="79"/>
      <c r="E14" s="79"/>
      <c r="F14" s="79"/>
      <c r="G14" s="79"/>
      <c r="H14" s="79"/>
      <c r="I14" s="79"/>
    </row>
    <row r="15" spans="2:9" ht="15" customHeight="1">
      <c r="B15" s="142" t="s">
        <v>399</v>
      </c>
      <c r="C15" s="143" t="s">
        <v>91</v>
      </c>
      <c r="D15" s="144"/>
      <c r="E15" s="144"/>
      <c r="F15" s="144"/>
      <c r="G15" s="144"/>
      <c r="H15" s="144"/>
      <c r="I15" s="145"/>
    </row>
    <row r="16" spans="2:9" ht="15" customHeight="1">
      <c r="B16" s="142"/>
      <c r="C16" s="146"/>
      <c r="D16" s="147"/>
      <c r="E16" s="147"/>
      <c r="F16" s="147"/>
      <c r="G16" s="147"/>
      <c r="H16" s="147"/>
      <c r="I16" s="148"/>
    </row>
    <row r="17" spans="2:9">
      <c r="B17" s="125">
        <v>10</v>
      </c>
      <c r="C17" s="133" t="s">
        <v>89</v>
      </c>
      <c r="D17" s="85"/>
      <c r="E17" s="85"/>
      <c r="F17" s="85"/>
      <c r="G17" s="85"/>
      <c r="H17" s="166" t="s">
        <v>437</v>
      </c>
      <c r="I17" s="167"/>
    </row>
    <row r="18" spans="2:9">
      <c r="B18" s="83">
        <v>10</v>
      </c>
      <c r="C18" s="132" t="s">
        <v>375</v>
      </c>
      <c r="D18" s="85"/>
      <c r="E18" s="85"/>
      <c r="F18" s="85"/>
      <c r="G18" s="85"/>
      <c r="H18" s="166" t="s">
        <v>429</v>
      </c>
      <c r="I18" s="167"/>
    </row>
    <row r="19" spans="2:9">
      <c r="B19" s="284">
        <v>5</v>
      </c>
      <c r="C19" s="132" t="s">
        <v>376</v>
      </c>
      <c r="D19" s="85"/>
      <c r="E19" s="85"/>
      <c r="F19" s="85"/>
      <c r="G19" s="85"/>
      <c r="H19" s="166" t="s">
        <v>429</v>
      </c>
      <c r="I19" s="167"/>
    </row>
    <row r="20" spans="2:9">
      <c r="B20" s="127">
        <v>5</v>
      </c>
      <c r="C20" s="51" t="s">
        <v>377</v>
      </c>
      <c r="D20" s="85"/>
      <c r="E20" s="85"/>
      <c r="F20" s="85"/>
      <c r="G20" s="85"/>
      <c r="H20" s="166" t="s">
        <v>429</v>
      </c>
      <c r="I20" s="167"/>
    </row>
    <row r="21" spans="2:9" ht="14.45" customHeight="1">
      <c r="B21" s="127">
        <v>5</v>
      </c>
      <c r="C21" s="130" t="s">
        <v>94</v>
      </c>
      <c r="D21" s="85"/>
      <c r="E21" s="85"/>
      <c r="F21" s="85"/>
      <c r="G21" s="85"/>
      <c r="H21" s="166" t="s">
        <v>431</v>
      </c>
      <c r="I21" s="167"/>
    </row>
    <row r="22" spans="2:9">
      <c r="B22" s="127">
        <v>5</v>
      </c>
      <c r="C22" s="130" t="s">
        <v>95</v>
      </c>
      <c r="D22" s="85"/>
      <c r="E22" s="85"/>
      <c r="F22" s="85"/>
      <c r="G22" s="85"/>
      <c r="H22" s="166" t="s">
        <v>430</v>
      </c>
      <c r="I22" s="167"/>
    </row>
    <row r="23" spans="2:9">
      <c r="B23" s="127">
        <v>5</v>
      </c>
      <c r="C23" s="130" t="s">
        <v>96</v>
      </c>
      <c r="D23" s="85"/>
      <c r="E23" s="85"/>
      <c r="F23" s="85"/>
      <c r="G23" s="85"/>
      <c r="H23" s="166" t="s">
        <v>432</v>
      </c>
      <c r="I23" s="167"/>
    </row>
    <row r="24" spans="2:9">
      <c r="B24" s="126">
        <v>1</v>
      </c>
      <c r="C24" s="130" t="s">
        <v>97</v>
      </c>
      <c r="D24" s="85"/>
      <c r="E24" s="85"/>
      <c r="F24" s="85"/>
      <c r="G24" s="85"/>
      <c r="H24" s="166" t="s">
        <v>431</v>
      </c>
      <c r="I24" s="167"/>
    </row>
    <row r="25" spans="2:9">
      <c r="B25" s="128">
        <v>3</v>
      </c>
      <c r="C25" s="130" t="s">
        <v>98</v>
      </c>
      <c r="D25" s="85"/>
      <c r="E25" s="85"/>
      <c r="F25" s="85"/>
      <c r="G25" s="85"/>
      <c r="H25" s="166" t="s">
        <v>431</v>
      </c>
      <c r="I25" s="167"/>
    </row>
    <row r="26" spans="2:9">
      <c r="B26" s="127">
        <v>5</v>
      </c>
      <c r="C26" s="130" t="s">
        <v>99</v>
      </c>
      <c r="D26" s="85"/>
      <c r="E26" s="85"/>
      <c r="F26" s="85"/>
      <c r="G26" s="85"/>
      <c r="H26" s="166" t="s">
        <v>430</v>
      </c>
      <c r="I26" s="167"/>
    </row>
    <row r="27" spans="2:9">
      <c r="B27" s="127">
        <v>5</v>
      </c>
      <c r="C27" s="130" t="s">
        <v>100</v>
      </c>
      <c r="D27" s="85"/>
      <c r="E27" s="85"/>
      <c r="F27" s="85"/>
      <c r="G27" s="85"/>
      <c r="H27" s="166" t="s">
        <v>430</v>
      </c>
      <c r="I27" s="167"/>
    </row>
    <row r="28" spans="2:9">
      <c r="B28" s="127">
        <v>5</v>
      </c>
      <c r="C28" s="130" t="s">
        <v>374</v>
      </c>
      <c r="D28" s="85"/>
      <c r="E28" s="85"/>
      <c r="F28" s="85"/>
      <c r="G28" s="85"/>
      <c r="H28" s="166" t="s">
        <v>430</v>
      </c>
      <c r="I28" s="167"/>
    </row>
    <row r="29" spans="2:9">
      <c r="B29" s="126">
        <v>1</v>
      </c>
      <c r="C29" s="130" t="s">
        <v>101</v>
      </c>
      <c r="D29" s="85"/>
      <c r="E29" s="85"/>
      <c r="F29" s="85"/>
      <c r="G29" s="85"/>
      <c r="H29" s="166" t="s">
        <v>431</v>
      </c>
      <c r="I29" s="167"/>
    </row>
    <row r="30" spans="2:9">
      <c r="B30" s="127">
        <v>5</v>
      </c>
      <c r="C30" s="130" t="s">
        <v>102</v>
      </c>
      <c r="D30" s="85"/>
      <c r="E30" s="85"/>
      <c r="F30" s="85"/>
      <c r="G30" s="85"/>
      <c r="H30" s="166" t="s">
        <v>431</v>
      </c>
      <c r="I30" s="167"/>
    </row>
    <row r="31" spans="2:9">
      <c r="B31" s="127">
        <v>5</v>
      </c>
      <c r="C31" s="130" t="s">
        <v>103</v>
      </c>
      <c r="D31" s="85"/>
      <c r="E31" s="85"/>
      <c r="F31" s="85"/>
      <c r="G31" s="85"/>
      <c r="H31" s="166" t="s">
        <v>430</v>
      </c>
      <c r="I31" s="167"/>
    </row>
    <row r="32" spans="2:9">
      <c r="B32" s="128">
        <v>3</v>
      </c>
      <c r="C32" s="130" t="s">
        <v>104</v>
      </c>
      <c r="D32" s="85"/>
      <c r="E32" s="85"/>
      <c r="F32" s="85"/>
      <c r="G32" s="85"/>
      <c r="H32" s="166" t="s">
        <v>431</v>
      </c>
      <c r="I32" s="167"/>
    </row>
    <row r="33" spans="2:9" ht="14.45" customHeight="1">
      <c r="B33" s="127">
        <v>5</v>
      </c>
      <c r="C33" s="130" t="s">
        <v>105</v>
      </c>
      <c r="D33" s="85"/>
      <c r="E33" s="85"/>
      <c r="F33" s="85"/>
      <c r="G33" s="85"/>
      <c r="H33" s="166" t="s">
        <v>430</v>
      </c>
      <c r="I33" s="167"/>
    </row>
    <row r="34" spans="2:9" ht="14.45" customHeight="1">
      <c r="B34" s="127">
        <v>5</v>
      </c>
      <c r="C34" s="130" t="s">
        <v>106</v>
      </c>
      <c r="D34" s="85"/>
      <c r="E34" s="85"/>
      <c r="F34" s="85"/>
      <c r="G34" s="85"/>
      <c r="H34" s="166" t="s">
        <v>433</v>
      </c>
      <c r="I34" s="167"/>
    </row>
    <row r="35" spans="2:9">
      <c r="B35" s="128">
        <v>3</v>
      </c>
      <c r="C35" s="130" t="s">
        <v>107</v>
      </c>
      <c r="D35" s="85"/>
      <c r="E35" s="85"/>
      <c r="F35" s="85"/>
      <c r="G35" s="85"/>
      <c r="H35" s="166" t="s">
        <v>431</v>
      </c>
      <c r="I35" s="167"/>
    </row>
    <row r="36" spans="2:9">
      <c r="B36" s="126">
        <v>1</v>
      </c>
      <c r="C36" s="130" t="s">
        <v>108</v>
      </c>
      <c r="D36" s="85"/>
      <c r="E36" s="85"/>
      <c r="F36" s="85"/>
      <c r="G36" s="85"/>
      <c r="H36" s="166" t="s">
        <v>431</v>
      </c>
      <c r="I36" s="167"/>
    </row>
    <row r="37" spans="2:9">
      <c r="B37" s="128">
        <v>3</v>
      </c>
      <c r="C37" s="130" t="s">
        <v>109</v>
      </c>
      <c r="D37" s="85"/>
      <c r="E37" s="85"/>
      <c r="F37" s="85"/>
      <c r="G37" s="85"/>
      <c r="H37" s="166" t="s">
        <v>431</v>
      </c>
      <c r="I37" s="167"/>
    </row>
    <row r="38" spans="2:9">
      <c r="B38" s="128">
        <v>3</v>
      </c>
      <c r="C38" s="130" t="s">
        <v>110</v>
      </c>
      <c r="D38" s="85"/>
      <c r="E38" s="85"/>
      <c r="F38" s="85"/>
      <c r="G38" s="85"/>
      <c r="H38" s="166" t="s">
        <v>431</v>
      </c>
      <c r="I38" s="167"/>
    </row>
    <row r="39" spans="2:9">
      <c r="B39" s="128">
        <v>3</v>
      </c>
      <c r="C39" s="130" t="s">
        <v>111</v>
      </c>
      <c r="D39" s="85"/>
      <c r="E39" s="85"/>
      <c r="F39" s="85"/>
      <c r="G39" s="85"/>
      <c r="H39" s="166" t="s">
        <v>431</v>
      </c>
      <c r="I39" s="167"/>
    </row>
    <row r="40" spans="2:9">
      <c r="B40" s="127">
        <v>5</v>
      </c>
      <c r="C40" s="130" t="s">
        <v>112</v>
      </c>
      <c r="D40" s="85"/>
      <c r="E40" s="85"/>
      <c r="F40" s="85"/>
      <c r="G40" s="85"/>
      <c r="H40" s="166" t="s">
        <v>432</v>
      </c>
      <c r="I40" s="167"/>
    </row>
    <row r="41" spans="2:9">
      <c r="B41" s="127">
        <v>5</v>
      </c>
      <c r="C41" s="130" t="s">
        <v>113</v>
      </c>
      <c r="D41" s="85"/>
      <c r="E41" s="85"/>
      <c r="F41" s="85"/>
      <c r="G41" s="85"/>
      <c r="H41" s="166" t="s">
        <v>432</v>
      </c>
      <c r="I41" s="167"/>
    </row>
    <row r="42" spans="2:9">
      <c r="B42" s="128">
        <v>3</v>
      </c>
      <c r="C42" s="130" t="s">
        <v>114</v>
      </c>
      <c r="D42" s="134"/>
      <c r="E42" s="85"/>
      <c r="F42" s="85"/>
      <c r="G42" s="85"/>
      <c r="H42" s="166" t="s">
        <v>431</v>
      </c>
      <c r="I42" s="167"/>
    </row>
    <row r="43" spans="2:9">
      <c r="B43" s="128">
        <v>3</v>
      </c>
      <c r="C43" s="130" t="s">
        <v>115</v>
      </c>
      <c r="D43" s="85"/>
      <c r="E43" s="85"/>
      <c r="F43" s="85"/>
      <c r="G43" s="85"/>
      <c r="H43" s="166" t="s">
        <v>431</v>
      </c>
      <c r="I43" s="167"/>
    </row>
    <row r="44" spans="2:9">
      <c r="B44" s="128">
        <v>3</v>
      </c>
      <c r="C44" s="130" t="s">
        <v>116</v>
      </c>
      <c r="D44" s="85"/>
      <c r="E44" s="85"/>
      <c r="F44" s="85"/>
      <c r="G44" s="85"/>
      <c r="H44" s="166" t="s">
        <v>430</v>
      </c>
      <c r="I44" s="167"/>
    </row>
    <row r="45" spans="2:9">
      <c r="B45" s="127">
        <v>5</v>
      </c>
      <c r="C45" s="130" t="s">
        <v>117</v>
      </c>
      <c r="D45" s="85"/>
      <c r="E45" s="85"/>
      <c r="F45" s="85"/>
      <c r="G45" s="85"/>
      <c r="H45" s="166" t="s">
        <v>430</v>
      </c>
      <c r="I45" s="167"/>
    </row>
    <row r="46" spans="2:9">
      <c r="B46" s="128">
        <v>3</v>
      </c>
      <c r="C46" s="130" t="s">
        <v>118</v>
      </c>
      <c r="D46" s="85"/>
      <c r="E46" s="85"/>
      <c r="F46" s="85"/>
      <c r="G46" s="85"/>
      <c r="H46" s="166" t="s">
        <v>431</v>
      </c>
      <c r="I46" s="167"/>
    </row>
    <row r="47" spans="2:9">
      <c r="B47" s="127">
        <v>5</v>
      </c>
      <c r="C47" s="130" t="s">
        <v>119</v>
      </c>
      <c r="D47" s="85"/>
      <c r="E47" s="85"/>
      <c r="F47" s="85"/>
      <c r="G47" s="85"/>
      <c r="H47" s="166" t="s">
        <v>433</v>
      </c>
      <c r="I47" s="167"/>
    </row>
    <row r="48" spans="2:9">
      <c r="B48" s="128">
        <v>3</v>
      </c>
      <c r="C48" s="130" t="s">
        <v>120</v>
      </c>
      <c r="D48" s="85"/>
      <c r="E48" s="85"/>
      <c r="F48" s="85"/>
      <c r="G48" s="85"/>
      <c r="H48" s="166" t="s">
        <v>431</v>
      </c>
      <c r="I48" s="167"/>
    </row>
    <row r="49" spans="2:9">
      <c r="B49" s="125">
        <v>10</v>
      </c>
      <c r="C49" s="133" t="s">
        <v>90</v>
      </c>
      <c r="D49" s="85"/>
      <c r="E49" s="85"/>
      <c r="F49" s="85"/>
      <c r="G49" s="85"/>
      <c r="H49" s="166" t="s">
        <v>434</v>
      </c>
      <c r="I49" s="167"/>
    </row>
    <row r="50" spans="2:9">
      <c r="B50" s="127">
        <v>5</v>
      </c>
      <c r="C50" s="130" t="s">
        <v>441</v>
      </c>
      <c r="D50" s="131"/>
      <c r="E50" s="85"/>
      <c r="F50" s="85"/>
      <c r="G50" s="85"/>
      <c r="H50" s="166" t="s">
        <v>435</v>
      </c>
      <c r="I50" s="167"/>
    </row>
    <row r="51" spans="2:9" ht="14.45" customHeight="1">
      <c r="B51" s="125">
        <v>10</v>
      </c>
      <c r="C51" s="111" t="s">
        <v>436</v>
      </c>
      <c r="D51" s="131"/>
      <c r="E51" s="85"/>
      <c r="F51" s="85"/>
      <c r="G51" s="85"/>
      <c r="H51" s="166" t="s">
        <v>436</v>
      </c>
      <c r="I51" s="167"/>
    </row>
    <row r="52" spans="2:9">
      <c r="B52" s="80"/>
      <c r="D52" s="82"/>
      <c r="E52" s="132"/>
      <c r="F52" s="168"/>
      <c r="G52" s="168"/>
      <c r="H52" s="132"/>
    </row>
    <row r="53" spans="2:9">
      <c r="B53" s="135" t="s">
        <v>417</v>
      </c>
      <c r="C53" s="136"/>
      <c r="D53" s="137"/>
      <c r="E53" s="137"/>
      <c r="F53" s="137"/>
      <c r="G53" s="137"/>
      <c r="H53" s="137"/>
      <c r="I53" s="138"/>
    </row>
    <row r="54" spans="2:9">
      <c r="B54" s="139"/>
      <c r="C54" s="140"/>
      <c r="D54" s="140"/>
      <c r="E54" s="140"/>
      <c r="F54" s="140"/>
      <c r="G54" s="140"/>
      <c r="H54" s="140"/>
      <c r="I54" s="141"/>
    </row>
    <row r="55" spans="2:9">
      <c r="B55" s="80"/>
    </row>
    <row r="56" spans="2:9">
      <c r="B56" s="80"/>
    </row>
  </sheetData>
  <mergeCells count="45">
    <mergeCell ref="H18:I18"/>
    <mergeCell ref="H19:I19"/>
    <mergeCell ref="H20:I20"/>
    <mergeCell ref="H21:I21"/>
    <mergeCell ref="H17:I17"/>
    <mergeCell ref="H42:I42"/>
    <mergeCell ref="H43:I43"/>
    <mergeCell ref="H46:I46"/>
    <mergeCell ref="H48:I48"/>
    <mergeCell ref="H34:I34"/>
    <mergeCell ref="H47:I47"/>
    <mergeCell ref="H44:I44"/>
    <mergeCell ref="H45:I45"/>
    <mergeCell ref="H40:I40"/>
    <mergeCell ref="H41:I41"/>
    <mergeCell ref="H35:I35"/>
    <mergeCell ref="H36:I36"/>
    <mergeCell ref="H37:I37"/>
    <mergeCell ref="H38:I38"/>
    <mergeCell ref="H39:I39"/>
    <mergeCell ref="H28:I28"/>
    <mergeCell ref="H33:I33"/>
    <mergeCell ref="H31:I31"/>
    <mergeCell ref="H23:I23"/>
    <mergeCell ref="H24:I24"/>
    <mergeCell ref="H25:I25"/>
    <mergeCell ref="H29:I29"/>
    <mergeCell ref="H30:I30"/>
    <mergeCell ref="H32:I32"/>
    <mergeCell ref="B53:I54"/>
    <mergeCell ref="B15:B16"/>
    <mergeCell ref="C15:I16"/>
    <mergeCell ref="B2:I2"/>
    <mergeCell ref="C6:I9"/>
    <mergeCell ref="C10:I13"/>
    <mergeCell ref="B6:B9"/>
    <mergeCell ref="B10:B13"/>
    <mergeCell ref="B4:I5"/>
    <mergeCell ref="H49:I49"/>
    <mergeCell ref="H51:I51"/>
    <mergeCell ref="H50:I50"/>
    <mergeCell ref="F52:G52"/>
    <mergeCell ref="H22:I22"/>
    <mergeCell ref="H26:I26"/>
    <mergeCell ref="H27:I27"/>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tabColor rgb="FFB40024"/>
  </sheetPr>
  <dimension ref="B6"/>
  <sheetViews>
    <sheetView zoomScale="80" zoomScaleNormal="80" workbookViewId="0"/>
  </sheetViews>
  <sheetFormatPr baseColWidth="10" defaultColWidth="10.85546875" defaultRowHeight="15"/>
  <cols>
    <col min="1" max="16384" width="10.85546875" style="69"/>
  </cols>
  <sheetData>
    <row r="6" spans="2:2" ht="46.5">
      <c r="B6" s="78" t="s">
        <v>77</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6">
    <tabColor rgb="FFE5E8EF"/>
  </sheetPr>
  <dimension ref="B2:M47"/>
  <sheetViews>
    <sheetView topLeftCell="D1" zoomScale="113" zoomScaleNormal="75" workbookViewId="0">
      <selection activeCell="G35" sqref="G35:L35"/>
    </sheetView>
  </sheetViews>
  <sheetFormatPr baseColWidth="10" defaultColWidth="10.85546875" defaultRowHeight="15"/>
  <cols>
    <col min="1" max="1" width="5" style="2" customWidth="1"/>
    <col min="2" max="2" width="10.85546875" style="2"/>
    <col min="3" max="3" width="14.85546875" style="2" customWidth="1"/>
    <col min="4" max="5" width="3.140625" style="2" customWidth="1"/>
    <col min="6" max="6" width="25.140625" style="2" customWidth="1"/>
    <col min="7" max="7" width="22.42578125" style="2" customWidth="1"/>
    <col min="8" max="8" width="21.42578125" style="2" customWidth="1"/>
    <col min="9" max="9" width="15.5703125" style="2" customWidth="1"/>
    <col min="10" max="12" width="16.85546875" style="2" customWidth="1"/>
    <col min="13" max="13" width="3.140625" style="2" customWidth="1"/>
    <col min="14" max="16384" width="10.85546875" style="2"/>
  </cols>
  <sheetData>
    <row r="2" spans="2:13" ht="38.450000000000003" customHeight="1">
      <c r="B2" s="149" t="s">
        <v>413</v>
      </c>
      <c r="C2" s="149"/>
      <c r="D2" s="149"/>
      <c r="E2" s="149"/>
      <c r="F2" s="149"/>
      <c r="G2" s="149"/>
      <c r="H2" s="149"/>
      <c r="I2" s="149"/>
      <c r="J2" s="149"/>
      <c r="K2" s="149"/>
      <c r="L2" s="149"/>
      <c r="M2" s="149"/>
    </row>
    <row r="4" spans="2:13">
      <c r="B4" s="160" t="s">
        <v>79</v>
      </c>
      <c r="C4" s="161"/>
      <c r="D4" s="161"/>
      <c r="E4" s="161"/>
      <c r="F4" s="161"/>
      <c r="G4" s="161"/>
      <c r="H4" s="161"/>
      <c r="I4" s="161"/>
      <c r="J4" s="161"/>
      <c r="K4" s="161"/>
      <c r="L4" s="161"/>
      <c r="M4" s="162"/>
    </row>
    <row r="5" spans="2:13">
      <c r="B5" s="163"/>
      <c r="C5" s="164"/>
      <c r="D5" s="164"/>
      <c r="E5" s="164"/>
      <c r="F5" s="164"/>
      <c r="G5" s="164"/>
      <c r="H5" s="164"/>
      <c r="I5" s="164"/>
      <c r="J5" s="164"/>
      <c r="K5" s="164"/>
      <c r="L5" s="164"/>
      <c r="M5" s="165"/>
    </row>
    <row r="6" spans="2:13" ht="51" customHeight="1">
      <c r="B6" s="182" t="s">
        <v>64</v>
      </c>
      <c r="C6" s="183"/>
      <c r="D6" s="184"/>
      <c r="E6" s="100"/>
      <c r="F6" s="170" t="s">
        <v>93</v>
      </c>
      <c r="G6" s="170"/>
      <c r="H6" s="170"/>
      <c r="I6" s="170"/>
      <c r="J6" s="170"/>
      <c r="K6" s="170"/>
      <c r="L6" s="170"/>
      <c r="M6" s="87"/>
    </row>
    <row r="7" spans="2:13" ht="51" customHeight="1">
      <c r="B7" s="182" t="s">
        <v>65</v>
      </c>
      <c r="C7" s="183"/>
      <c r="D7" s="184"/>
      <c r="E7" s="101"/>
      <c r="F7" s="181" t="s">
        <v>421</v>
      </c>
      <c r="G7" s="181"/>
      <c r="H7" s="181"/>
      <c r="I7" s="181"/>
      <c r="J7" s="181"/>
      <c r="K7" s="181"/>
      <c r="L7" s="181"/>
      <c r="M7" s="102"/>
    </row>
    <row r="9" spans="2:13">
      <c r="B9" s="203"/>
      <c r="C9" s="203"/>
      <c r="D9" s="203"/>
      <c r="E9" s="203"/>
      <c r="F9" s="203"/>
      <c r="G9" s="203"/>
      <c r="H9" s="203"/>
      <c r="I9" s="203"/>
      <c r="J9" s="203"/>
      <c r="K9" s="203"/>
      <c r="L9" s="203"/>
      <c r="M9" s="203"/>
    </row>
    <row r="11" spans="2:13" ht="75.95" customHeight="1">
      <c r="B11" s="191" t="s">
        <v>400</v>
      </c>
      <c r="C11" s="192"/>
      <c r="D11" s="193"/>
      <c r="E11" s="88"/>
      <c r="F11" s="170" t="s">
        <v>404</v>
      </c>
      <c r="G11" s="170"/>
      <c r="H11" s="170"/>
      <c r="I11" s="170"/>
      <c r="J11" s="170"/>
      <c r="K11" s="170"/>
      <c r="L11" s="170"/>
      <c r="M11" s="91"/>
    </row>
    <row r="12" spans="2:13" ht="15" customHeight="1">
      <c r="B12" s="172" t="s">
        <v>401</v>
      </c>
      <c r="C12" s="173"/>
      <c r="D12" s="174"/>
      <c r="E12" s="201"/>
      <c r="F12" s="185" t="s">
        <v>366</v>
      </c>
      <c r="G12" s="185"/>
      <c r="H12" s="185"/>
      <c r="I12" s="185"/>
      <c r="J12" s="185"/>
      <c r="K12" s="185"/>
      <c r="L12" s="185"/>
      <c r="M12" s="91"/>
    </row>
    <row r="13" spans="2:13">
      <c r="B13" s="178"/>
      <c r="C13" s="179"/>
      <c r="D13" s="180"/>
      <c r="E13" s="202"/>
      <c r="F13" s="190"/>
      <c r="G13" s="190"/>
      <c r="H13" s="190"/>
      <c r="I13" s="190"/>
      <c r="J13" s="190"/>
      <c r="K13" s="190"/>
      <c r="L13" s="190"/>
      <c r="M13" s="92"/>
    </row>
    <row r="15" spans="2:13" ht="14.45" customHeight="1">
      <c r="B15" s="172" t="s">
        <v>402</v>
      </c>
      <c r="C15" s="173"/>
      <c r="D15" s="174"/>
      <c r="E15" s="93"/>
      <c r="F15" s="185" t="s">
        <v>367</v>
      </c>
      <c r="G15" s="185"/>
      <c r="H15" s="185"/>
      <c r="I15" s="185"/>
      <c r="J15" s="185"/>
      <c r="K15" s="185"/>
      <c r="L15" s="185"/>
      <c r="M15" s="95"/>
    </row>
    <row r="16" spans="2:13">
      <c r="B16" s="175"/>
      <c r="C16" s="176"/>
      <c r="D16" s="177"/>
      <c r="E16" s="97"/>
      <c r="F16" s="186"/>
      <c r="G16" s="186"/>
      <c r="H16" s="186"/>
      <c r="I16" s="186"/>
      <c r="J16" s="186"/>
      <c r="K16" s="186"/>
      <c r="L16" s="186"/>
      <c r="M16" s="98"/>
    </row>
    <row r="17" spans="2:13">
      <c r="B17" s="175"/>
      <c r="C17" s="176"/>
      <c r="D17" s="177"/>
      <c r="E17" s="86"/>
      <c r="M17" s="98"/>
    </row>
    <row r="18" spans="2:13">
      <c r="B18" s="175"/>
      <c r="C18" s="176"/>
      <c r="D18" s="177"/>
      <c r="E18" s="86"/>
      <c r="F18" s="103" t="s">
        <v>269</v>
      </c>
      <c r="G18" s="187" t="s">
        <v>270</v>
      </c>
      <c r="H18" s="188"/>
      <c r="I18" s="188"/>
      <c r="J18" s="188"/>
      <c r="K18" s="188"/>
      <c r="L18" s="189"/>
      <c r="M18" s="98"/>
    </row>
    <row r="19" spans="2:13" ht="45" customHeight="1">
      <c r="B19" s="175"/>
      <c r="C19" s="176"/>
      <c r="D19" s="177"/>
      <c r="E19" s="86"/>
      <c r="F19" s="84" t="s">
        <v>253</v>
      </c>
      <c r="G19" s="169" t="s">
        <v>438</v>
      </c>
      <c r="H19" s="170"/>
      <c r="I19" s="170"/>
      <c r="J19" s="170"/>
      <c r="K19" s="170"/>
      <c r="L19" s="171"/>
      <c r="M19" s="98"/>
    </row>
    <row r="20" spans="2:13" ht="45" customHeight="1">
      <c r="B20" s="175"/>
      <c r="C20" s="176"/>
      <c r="D20" s="177"/>
      <c r="E20" s="86"/>
      <c r="F20" s="104" t="s">
        <v>254</v>
      </c>
      <c r="G20" s="194" t="s">
        <v>423</v>
      </c>
      <c r="H20" s="195"/>
      <c r="I20" s="195"/>
      <c r="J20" s="195"/>
      <c r="K20" s="195"/>
      <c r="L20" s="196"/>
      <c r="M20" s="98"/>
    </row>
    <row r="21" spans="2:13" ht="29.1" customHeight="1">
      <c r="B21" s="175"/>
      <c r="C21" s="176"/>
      <c r="D21" s="177"/>
      <c r="E21" s="86"/>
      <c r="F21" s="105" t="s">
        <v>255</v>
      </c>
      <c r="G21" s="197" t="s">
        <v>368</v>
      </c>
      <c r="H21" s="185"/>
      <c r="I21" s="185"/>
      <c r="J21" s="185"/>
      <c r="K21" s="185"/>
      <c r="L21" s="198"/>
      <c r="M21" s="98"/>
    </row>
    <row r="22" spans="2:13" ht="29.1" customHeight="1">
      <c r="B22" s="175"/>
      <c r="C22" s="176"/>
      <c r="D22" s="177"/>
      <c r="E22" s="86"/>
      <c r="F22" s="83" t="s">
        <v>256</v>
      </c>
      <c r="G22" s="199"/>
      <c r="H22" s="190"/>
      <c r="I22" s="190"/>
      <c r="J22" s="190"/>
      <c r="K22" s="190"/>
      <c r="L22" s="200"/>
      <c r="M22" s="98"/>
    </row>
    <row r="23" spans="2:13">
      <c r="B23" s="178"/>
      <c r="C23" s="179"/>
      <c r="D23" s="180"/>
      <c r="E23" s="94"/>
      <c r="F23" s="99"/>
      <c r="G23" s="90"/>
      <c r="H23" s="90"/>
      <c r="I23" s="90"/>
      <c r="J23" s="90"/>
      <c r="K23" s="90"/>
      <c r="L23" s="90"/>
      <c r="M23" s="96"/>
    </row>
    <row r="25" spans="2:13" ht="14.45" customHeight="1">
      <c r="B25" s="172" t="s">
        <v>403</v>
      </c>
      <c r="C25" s="173"/>
      <c r="D25" s="174"/>
      <c r="E25" s="93"/>
      <c r="F25" s="185" t="s">
        <v>419</v>
      </c>
      <c r="G25" s="185"/>
      <c r="H25" s="185"/>
      <c r="I25" s="185"/>
      <c r="J25" s="185"/>
      <c r="K25" s="185"/>
      <c r="L25" s="185"/>
      <c r="M25" s="95"/>
    </row>
    <row r="26" spans="2:13">
      <c r="B26" s="175"/>
      <c r="C26" s="176"/>
      <c r="D26" s="177"/>
      <c r="E26" s="97"/>
      <c r="F26" s="186"/>
      <c r="G26" s="186"/>
      <c r="H26" s="186"/>
      <c r="I26" s="186"/>
      <c r="J26" s="186"/>
      <c r="K26" s="186"/>
      <c r="L26" s="186"/>
      <c r="M26" s="98"/>
    </row>
    <row r="27" spans="2:13">
      <c r="B27" s="175"/>
      <c r="C27" s="176"/>
      <c r="D27" s="177"/>
      <c r="E27" s="97"/>
      <c r="F27" s="186"/>
      <c r="G27" s="186"/>
      <c r="H27" s="186"/>
      <c r="I27" s="186"/>
      <c r="J27" s="186"/>
      <c r="K27" s="186"/>
      <c r="L27" s="186"/>
      <c r="M27" s="98"/>
    </row>
    <row r="28" spans="2:13">
      <c r="B28" s="175"/>
      <c r="C28" s="176"/>
      <c r="D28" s="177"/>
      <c r="E28" s="97"/>
      <c r="F28" s="186"/>
      <c r="G28" s="186"/>
      <c r="H28" s="186"/>
      <c r="I28" s="186"/>
      <c r="J28" s="186"/>
      <c r="K28" s="186"/>
      <c r="L28" s="186"/>
      <c r="M28" s="98"/>
    </row>
    <row r="29" spans="2:13">
      <c r="B29" s="175"/>
      <c r="C29" s="176"/>
      <c r="D29" s="177"/>
      <c r="E29" s="97"/>
      <c r="F29" s="186"/>
      <c r="G29" s="186"/>
      <c r="H29" s="186"/>
      <c r="I29" s="186"/>
      <c r="J29" s="186"/>
      <c r="K29" s="186"/>
      <c r="L29" s="186"/>
      <c r="M29" s="98"/>
    </row>
    <row r="30" spans="2:13">
      <c r="B30" s="175"/>
      <c r="C30" s="176"/>
      <c r="D30" s="177"/>
      <c r="E30" s="97"/>
      <c r="F30" s="186"/>
      <c r="G30" s="186"/>
      <c r="H30" s="186"/>
      <c r="I30" s="186"/>
      <c r="J30" s="186"/>
      <c r="K30" s="186"/>
      <c r="L30" s="186"/>
      <c r="M30" s="98"/>
    </row>
    <row r="31" spans="2:13">
      <c r="B31" s="175"/>
      <c r="C31" s="176"/>
      <c r="D31" s="177"/>
      <c r="E31" s="97"/>
      <c r="F31" s="186"/>
      <c r="G31" s="186"/>
      <c r="H31" s="186"/>
      <c r="I31" s="186"/>
      <c r="J31" s="186"/>
      <c r="K31" s="186"/>
      <c r="L31" s="186"/>
      <c r="M31" s="98"/>
    </row>
    <row r="32" spans="2:13">
      <c r="B32" s="175"/>
      <c r="C32" s="176"/>
      <c r="D32" s="177"/>
      <c r="E32" s="97"/>
      <c r="F32" s="46"/>
      <c r="G32" s="46"/>
      <c r="H32" s="46"/>
      <c r="I32" s="46"/>
      <c r="J32" s="46"/>
      <c r="K32" s="46"/>
      <c r="L32" s="46"/>
      <c r="M32" s="98"/>
    </row>
    <row r="33" spans="2:13">
      <c r="B33" s="175"/>
      <c r="C33" s="176"/>
      <c r="D33" s="177"/>
      <c r="E33" s="97"/>
      <c r="F33" s="103" t="s">
        <v>269</v>
      </c>
      <c r="G33" s="187" t="s">
        <v>270</v>
      </c>
      <c r="H33" s="188"/>
      <c r="I33" s="188"/>
      <c r="J33" s="188"/>
      <c r="K33" s="188"/>
      <c r="L33" s="189"/>
      <c r="M33" s="98"/>
    </row>
    <row r="34" spans="2:13" ht="74.45" customHeight="1">
      <c r="B34" s="175"/>
      <c r="C34" s="176"/>
      <c r="D34" s="177"/>
      <c r="E34" s="97"/>
      <c r="F34" s="106" t="s">
        <v>255</v>
      </c>
      <c r="G34" s="169" t="s">
        <v>439</v>
      </c>
      <c r="H34" s="170"/>
      <c r="I34" s="170"/>
      <c r="J34" s="170"/>
      <c r="K34" s="170"/>
      <c r="L34" s="171"/>
      <c r="M34" s="98"/>
    </row>
    <row r="35" spans="2:13" ht="118.15" customHeight="1">
      <c r="B35" s="175"/>
      <c r="C35" s="176"/>
      <c r="D35" s="177"/>
      <c r="E35" s="97"/>
      <c r="F35" s="107" t="s">
        <v>256</v>
      </c>
      <c r="G35" s="169" t="s">
        <v>442</v>
      </c>
      <c r="H35" s="170"/>
      <c r="I35" s="170"/>
      <c r="J35" s="170"/>
      <c r="K35" s="170"/>
      <c r="L35" s="171"/>
      <c r="M35" s="98"/>
    </row>
    <row r="36" spans="2:13">
      <c r="B36" s="178"/>
      <c r="C36" s="179"/>
      <c r="D36" s="180"/>
      <c r="E36" s="111"/>
      <c r="F36" s="82"/>
      <c r="G36" s="82"/>
      <c r="H36" s="82"/>
      <c r="I36" s="82"/>
      <c r="J36" s="82"/>
      <c r="K36" s="82"/>
      <c r="L36" s="82"/>
      <c r="M36" s="112"/>
    </row>
    <row r="38" spans="2:13" ht="14.45" customHeight="1">
      <c r="B38" s="143" t="s">
        <v>440</v>
      </c>
      <c r="C38" s="144"/>
      <c r="D38" s="145"/>
      <c r="E38" s="113"/>
      <c r="F38" s="185" t="s">
        <v>420</v>
      </c>
      <c r="G38" s="185"/>
      <c r="H38" s="185"/>
      <c r="I38" s="185"/>
      <c r="J38" s="185"/>
      <c r="K38" s="185"/>
      <c r="L38" s="185"/>
      <c r="M38" s="114"/>
    </row>
    <row r="39" spans="2:13">
      <c r="B39" s="204"/>
      <c r="C39" s="147"/>
      <c r="D39" s="205"/>
      <c r="F39" s="186"/>
      <c r="G39" s="186"/>
      <c r="H39" s="186"/>
      <c r="I39" s="186"/>
      <c r="J39" s="186"/>
      <c r="K39" s="186"/>
      <c r="L39" s="186"/>
      <c r="M39" s="110"/>
    </row>
    <row r="40" spans="2:13">
      <c r="B40" s="204"/>
      <c r="C40" s="147"/>
      <c r="D40" s="205"/>
      <c r="F40" s="186"/>
      <c r="G40" s="186"/>
      <c r="H40" s="186"/>
      <c r="I40" s="186"/>
      <c r="J40" s="186"/>
      <c r="K40" s="186"/>
      <c r="L40" s="186"/>
      <c r="M40" s="110"/>
    </row>
    <row r="41" spans="2:13">
      <c r="B41" s="204"/>
      <c r="C41" s="147"/>
      <c r="D41" s="205"/>
      <c r="M41" s="110"/>
    </row>
    <row r="42" spans="2:13" ht="33" customHeight="1">
      <c r="B42" s="204"/>
      <c r="C42" s="147"/>
      <c r="D42" s="205"/>
      <c r="F42" s="116" t="s">
        <v>269</v>
      </c>
      <c r="G42" s="213" t="s">
        <v>271</v>
      </c>
      <c r="H42" s="214"/>
      <c r="I42" s="214"/>
      <c r="J42" s="215"/>
      <c r="K42" s="207" t="s">
        <v>422</v>
      </c>
      <c r="L42" s="208"/>
      <c r="M42" s="110"/>
    </row>
    <row r="43" spans="2:13" ht="30">
      <c r="B43" s="204"/>
      <c r="C43" s="147"/>
      <c r="D43" s="205"/>
      <c r="F43" s="108" t="s">
        <v>253</v>
      </c>
      <c r="G43" s="58" t="s">
        <v>272</v>
      </c>
      <c r="H43" s="58" t="s">
        <v>273</v>
      </c>
      <c r="I43" s="115"/>
      <c r="J43" s="115"/>
      <c r="K43" s="209">
        <v>45626</v>
      </c>
      <c r="L43" s="210"/>
      <c r="M43" s="110"/>
    </row>
    <row r="44" spans="2:13" ht="30">
      <c r="B44" s="204"/>
      <c r="C44" s="147"/>
      <c r="D44" s="205"/>
      <c r="F44" s="109" t="s">
        <v>254</v>
      </c>
      <c r="G44" s="58" t="s">
        <v>272</v>
      </c>
      <c r="H44" s="58" t="s">
        <v>273</v>
      </c>
      <c r="I44" s="115"/>
      <c r="J44" s="115"/>
      <c r="K44" s="209">
        <v>45626</v>
      </c>
      <c r="L44" s="210"/>
      <c r="M44" s="110"/>
    </row>
    <row r="45" spans="2:13" ht="30">
      <c r="B45" s="204"/>
      <c r="C45" s="147"/>
      <c r="D45" s="205"/>
      <c r="F45" s="106" t="s">
        <v>255</v>
      </c>
      <c r="G45" s="58" t="s">
        <v>272</v>
      </c>
      <c r="H45" s="58" t="s">
        <v>273</v>
      </c>
      <c r="I45" s="58" t="s">
        <v>274</v>
      </c>
      <c r="J45" s="58" t="s">
        <v>275</v>
      </c>
      <c r="K45" s="209">
        <v>45626</v>
      </c>
      <c r="L45" s="210"/>
      <c r="M45" s="110"/>
    </row>
    <row r="46" spans="2:13" ht="30">
      <c r="B46" s="204"/>
      <c r="C46" s="147"/>
      <c r="D46" s="205"/>
      <c r="F46" s="107" t="s">
        <v>256</v>
      </c>
      <c r="G46" s="58" t="s">
        <v>272</v>
      </c>
      <c r="H46" s="58" t="s">
        <v>273</v>
      </c>
      <c r="I46" s="58" t="s">
        <v>274</v>
      </c>
      <c r="J46" s="115"/>
      <c r="K46" s="211" t="s">
        <v>405</v>
      </c>
      <c r="L46" s="212"/>
      <c r="M46" s="110"/>
    </row>
    <row r="47" spans="2:13">
      <c r="B47" s="146"/>
      <c r="C47" s="206"/>
      <c r="D47" s="148"/>
      <c r="E47" s="82"/>
      <c r="F47" s="82"/>
      <c r="G47" s="82"/>
      <c r="H47" s="82"/>
      <c r="I47" s="82"/>
      <c r="J47" s="82"/>
      <c r="K47" s="82"/>
      <c r="L47" s="82"/>
      <c r="M47" s="112"/>
    </row>
  </sheetData>
  <mergeCells count="31">
    <mergeCell ref="B38:D47"/>
    <mergeCell ref="K42:L42"/>
    <mergeCell ref="K43:L43"/>
    <mergeCell ref="K44:L44"/>
    <mergeCell ref="K45:L45"/>
    <mergeCell ref="K46:L46"/>
    <mergeCell ref="F38:L40"/>
    <mergeCell ref="G42:J42"/>
    <mergeCell ref="F25:L31"/>
    <mergeCell ref="G33:L33"/>
    <mergeCell ref="E12:E13"/>
    <mergeCell ref="B4:M5"/>
    <mergeCell ref="B2:M2"/>
    <mergeCell ref="B9:M9"/>
    <mergeCell ref="B15:D23"/>
    <mergeCell ref="G34:L34"/>
    <mergeCell ref="G35:L35"/>
    <mergeCell ref="B25:D36"/>
    <mergeCell ref="F6:L6"/>
    <mergeCell ref="F7:L7"/>
    <mergeCell ref="B6:D6"/>
    <mergeCell ref="B7:D7"/>
    <mergeCell ref="F11:L11"/>
    <mergeCell ref="F15:L16"/>
    <mergeCell ref="G18:L18"/>
    <mergeCell ref="F12:L13"/>
    <mergeCell ref="B11:D11"/>
    <mergeCell ref="B12:D13"/>
    <mergeCell ref="G19:L19"/>
    <mergeCell ref="G20:L20"/>
    <mergeCell ref="G21:L22"/>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7">
    <tabColor rgb="FFE5E8EF"/>
  </sheetPr>
  <dimension ref="B2:M2"/>
  <sheetViews>
    <sheetView zoomScale="75" zoomScaleNormal="75" workbookViewId="0">
      <selection activeCell="F22" sqref="F22"/>
    </sheetView>
  </sheetViews>
  <sheetFormatPr baseColWidth="10" defaultColWidth="10.85546875" defaultRowHeight="15"/>
  <cols>
    <col min="1" max="1" width="5" style="2" customWidth="1"/>
    <col min="2" max="2" width="10.85546875" style="2"/>
    <col min="3" max="3" width="4.85546875" style="2" customWidth="1"/>
    <col min="4" max="4" width="10.85546875" style="2"/>
    <col min="5" max="5" width="23.5703125" style="2" customWidth="1"/>
    <col min="6" max="11" width="10.85546875" style="2"/>
    <col min="12" max="12" width="51.85546875" style="2" customWidth="1"/>
    <col min="13" max="16384" width="10.85546875" style="2"/>
  </cols>
  <sheetData>
    <row r="2" spans="2:13" ht="38.450000000000003" customHeight="1">
      <c r="B2" s="149" t="s">
        <v>412</v>
      </c>
      <c r="C2" s="149"/>
      <c r="D2" s="149"/>
      <c r="E2" s="149"/>
      <c r="F2" s="149"/>
      <c r="G2" s="149"/>
      <c r="H2" s="149"/>
      <c r="I2" s="149"/>
      <c r="J2" s="149"/>
      <c r="K2" s="149"/>
      <c r="L2" s="149"/>
      <c r="M2" s="149"/>
    </row>
  </sheetData>
  <mergeCells count="1">
    <mergeCell ref="B2:M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tabColor rgb="FFB40024"/>
  </sheetPr>
  <dimension ref="B6"/>
  <sheetViews>
    <sheetView zoomScale="80" zoomScaleNormal="80" workbookViewId="0"/>
  </sheetViews>
  <sheetFormatPr baseColWidth="10" defaultColWidth="10.85546875" defaultRowHeight="15"/>
  <cols>
    <col min="1" max="16384" width="10.85546875" style="69"/>
  </cols>
  <sheetData>
    <row r="6" spans="2:2" ht="46.5">
      <c r="B6" s="78" t="s">
        <v>78</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tabColor rgb="FFE5E8EF"/>
  </sheetPr>
  <dimension ref="B2:AN227"/>
  <sheetViews>
    <sheetView tabSelected="1" zoomScale="85" zoomScaleNormal="85" workbookViewId="0">
      <selection activeCell="AG17" sqref="AG17"/>
    </sheetView>
  </sheetViews>
  <sheetFormatPr baseColWidth="10" defaultColWidth="10.85546875" defaultRowHeight="15"/>
  <cols>
    <col min="1" max="1" width="5" style="2" customWidth="1"/>
    <col min="2" max="5" width="10.85546875" style="2"/>
    <col min="6" max="6" width="32.85546875" style="2" customWidth="1"/>
    <col min="7" max="7" width="57.42578125" style="2" customWidth="1"/>
    <col min="8" max="13" width="10.85546875" style="2"/>
    <col min="14" max="16" width="10.85546875" style="2" customWidth="1"/>
    <col min="17" max="17" width="57.42578125" style="2" customWidth="1"/>
    <col min="18" max="18" width="22.85546875" style="2" customWidth="1"/>
    <col min="19" max="19" width="22" style="2" customWidth="1"/>
    <col min="20" max="20" width="10.85546875" style="2" customWidth="1"/>
    <col min="21" max="21" width="31" style="2" customWidth="1"/>
    <col min="22" max="22" width="10.85546875" style="2" customWidth="1"/>
    <col min="23" max="23" width="13.5703125" style="2" customWidth="1"/>
    <col min="24" max="29" width="10.85546875" style="2" customWidth="1"/>
    <col min="30" max="30" width="48" style="2" customWidth="1"/>
    <col min="31" max="32" width="10.85546875" style="2" customWidth="1"/>
    <col min="33" max="33" width="22.5703125" style="2" customWidth="1"/>
    <col min="34" max="36" width="10.85546875" style="2" customWidth="1"/>
    <col min="37" max="37" width="23.85546875" style="2" customWidth="1"/>
    <col min="38" max="38" width="10.85546875" style="2" customWidth="1"/>
    <col min="39" max="39" width="28.5703125" style="2" customWidth="1"/>
    <col min="40" max="40" width="51.85546875" style="2" customWidth="1"/>
    <col min="41" max="42" width="10.85546875" style="2" customWidth="1"/>
    <col min="43" max="16384" width="10.85546875" style="2"/>
  </cols>
  <sheetData>
    <row r="2" spans="2:13" ht="38.450000000000003" customHeight="1">
      <c r="B2" s="149" t="s">
        <v>414</v>
      </c>
      <c r="C2" s="149"/>
      <c r="D2" s="149"/>
      <c r="E2" s="149"/>
      <c r="F2" s="149"/>
      <c r="G2" s="149"/>
      <c r="H2" s="149"/>
      <c r="I2" s="149"/>
      <c r="J2" s="149"/>
      <c r="K2" s="149"/>
      <c r="L2" s="149"/>
      <c r="M2" s="149"/>
    </row>
    <row r="4" spans="2:13">
      <c r="B4" s="160" t="s">
        <v>79</v>
      </c>
      <c r="C4" s="161"/>
      <c r="D4" s="161"/>
      <c r="E4" s="161"/>
      <c r="F4" s="161"/>
      <c r="G4" s="161"/>
      <c r="H4" s="161"/>
      <c r="I4" s="161"/>
      <c r="J4" s="161"/>
      <c r="K4" s="161"/>
      <c r="L4" s="161"/>
      <c r="M4" s="162"/>
    </row>
    <row r="5" spans="2:13">
      <c r="B5" s="163"/>
      <c r="C5" s="164"/>
      <c r="D5" s="164"/>
      <c r="E5" s="164"/>
      <c r="F5" s="164"/>
      <c r="G5" s="164"/>
      <c r="H5" s="164"/>
      <c r="I5" s="164"/>
      <c r="J5" s="164"/>
      <c r="K5" s="164"/>
      <c r="L5" s="164"/>
      <c r="M5" s="165"/>
    </row>
    <row r="6" spans="2:13" ht="57.95" customHeight="1">
      <c r="B6" s="217" t="s">
        <v>121</v>
      </c>
      <c r="C6" s="217"/>
      <c r="D6" s="217"/>
      <c r="E6" s="217"/>
      <c r="F6" s="217"/>
      <c r="G6" s="217"/>
      <c r="H6" s="217"/>
      <c r="I6" s="217"/>
      <c r="J6" s="217"/>
      <c r="K6" s="217"/>
      <c r="L6" s="217"/>
      <c r="M6" s="217"/>
    </row>
    <row r="8" spans="2:13">
      <c r="B8" s="203"/>
      <c r="C8" s="203"/>
      <c r="D8" s="203"/>
      <c r="E8" s="203"/>
      <c r="F8" s="203"/>
      <c r="G8" s="203"/>
      <c r="H8" s="203"/>
      <c r="I8" s="203"/>
      <c r="J8" s="203"/>
      <c r="K8" s="203"/>
      <c r="L8" s="203"/>
      <c r="M8" s="203"/>
    </row>
    <row r="10" spans="2:13">
      <c r="B10" s="69"/>
      <c r="C10" s="69"/>
      <c r="E10" s="216" t="s">
        <v>369</v>
      </c>
      <c r="F10" s="216"/>
      <c r="G10" s="216"/>
      <c r="H10" s="216"/>
      <c r="I10" s="216"/>
      <c r="J10" s="216"/>
      <c r="K10" s="216"/>
      <c r="L10" s="216"/>
      <c r="M10" s="216"/>
    </row>
    <row r="11" spans="2:13">
      <c r="B11" s="69"/>
      <c r="C11" s="69"/>
      <c r="E11" s="216"/>
      <c r="F11" s="216"/>
      <c r="G11" s="216"/>
      <c r="H11" s="216"/>
      <c r="I11" s="216"/>
      <c r="J11" s="216"/>
      <c r="K11" s="216"/>
      <c r="L11" s="216"/>
      <c r="M11" s="216"/>
    </row>
    <row r="12" spans="2:13" ht="15.75" thickBot="1">
      <c r="B12" s="69"/>
      <c r="C12" s="69"/>
    </row>
    <row r="13" spans="2:13" ht="15.75" thickBot="1">
      <c r="B13" s="69"/>
      <c r="C13" s="69"/>
      <c r="E13" s="70" t="s">
        <v>53</v>
      </c>
      <c r="F13" s="71" t="s">
        <v>257</v>
      </c>
      <c r="G13" s="72" t="s">
        <v>258</v>
      </c>
    </row>
    <row r="14" spans="2:13">
      <c r="B14" s="69"/>
      <c r="C14" s="69"/>
      <c r="E14" s="65">
        <v>1</v>
      </c>
      <c r="F14" s="66" t="s">
        <v>259</v>
      </c>
      <c r="G14" s="67" t="s">
        <v>122</v>
      </c>
    </row>
    <row r="15" spans="2:13">
      <c r="B15" s="69"/>
      <c r="C15" s="69"/>
      <c r="E15" s="54">
        <v>2</v>
      </c>
      <c r="F15" s="51" t="s">
        <v>260</v>
      </c>
      <c r="G15" s="56" t="s">
        <v>122</v>
      </c>
    </row>
    <row r="16" spans="2:13">
      <c r="B16" s="69"/>
      <c r="C16" s="69"/>
      <c r="E16" s="54">
        <v>3</v>
      </c>
      <c r="F16" s="51" t="s">
        <v>261</v>
      </c>
      <c r="G16" s="56" t="s">
        <v>122</v>
      </c>
    </row>
    <row r="17" spans="2:7" ht="15.75" thickBot="1">
      <c r="B17" s="69"/>
      <c r="C17" s="69"/>
      <c r="E17" s="55">
        <v>4</v>
      </c>
      <c r="F17" s="52" t="s">
        <v>262</v>
      </c>
      <c r="G17" s="57" t="s">
        <v>122</v>
      </c>
    </row>
    <row r="18" spans="2:7" ht="15.75" thickBot="1">
      <c r="B18" s="69"/>
      <c r="C18" s="69"/>
    </row>
    <row r="19" spans="2:7" ht="15.75" thickBot="1">
      <c r="B19" s="69"/>
      <c r="C19" s="69"/>
      <c r="E19" s="222" t="s">
        <v>62</v>
      </c>
      <c r="F19" s="223"/>
      <c r="G19" s="53">
        <f>IF(OR(G14=Q39,G15=U39,G16=AD39,G17=AG39),0,VLOOKUP(G14,Q40:S73,3,0)+IF(VLOOKUP(G14,Q40:R73,2,0)="Yes",MAX(VLOOKUP(G15,U40:Y219,5,0),VLOOKUP(G16,AD40:AE45,2,0),VLOOKUP(G17,AG40:AH227,2,0)),0))</f>
        <v>0</v>
      </c>
    </row>
    <row r="20" spans="2:7" ht="15.75" thickBot="1">
      <c r="B20" s="69"/>
      <c r="C20" s="69"/>
    </row>
    <row r="21" spans="2:7" ht="15.75" thickBot="1">
      <c r="B21" s="69"/>
      <c r="C21" s="69"/>
      <c r="E21" s="222" t="s">
        <v>263</v>
      </c>
      <c r="F21" s="223"/>
      <c r="G21" s="53" t="str">
        <f>IF(G19=0,"-",VLOOKUP(G19,AJ39:AK42,2,1))</f>
        <v>-</v>
      </c>
    </row>
    <row r="22" spans="2:7" ht="15.75" thickBot="1">
      <c r="B22" s="69"/>
      <c r="C22" s="69"/>
    </row>
    <row r="23" spans="2:7">
      <c r="B23" s="69"/>
      <c r="C23" s="69"/>
      <c r="E23" s="224" t="s">
        <v>264</v>
      </c>
      <c r="F23" s="225"/>
      <c r="G23" s="218" t="str">
        <f>IF(G19=0,"-",VLOOKUP(G21,AM39:AN42,2,0))</f>
        <v>-</v>
      </c>
    </row>
    <row r="24" spans="2:7">
      <c r="B24" s="69"/>
      <c r="C24" s="69"/>
      <c r="E24" s="226"/>
      <c r="F24" s="227"/>
      <c r="G24" s="219"/>
    </row>
    <row r="25" spans="2:7">
      <c r="B25" s="69"/>
      <c r="C25" s="69"/>
      <c r="E25" s="226"/>
      <c r="F25" s="227"/>
      <c r="G25" s="219"/>
    </row>
    <row r="26" spans="2:7" ht="15.75" thickBot="1">
      <c r="B26" s="69"/>
      <c r="C26" s="69"/>
      <c r="E26" s="228"/>
      <c r="F26" s="229"/>
      <c r="G26" s="220"/>
    </row>
    <row r="35" spans="17:40">
      <c r="Q35" s="123" t="s">
        <v>416</v>
      </c>
      <c r="R35" s="124"/>
      <c r="S35" s="124"/>
      <c r="T35" s="124"/>
      <c r="U35" s="124"/>
      <c r="V35" s="124"/>
      <c r="W35" s="124"/>
      <c r="X35" s="124"/>
      <c r="Y35" s="124"/>
      <c r="Z35" s="124"/>
      <c r="AA35" s="124"/>
      <c r="AB35" s="124"/>
      <c r="AC35" s="124"/>
      <c r="AD35" s="124"/>
      <c r="AE35" s="124"/>
      <c r="AF35" s="124"/>
      <c r="AG35" s="124"/>
      <c r="AH35" s="124"/>
      <c r="AI35" s="124"/>
      <c r="AJ35" s="124"/>
      <c r="AK35" s="124"/>
      <c r="AL35" s="124"/>
      <c r="AM35" s="124"/>
      <c r="AN35" s="124"/>
    </row>
    <row r="37" spans="17:40">
      <c r="Q37" s="221" t="s">
        <v>267</v>
      </c>
      <c r="R37" s="221"/>
      <c r="S37" s="221"/>
      <c r="U37" s="221" t="s">
        <v>260</v>
      </c>
      <c r="V37" s="221"/>
      <c r="W37" s="221"/>
      <c r="X37" s="221"/>
      <c r="Y37" s="221"/>
      <c r="Z37" s="221"/>
      <c r="AA37" s="221"/>
      <c r="AB37" s="221"/>
      <c r="AD37" s="221" t="s">
        <v>261</v>
      </c>
      <c r="AE37" s="221"/>
      <c r="AG37" s="221" t="s">
        <v>262</v>
      </c>
      <c r="AH37" s="221"/>
      <c r="AJ37" s="221" t="s">
        <v>268</v>
      </c>
      <c r="AK37" s="221"/>
      <c r="AM37" s="221" t="s">
        <v>264</v>
      </c>
      <c r="AN37" s="221"/>
    </row>
    <row r="39" spans="17:40">
      <c r="Q39" s="49" t="s">
        <v>122</v>
      </c>
      <c r="R39" s="2" t="s">
        <v>123</v>
      </c>
      <c r="S39" s="2" t="s">
        <v>92</v>
      </c>
      <c r="U39" s="49" t="s">
        <v>122</v>
      </c>
      <c r="V39" s="2" t="s">
        <v>428</v>
      </c>
      <c r="W39" s="64" t="s">
        <v>245</v>
      </c>
      <c r="X39" s="2" t="s">
        <v>67</v>
      </c>
      <c r="AA39" s="2" t="s">
        <v>67</v>
      </c>
      <c r="AB39" s="2" t="s">
        <v>246</v>
      </c>
      <c r="AD39" s="49" t="s">
        <v>122</v>
      </c>
      <c r="AG39" s="49" t="s">
        <v>122</v>
      </c>
      <c r="AJ39" s="2">
        <v>0</v>
      </c>
      <c r="AK39" s="2" t="s">
        <v>253</v>
      </c>
      <c r="AM39" s="2" t="s">
        <v>253</v>
      </c>
      <c r="AN39" s="50" t="s">
        <v>265</v>
      </c>
    </row>
    <row r="40" spans="17:40" ht="14.45" customHeight="1">
      <c r="Q40" s="2" t="str">
        <f>'I.1.Catégorisation des tiers'!C17</f>
        <v>Cible de croissance externe</v>
      </c>
      <c r="R40" s="2" t="s">
        <v>66</v>
      </c>
      <c r="S40" s="2">
        <f>'I.1.Catégorisation des tiers'!B17</f>
        <v>10</v>
      </c>
      <c r="U40" s="2" t="s">
        <v>0</v>
      </c>
      <c r="V40" s="5">
        <v>20</v>
      </c>
      <c r="W40" s="5"/>
      <c r="X40" s="5">
        <f>V40+W40</f>
        <v>20</v>
      </c>
      <c r="Y40" s="2">
        <f>VLOOKUP(X40,AA$40:AB$43,2,1)</f>
        <v>2</v>
      </c>
      <c r="AA40" s="2">
        <v>0</v>
      </c>
      <c r="AB40" s="2">
        <v>3</v>
      </c>
      <c r="AD40" s="50" t="s">
        <v>84</v>
      </c>
      <c r="AE40" s="2">
        <v>1</v>
      </c>
      <c r="AG40" s="2" t="s">
        <v>76</v>
      </c>
      <c r="AH40" s="2">
        <v>1</v>
      </c>
      <c r="AJ40" s="2">
        <v>2</v>
      </c>
      <c r="AK40" s="2" t="s">
        <v>254</v>
      </c>
      <c r="AM40" s="2" t="s">
        <v>254</v>
      </c>
      <c r="AN40" s="50" t="s">
        <v>426</v>
      </c>
    </row>
    <row r="41" spans="17:40" ht="14.45" customHeight="1">
      <c r="Q41" s="2" t="str">
        <f>'I.1.Catégorisation des tiers'!C18</f>
        <v>Client - Wholesalers</v>
      </c>
      <c r="R41" s="2" t="s">
        <v>66</v>
      </c>
      <c r="S41" s="2">
        <f>'I.1.Catégorisation des tiers'!B18</f>
        <v>10</v>
      </c>
      <c r="U41" s="2" t="s">
        <v>124</v>
      </c>
      <c r="V41" s="5">
        <v>37</v>
      </c>
      <c r="W41" s="5"/>
      <c r="X41" s="5">
        <f t="shared" ref="X41:X104" si="0">V41+W41</f>
        <v>37</v>
      </c>
      <c r="Y41" s="2">
        <f t="shared" ref="Y41:Y104" si="1">VLOOKUP(X41,AA$40:AB$43,2,1)</f>
        <v>2</v>
      </c>
      <c r="AA41" s="2">
        <v>20</v>
      </c>
      <c r="AB41" s="2">
        <v>2</v>
      </c>
      <c r="AD41" s="50" t="s">
        <v>85</v>
      </c>
      <c r="AE41" s="2">
        <v>1</v>
      </c>
      <c r="AG41" s="2" t="s">
        <v>247</v>
      </c>
      <c r="AH41" s="2">
        <v>1</v>
      </c>
      <c r="AJ41" s="2">
        <v>5</v>
      </c>
      <c r="AK41" s="2" t="s">
        <v>255</v>
      </c>
      <c r="AM41" s="2" t="s">
        <v>255</v>
      </c>
      <c r="AN41" s="50" t="s">
        <v>266</v>
      </c>
    </row>
    <row r="42" spans="17:40" ht="14.45" customHeight="1">
      <c r="Q42" s="2" t="str">
        <f>'I.1.Catégorisation des tiers'!C19</f>
        <v>Client - Retailers</v>
      </c>
      <c r="R42" s="2" t="s">
        <v>66</v>
      </c>
      <c r="S42" s="2">
        <f>'I.1.Catégorisation des tiers'!B19</f>
        <v>5</v>
      </c>
      <c r="U42" s="2" t="s">
        <v>125</v>
      </c>
      <c r="V42" s="5">
        <v>36</v>
      </c>
      <c r="W42" s="5"/>
      <c r="X42" s="5">
        <f t="shared" si="0"/>
        <v>36</v>
      </c>
      <c r="Y42" s="2">
        <f t="shared" si="1"/>
        <v>2</v>
      </c>
      <c r="AA42" s="2">
        <v>40</v>
      </c>
      <c r="AB42" s="2">
        <v>1</v>
      </c>
      <c r="AD42" s="50" t="s">
        <v>86</v>
      </c>
      <c r="AE42" s="2">
        <v>1</v>
      </c>
      <c r="AG42" s="2" t="s">
        <v>248</v>
      </c>
      <c r="AH42" s="2">
        <v>2</v>
      </c>
      <c r="AJ42" s="2">
        <v>8</v>
      </c>
      <c r="AK42" s="2" t="s">
        <v>256</v>
      </c>
      <c r="AM42" s="2" t="s">
        <v>256</v>
      </c>
      <c r="AN42" s="50" t="s">
        <v>266</v>
      </c>
    </row>
    <row r="43" spans="17:40" ht="14.45" customHeight="1">
      <c r="Q43" s="2" t="str">
        <f>'I.1.Catégorisation des tiers'!C20</f>
        <v>Client - Department stores</v>
      </c>
      <c r="R43" s="2" t="s">
        <v>66</v>
      </c>
      <c r="S43" s="2">
        <f>'I.1.Catégorisation des tiers'!B20</f>
        <v>5</v>
      </c>
      <c r="U43" s="2" t="s">
        <v>1</v>
      </c>
      <c r="V43" s="5">
        <v>33</v>
      </c>
      <c r="W43" s="5"/>
      <c r="X43" s="5">
        <f t="shared" si="0"/>
        <v>33</v>
      </c>
      <c r="Y43" s="2">
        <f t="shared" si="1"/>
        <v>2</v>
      </c>
      <c r="AA43" s="2">
        <v>60</v>
      </c>
      <c r="AB43" s="2">
        <v>0</v>
      </c>
      <c r="AD43" s="50" t="s">
        <v>87</v>
      </c>
      <c r="AE43" s="2">
        <v>3</v>
      </c>
      <c r="AG43" s="2" t="s">
        <v>249</v>
      </c>
      <c r="AH43" s="2">
        <v>3</v>
      </c>
    </row>
    <row r="44" spans="17:40" ht="14.45" customHeight="1">
      <c r="Q44" s="2" t="str">
        <f>'I.1.Catégorisation des tiers'!C21</f>
        <v>Four. / Presta. - Baux et loyers</v>
      </c>
      <c r="R44" s="2" t="s">
        <v>66</v>
      </c>
      <c r="S44" s="2">
        <f>'I.1.Catégorisation des tiers'!B21</f>
        <v>5</v>
      </c>
      <c r="U44" s="2" t="s">
        <v>126</v>
      </c>
      <c r="V44" s="5">
        <v>37</v>
      </c>
      <c r="W44" s="5"/>
      <c r="X44" s="5">
        <f t="shared" si="0"/>
        <v>37</v>
      </c>
      <c r="Y44" s="2">
        <f t="shared" si="1"/>
        <v>2</v>
      </c>
      <c r="AD44" s="50" t="s">
        <v>425</v>
      </c>
      <c r="AE44" s="2">
        <v>3</v>
      </c>
      <c r="AG44" s="2" t="s">
        <v>250</v>
      </c>
      <c r="AH44" s="2">
        <v>3</v>
      </c>
    </row>
    <row r="45" spans="17:40">
      <c r="Q45" s="2" t="str">
        <f>'I.1.Catégorisation des tiers'!C22</f>
        <v>Four. / Presta. - Communication et média</v>
      </c>
      <c r="R45" s="2" t="s">
        <v>66</v>
      </c>
      <c r="S45" s="2">
        <f>'I.1.Catégorisation des tiers'!B22</f>
        <v>5</v>
      </c>
      <c r="U45" s="2" t="s">
        <v>127</v>
      </c>
      <c r="V45" s="5">
        <v>47</v>
      </c>
      <c r="W45" s="5"/>
      <c r="X45" s="5">
        <f t="shared" si="0"/>
        <v>47</v>
      </c>
      <c r="Y45" s="2">
        <f t="shared" si="1"/>
        <v>1</v>
      </c>
      <c r="AD45" s="50" t="s">
        <v>88</v>
      </c>
      <c r="AE45" s="2">
        <v>3</v>
      </c>
      <c r="AG45" s="2" t="s">
        <v>251</v>
      </c>
      <c r="AH45" s="2">
        <v>3</v>
      </c>
    </row>
    <row r="46" spans="17:40">
      <c r="Q46" s="2" t="str">
        <f>'I.1.Catégorisation des tiers'!C23</f>
        <v>Four. / Presta. - Conseils (juridiques, stratégiques, etc.)</v>
      </c>
      <c r="R46" s="2" t="s">
        <v>66</v>
      </c>
      <c r="S46" s="2">
        <f>'I.1.Catégorisation des tiers'!B23</f>
        <v>5</v>
      </c>
      <c r="U46" s="2" t="s">
        <v>128</v>
      </c>
      <c r="V46" s="5">
        <v>75</v>
      </c>
      <c r="W46" s="5"/>
      <c r="X46" s="5">
        <f t="shared" si="0"/>
        <v>75</v>
      </c>
      <c r="Y46" s="2">
        <f t="shared" si="1"/>
        <v>0</v>
      </c>
      <c r="AG46" s="2" t="s">
        <v>252</v>
      </c>
      <c r="AH46" s="2">
        <v>1</v>
      </c>
    </row>
    <row r="47" spans="17:40">
      <c r="Q47" s="2" t="str">
        <f>'I.1.Catégorisation des tiers'!C24</f>
        <v>Four. / Presta. - Électricité et gaz</v>
      </c>
      <c r="R47" s="2" t="s">
        <v>66</v>
      </c>
      <c r="S47" s="2">
        <f>'I.1.Catégorisation des tiers'!B24</f>
        <v>1</v>
      </c>
      <c r="U47" s="2" t="s">
        <v>129</v>
      </c>
      <c r="V47" s="5">
        <v>71</v>
      </c>
      <c r="W47" s="5"/>
      <c r="X47" s="5">
        <f t="shared" si="0"/>
        <v>71</v>
      </c>
      <c r="Y47" s="2">
        <f t="shared" si="1"/>
        <v>0</v>
      </c>
      <c r="AG47" s="2" t="str">
        <f>U40</f>
        <v>Afghanistan</v>
      </c>
      <c r="AH47" s="2">
        <f>Y40</f>
        <v>2</v>
      </c>
    </row>
    <row r="48" spans="17:40">
      <c r="Q48" s="2" t="str">
        <f>'I.1.Catégorisation des tiers'!C25</f>
        <v>Four. / Presta. - Equipement de sécurité</v>
      </c>
      <c r="R48" s="2" t="s">
        <v>66</v>
      </c>
      <c r="S48" s="2">
        <f>'I.1.Catégorisation des tiers'!B25</f>
        <v>3</v>
      </c>
      <c r="U48" s="2" t="s">
        <v>130</v>
      </c>
      <c r="V48" s="5">
        <v>23</v>
      </c>
      <c r="W48" s="5"/>
      <c r="X48" s="5">
        <f t="shared" si="0"/>
        <v>23</v>
      </c>
      <c r="Y48" s="2">
        <f t="shared" si="1"/>
        <v>2</v>
      </c>
      <c r="AG48" s="2" t="str">
        <f t="shared" ref="AG48:AG111" si="2">U41</f>
        <v>Albanie</v>
      </c>
      <c r="AH48" s="2">
        <f t="shared" ref="AH48:AH111" si="3">Y41</f>
        <v>2</v>
      </c>
    </row>
    <row r="49" spans="17:34">
      <c r="Q49" s="2" t="str">
        <f>'I.1.Catégorisation des tiers'!C26</f>
        <v>Four. / Presta. - Fourniture de matériel de promotion</v>
      </c>
      <c r="R49" s="2" t="s">
        <v>66</v>
      </c>
      <c r="S49" s="2">
        <f>'I.1.Catégorisation des tiers'!B26</f>
        <v>5</v>
      </c>
      <c r="U49" s="64" t="s">
        <v>2</v>
      </c>
      <c r="V49" s="5">
        <v>64</v>
      </c>
      <c r="W49" s="129">
        <v>-54</v>
      </c>
      <c r="X49" s="5">
        <f t="shared" si="0"/>
        <v>10</v>
      </c>
      <c r="Y49" s="2">
        <f t="shared" si="1"/>
        <v>3</v>
      </c>
      <c r="AG49" s="2" t="str">
        <f t="shared" si="2"/>
        <v>Algérie</v>
      </c>
      <c r="AH49" s="2">
        <f t="shared" si="3"/>
        <v>2</v>
      </c>
    </row>
    <row r="50" spans="17:34">
      <c r="Q50" s="2" t="str">
        <f>'I.1.Catégorisation des tiers'!C27</f>
        <v>Four. / Presta. - Fourniture de packaging</v>
      </c>
      <c r="R50" s="2" t="s">
        <v>66</v>
      </c>
      <c r="S50" s="2">
        <f>'I.1.Catégorisation des tiers'!B27</f>
        <v>5</v>
      </c>
      <c r="U50" s="2" t="s">
        <v>131</v>
      </c>
      <c r="V50" s="5">
        <v>42</v>
      </c>
      <c r="W50" s="5"/>
      <c r="X50" s="5">
        <f t="shared" si="0"/>
        <v>42</v>
      </c>
      <c r="Y50" s="2">
        <f t="shared" si="1"/>
        <v>1</v>
      </c>
      <c r="AG50" s="2" t="str">
        <f t="shared" si="2"/>
        <v>Angola</v>
      </c>
      <c r="AH50" s="2">
        <f t="shared" si="3"/>
        <v>2</v>
      </c>
    </row>
    <row r="51" spans="17:34">
      <c r="Q51" s="2" t="str">
        <f>'I.1.Catégorisation des tiers'!C28</f>
        <v>Four. / Presta. - Fourniture de matières premières</v>
      </c>
      <c r="R51" s="2" t="s">
        <v>66</v>
      </c>
      <c r="S51" s="2">
        <f>'I.1.Catégorisation des tiers'!B28</f>
        <v>5</v>
      </c>
      <c r="U51" s="2" t="s">
        <v>3</v>
      </c>
      <c r="V51" s="5">
        <v>24</v>
      </c>
      <c r="W51" s="5"/>
      <c r="X51" s="5">
        <f t="shared" si="0"/>
        <v>24</v>
      </c>
      <c r="Y51" s="2">
        <f t="shared" si="1"/>
        <v>2</v>
      </c>
      <c r="AG51" s="2" t="str">
        <f t="shared" si="2"/>
        <v>Argentine</v>
      </c>
      <c r="AH51" s="2">
        <f t="shared" si="3"/>
        <v>2</v>
      </c>
    </row>
    <row r="52" spans="17:34">
      <c r="Q52" s="2" t="str">
        <f>'I.1.Catégorisation des tiers'!C29</f>
        <v>Four. / Presta. - Hébergement</v>
      </c>
      <c r="R52" s="2" t="s">
        <v>66</v>
      </c>
      <c r="S52" s="2">
        <f>'I.1.Catégorisation des tiers'!B29</f>
        <v>1</v>
      </c>
      <c r="U52" s="64" t="s">
        <v>132</v>
      </c>
      <c r="V52" s="5">
        <v>69</v>
      </c>
      <c r="W52" s="129">
        <v>-55</v>
      </c>
      <c r="X52" s="5">
        <f t="shared" si="0"/>
        <v>14</v>
      </c>
      <c r="Y52" s="2">
        <f t="shared" si="1"/>
        <v>3</v>
      </c>
      <c r="AG52" s="2" t="str">
        <f t="shared" si="2"/>
        <v>Arménie</v>
      </c>
      <c r="AH52" s="2">
        <f t="shared" si="3"/>
        <v>1</v>
      </c>
    </row>
    <row r="53" spans="17:34">
      <c r="Q53" s="2" t="str">
        <f>'I.1.Catégorisation des tiers'!C30</f>
        <v>Four. / Presta. - Immobilier</v>
      </c>
      <c r="R53" s="2" t="s">
        <v>66</v>
      </c>
      <c r="S53" s="2">
        <f>'I.1.Catégorisation des tiers'!B30</f>
        <v>5</v>
      </c>
      <c r="U53" s="2" t="s">
        <v>133</v>
      </c>
      <c r="V53" s="5">
        <v>37</v>
      </c>
      <c r="W53" s="5"/>
      <c r="X53" s="5">
        <f t="shared" si="0"/>
        <v>37</v>
      </c>
      <c r="Y53" s="2">
        <f t="shared" si="1"/>
        <v>2</v>
      </c>
      <c r="AG53" s="2" t="str">
        <f t="shared" si="2"/>
        <v>Australie</v>
      </c>
      <c r="AH53" s="2">
        <f t="shared" si="3"/>
        <v>0</v>
      </c>
    </row>
    <row r="54" spans="17:34">
      <c r="Q54" s="2" t="str">
        <f>'I.1.Catégorisation des tiers'!C31</f>
        <v>Four. / Presta. - Influenceurs</v>
      </c>
      <c r="R54" s="2" t="s">
        <v>66</v>
      </c>
      <c r="S54" s="2">
        <f>'I.1.Catégorisation des tiers'!B31</f>
        <v>5</v>
      </c>
      <c r="U54" s="2" t="s">
        <v>134</v>
      </c>
      <c r="V54" s="5">
        <v>73</v>
      </c>
      <c r="W54" s="5"/>
      <c r="X54" s="5">
        <f t="shared" si="0"/>
        <v>73</v>
      </c>
      <c r="Y54" s="2">
        <f t="shared" si="1"/>
        <v>0</v>
      </c>
      <c r="AG54" s="2" t="str">
        <f t="shared" si="2"/>
        <v>Autriche</v>
      </c>
      <c r="AH54" s="2">
        <f t="shared" si="3"/>
        <v>0</v>
      </c>
    </row>
    <row r="55" spans="17:34">
      <c r="Q55" s="2" t="str">
        <f>'I.1.Catégorisation des tiers'!C32</f>
        <v>Four. / Presta. - Installations et équipements techniques</v>
      </c>
      <c r="R55" s="2" t="s">
        <v>66</v>
      </c>
      <c r="S55" s="2">
        <f>'I.1.Catégorisation des tiers'!B32</f>
        <v>3</v>
      </c>
      <c r="U55" s="2" t="s">
        <v>135</v>
      </c>
      <c r="V55" s="5">
        <v>43</v>
      </c>
      <c r="W55" s="5"/>
      <c r="X55" s="5">
        <f t="shared" si="0"/>
        <v>43</v>
      </c>
      <c r="Y55" s="2">
        <f t="shared" si="1"/>
        <v>1</v>
      </c>
      <c r="AG55" s="2" t="str">
        <f t="shared" si="2"/>
        <v>Azerbaïdjan</v>
      </c>
      <c r="AH55" s="2">
        <f t="shared" si="3"/>
        <v>2</v>
      </c>
    </row>
    <row r="56" spans="17:34">
      <c r="Q56" s="2" t="str">
        <f>'I.1.Catégorisation des tiers'!C33</f>
        <v>Four. / Presta. - Intérimaires</v>
      </c>
      <c r="R56" s="2" t="s">
        <v>66</v>
      </c>
      <c r="S56" s="2">
        <f>'I.1.Catégorisation des tiers'!B33</f>
        <v>5</v>
      </c>
      <c r="U56" s="2" t="s">
        <v>136</v>
      </c>
      <c r="V56" s="5">
        <v>68</v>
      </c>
      <c r="W56" s="5"/>
      <c r="X56" s="5">
        <f t="shared" si="0"/>
        <v>68</v>
      </c>
      <c r="Y56" s="2">
        <f t="shared" si="1"/>
        <v>0</v>
      </c>
      <c r="AG56" s="2" t="str">
        <f t="shared" si="2"/>
        <v>Bahamas</v>
      </c>
      <c r="AH56" s="2">
        <f t="shared" si="3"/>
        <v>3</v>
      </c>
    </row>
    <row r="57" spans="17:34">
      <c r="Q57" s="2" t="str">
        <f>'I.1.Catégorisation des tiers'!C34</f>
        <v>Four. / Presta. - Logistique</v>
      </c>
      <c r="R57" s="2" t="s">
        <v>66</v>
      </c>
      <c r="S57" s="2">
        <f>'I.1.Catégorisation des tiers'!B34</f>
        <v>5</v>
      </c>
      <c r="U57" s="2" t="s">
        <v>137</v>
      </c>
      <c r="V57" s="5">
        <v>29</v>
      </c>
      <c r="W57" s="5"/>
      <c r="X57" s="5">
        <f t="shared" si="0"/>
        <v>29</v>
      </c>
      <c r="Y57" s="2">
        <f t="shared" si="1"/>
        <v>2</v>
      </c>
      <c r="AG57" s="2" t="str">
        <f t="shared" si="2"/>
        <v>Bahreïn</v>
      </c>
      <c r="AH57" s="2">
        <f t="shared" si="3"/>
        <v>1</v>
      </c>
    </row>
    <row r="58" spans="17:34">
      <c r="Q58" s="2" t="str">
        <f>'I.1.Catégorisation des tiers'!C35</f>
        <v>Four. / Presta. - Maintenance des bâtiments</v>
      </c>
      <c r="R58" s="2" t="s">
        <v>66</v>
      </c>
      <c r="S58" s="2">
        <f>'I.1.Catégorisation des tiers'!B35</f>
        <v>3</v>
      </c>
      <c r="U58" s="2" t="s">
        <v>138</v>
      </c>
      <c r="V58" s="5">
        <v>35</v>
      </c>
      <c r="W58" s="5"/>
      <c r="X58" s="5">
        <f t="shared" si="0"/>
        <v>35</v>
      </c>
      <c r="Y58" s="2">
        <f t="shared" si="1"/>
        <v>2</v>
      </c>
      <c r="AG58" s="2" t="str">
        <f t="shared" si="2"/>
        <v>Bangladesh</v>
      </c>
      <c r="AH58" s="2">
        <f t="shared" si="3"/>
        <v>2</v>
      </c>
    </row>
    <row r="59" spans="17:34">
      <c r="Q59" s="2" t="str">
        <f>'I.1.Catégorisation des tiers'!C36</f>
        <v>Four. / Presta. - Maintenance informatique</v>
      </c>
      <c r="R59" s="2" t="s">
        <v>66</v>
      </c>
      <c r="S59" s="2">
        <f>'I.1.Catégorisation des tiers'!B36</f>
        <v>1</v>
      </c>
      <c r="U59" s="2" t="s">
        <v>4</v>
      </c>
      <c r="V59" s="5">
        <v>59</v>
      </c>
      <c r="W59" s="5"/>
      <c r="X59" s="5">
        <f t="shared" si="0"/>
        <v>59</v>
      </c>
      <c r="Y59" s="2">
        <f t="shared" si="1"/>
        <v>1</v>
      </c>
      <c r="AG59" s="2" t="str">
        <f t="shared" si="2"/>
        <v>Barbade</v>
      </c>
      <c r="AH59" s="2">
        <f t="shared" si="3"/>
        <v>3</v>
      </c>
    </row>
    <row r="60" spans="17:34">
      <c r="Q60" s="2" t="str">
        <f>'I.1.Catégorisation des tiers'!C37</f>
        <v>Four. / Presta. - Matériel informatique</v>
      </c>
      <c r="R60" s="2" t="s">
        <v>66</v>
      </c>
      <c r="S60" s="2">
        <f>'I.1.Catégorisation des tiers'!B37</f>
        <v>3</v>
      </c>
      <c r="U60" s="2" t="s">
        <v>139</v>
      </c>
      <c r="V60" s="5">
        <v>36</v>
      </c>
      <c r="W60" s="5"/>
      <c r="X60" s="5">
        <f t="shared" si="0"/>
        <v>36</v>
      </c>
      <c r="Y60" s="2">
        <f t="shared" si="1"/>
        <v>2</v>
      </c>
      <c r="AG60" s="2" t="str">
        <f t="shared" si="2"/>
        <v>Bélarus</v>
      </c>
      <c r="AH60" s="2">
        <f t="shared" si="3"/>
        <v>2</v>
      </c>
    </row>
    <row r="61" spans="17:34">
      <c r="Q61" s="2" t="str">
        <f>'I.1.Catégorisation des tiers'!C38</f>
        <v>Four. / Presta. - Mobilier de bureau</v>
      </c>
      <c r="R61" s="2" t="s">
        <v>66</v>
      </c>
      <c r="S61" s="2">
        <f>'I.1.Catégorisation des tiers'!B38</f>
        <v>3</v>
      </c>
      <c r="U61" s="2" t="s">
        <v>140</v>
      </c>
      <c r="V61" s="5">
        <v>45</v>
      </c>
      <c r="W61" s="5"/>
      <c r="X61" s="5">
        <f t="shared" si="0"/>
        <v>45</v>
      </c>
      <c r="Y61" s="2">
        <f t="shared" si="1"/>
        <v>1</v>
      </c>
      <c r="AG61" s="2" t="str">
        <f t="shared" si="2"/>
        <v>Belgique</v>
      </c>
      <c r="AH61" s="2">
        <f t="shared" si="3"/>
        <v>0</v>
      </c>
    </row>
    <row r="62" spans="17:34">
      <c r="Q62" s="2" t="str">
        <f>'I.1.Catégorisation des tiers'!C39</f>
        <v>Four. / Presta. - Nourriture et boissons</v>
      </c>
      <c r="R62" s="2" t="s">
        <v>66</v>
      </c>
      <c r="S62" s="2">
        <f>'I.1.Catégorisation des tiers'!B39</f>
        <v>3</v>
      </c>
      <c r="U62" s="2" t="s">
        <v>5</v>
      </c>
      <c r="V62" s="5">
        <v>41</v>
      </c>
      <c r="W62" s="5"/>
      <c r="X62" s="5">
        <f t="shared" si="0"/>
        <v>41</v>
      </c>
      <c r="Y62" s="2">
        <f t="shared" si="1"/>
        <v>1</v>
      </c>
      <c r="AG62" s="2" t="str">
        <f t="shared" si="2"/>
        <v>Bénin</v>
      </c>
      <c r="AH62" s="2">
        <f t="shared" si="3"/>
        <v>1</v>
      </c>
    </row>
    <row r="63" spans="17:34">
      <c r="Q63" s="2" t="str">
        <f>'I.1.Catégorisation des tiers'!C40</f>
        <v>Four. / Presta. - Organismes de recherche</v>
      </c>
      <c r="R63" s="2" t="s">
        <v>66</v>
      </c>
      <c r="S63" s="2">
        <f>'I.1.Catégorisation des tiers'!B40</f>
        <v>5</v>
      </c>
      <c r="U63" s="2" t="s">
        <v>6</v>
      </c>
      <c r="V63" s="5">
        <v>20</v>
      </c>
      <c r="W63" s="5"/>
      <c r="X63" s="5">
        <f t="shared" si="0"/>
        <v>20</v>
      </c>
      <c r="Y63" s="2">
        <f t="shared" si="1"/>
        <v>2</v>
      </c>
      <c r="AG63" s="2" t="str">
        <f t="shared" si="2"/>
        <v>Bhoutan</v>
      </c>
      <c r="AH63" s="2">
        <f t="shared" si="3"/>
        <v>0</v>
      </c>
    </row>
    <row r="64" spans="17:34">
      <c r="Q64" s="2" t="str">
        <f>'I.1.Catégorisation des tiers'!C41</f>
        <v>Four. / Presta. - Promotion de la marque</v>
      </c>
      <c r="R64" s="2" t="s">
        <v>66</v>
      </c>
      <c r="S64" s="2">
        <f>'I.1.Catégorisation des tiers'!B41</f>
        <v>5</v>
      </c>
      <c r="U64" s="2" t="s">
        <v>68</v>
      </c>
      <c r="V64" s="5">
        <v>64</v>
      </c>
      <c r="W64" s="5"/>
      <c r="X64" s="5">
        <f t="shared" si="0"/>
        <v>64</v>
      </c>
      <c r="Y64" s="2">
        <f t="shared" si="1"/>
        <v>0</v>
      </c>
      <c r="AG64" s="2" t="str">
        <f t="shared" si="2"/>
        <v>Bolivie</v>
      </c>
      <c r="AH64" s="2">
        <f t="shared" si="3"/>
        <v>2</v>
      </c>
    </row>
    <row r="65" spans="17:34">
      <c r="Q65" s="2" t="str">
        <f>'I.1.Catégorisation des tiers'!C42</f>
        <v>Four. / Presta. - Services de nettoyage</v>
      </c>
      <c r="R65" s="2" t="s">
        <v>66</v>
      </c>
      <c r="S65" s="2">
        <f>'I.1.Catégorisation des tiers'!B42</f>
        <v>3</v>
      </c>
      <c r="U65" s="2" t="s">
        <v>141</v>
      </c>
      <c r="V65" s="5">
        <v>22</v>
      </c>
      <c r="W65" s="5"/>
      <c r="X65" s="5">
        <f t="shared" si="0"/>
        <v>22</v>
      </c>
      <c r="Y65" s="2">
        <f t="shared" si="1"/>
        <v>2</v>
      </c>
      <c r="AG65" s="2" t="str">
        <f t="shared" si="2"/>
        <v>Bosnie-Herzégovine</v>
      </c>
      <c r="AH65" s="2">
        <f t="shared" si="3"/>
        <v>2</v>
      </c>
    </row>
    <row r="66" spans="17:34">
      <c r="Q66" s="2" t="str">
        <f>'I.1.Catégorisation des tiers'!C43</f>
        <v>Four. / Presta. - Services de sécurité</v>
      </c>
      <c r="R66" s="2" t="s">
        <v>66</v>
      </c>
      <c r="S66" s="2">
        <f>'I.1.Catégorisation des tiers'!B43</f>
        <v>3</v>
      </c>
      <c r="U66" s="2" t="s">
        <v>142</v>
      </c>
      <c r="V66" s="5">
        <v>27</v>
      </c>
      <c r="W66" s="5"/>
      <c r="X66" s="5">
        <f t="shared" si="0"/>
        <v>27</v>
      </c>
      <c r="Y66" s="2">
        <f t="shared" si="1"/>
        <v>2</v>
      </c>
      <c r="AG66" s="2" t="str">
        <f t="shared" si="2"/>
        <v>Botswana</v>
      </c>
      <c r="AH66" s="2">
        <f t="shared" si="3"/>
        <v>1</v>
      </c>
    </row>
    <row r="67" spans="17:34">
      <c r="Q67" s="2" t="str">
        <f>'I.1.Catégorisation des tiers'!C44</f>
        <v>Four. / Presta. - Services liés au e-commerce</v>
      </c>
      <c r="R67" s="2" t="s">
        <v>66</v>
      </c>
      <c r="S67" s="2">
        <f>'I.1.Catégorisation des tiers'!B44</f>
        <v>3</v>
      </c>
      <c r="U67" s="2" t="s">
        <v>7</v>
      </c>
      <c r="V67" s="5">
        <v>76</v>
      </c>
      <c r="W67" s="5"/>
      <c r="X67" s="5">
        <f t="shared" si="0"/>
        <v>76</v>
      </c>
      <c r="Y67" s="2">
        <f t="shared" si="1"/>
        <v>0</v>
      </c>
      <c r="AG67" s="2" t="str">
        <f t="shared" si="2"/>
        <v>Brésil</v>
      </c>
      <c r="AH67" s="2">
        <f t="shared" si="3"/>
        <v>2</v>
      </c>
    </row>
    <row r="68" spans="17:34">
      <c r="Q68" s="2" t="str">
        <f>'I.1.Catégorisation des tiers'!C45</f>
        <v>Four. / Presta. - Sous-traitance production</v>
      </c>
      <c r="R68" s="2" t="s">
        <v>66</v>
      </c>
      <c r="S68" s="2">
        <f>'I.1.Catégorisation des tiers'!B45</f>
        <v>5</v>
      </c>
      <c r="U68" s="2" t="s">
        <v>143</v>
      </c>
      <c r="V68" s="5">
        <v>24</v>
      </c>
      <c r="W68" s="5"/>
      <c r="X68" s="5">
        <f t="shared" si="0"/>
        <v>24</v>
      </c>
      <c r="Y68" s="2">
        <f t="shared" si="1"/>
        <v>2</v>
      </c>
      <c r="AG68" s="2" t="str">
        <f t="shared" si="2"/>
        <v>Bulgarie</v>
      </c>
      <c r="AH68" s="2">
        <f t="shared" si="3"/>
        <v>1</v>
      </c>
    </row>
    <row r="69" spans="17:34">
      <c r="Q69" s="2" t="str">
        <f>'I.1.Catégorisation des tiers'!C46</f>
        <v>Four. / Presta. - Télécommunications</v>
      </c>
      <c r="R69" s="2" t="s">
        <v>66</v>
      </c>
      <c r="S69" s="2">
        <f>'I.1.Catégorisation des tiers'!B46</f>
        <v>3</v>
      </c>
      <c r="U69" s="2" t="s">
        <v>144</v>
      </c>
      <c r="V69" s="5">
        <v>20</v>
      </c>
      <c r="W69" s="5"/>
      <c r="X69" s="5">
        <f t="shared" si="0"/>
        <v>20</v>
      </c>
      <c r="Y69" s="2">
        <f t="shared" si="1"/>
        <v>2</v>
      </c>
      <c r="AG69" s="2" t="str">
        <f t="shared" si="2"/>
        <v>Burkina Faso</v>
      </c>
      <c r="AH69" s="2">
        <f t="shared" si="3"/>
        <v>1</v>
      </c>
    </row>
    <row r="70" spans="17:34">
      <c r="Q70" s="2" t="str">
        <f>'I.1.Catégorisation des tiers'!C47</f>
        <v>Four. / Presta. - Transport de marchandise et services liés</v>
      </c>
      <c r="R70" s="2" t="s">
        <v>66</v>
      </c>
      <c r="S70" s="2">
        <f>'I.1.Catégorisation des tiers'!B47</f>
        <v>5</v>
      </c>
      <c r="U70" s="2" t="s">
        <v>145</v>
      </c>
      <c r="V70" s="5">
        <v>66</v>
      </c>
      <c r="W70" s="5"/>
      <c r="X70" s="5">
        <f t="shared" si="0"/>
        <v>66</v>
      </c>
      <c r="Y70" s="2">
        <f t="shared" si="1"/>
        <v>0</v>
      </c>
      <c r="AG70" s="2" t="str">
        <f t="shared" si="2"/>
        <v>Burundi</v>
      </c>
      <c r="AH70" s="2">
        <f t="shared" si="3"/>
        <v>2</v>
      </c>
    </row>
    <row r="71" spans="17:34">
      <c r="Q71" s="2" t="str">
        <f>'I.1.Catégorisation des tiers'!C48</f>
        <v>Four. / Presta. - Transport de taxi et de personnel</v>
      </c>
      <c r="R71" s="2" t="s">
        <v>66</v>
      </c>
      <c r="S71" s="2">
        <f>'I.1.Catégorisation des tiers'!B48</f>
        <v>3</v>
      </c>
      <c r="U71" s="2" t="s">
        <v>146</v>
      </c>
      <c r="V71" s="5">
        <v>42</v>
      </c>
      <c r="W71" s="5"/>
      <c r="X71" s="5">
        <f t="shared" si="0"/>
        <v>42</v>
      </c>
      <c r="Y71" s="2">
        <f t="shared" si="1"/>
        <v>1</v>
      </c>
      <c r="AG71" s="2" t="str">
        <f t="shared" si="2"/>
        <v>Cabo Verde</v>
      </c>
      <c r="AH71" s="2">
        <f t="shared" si="3"/>
        <v>0</v>
      </c>
    </row>
    <row r="72" spans="17:34">
      <c r="Q72" s="2" t="str">
        <f>'I.1.Catégorisation des tiers'!C49</f>
        <v>Bénéficiaire d'actions de sponsoring / mécénat</v>
      </c>
      <c r="R72" s="2" t="s">
        <v>66</v>
      </c>
      <c r="S72" s="2">
        <f>'I.1.Catégorisation des tiers'!B49</f>
        <v>10</v>
      </c>
      <c r="U72" s="2" t="s">
        <v>147</v>
      </c>
      <c r="V72" s="5">
        <v>40</v>
      </c>
      <c r="W72" s="5"/>
      <c r="X72" s="5">
        <f t="shared" si="0"/>
        <v>40</v>
      </c>
      <c r="Y72" s="2">
        <f t="shared" si="1"/>
        <v>1</v>
      </c>
      <c r="AG72" s="2" t="str">
        <f t="shared" si="2"/>
        <v>Cambodge</v>
      </c>
      <c r="AH72" s="2">
        <f t="shared" si="3"/>
        <v>2</v>
      </c>
    </row>
    <row r="73" spans="17:34">
      <c r="Q73" s="2" t="s">
        <v>441</v>
      </c>
      <c r="R73" s="2" t="s">
        <v>66</v>
      </c>
      <c r="S73" s="2">
        <v>5</v>
      </c>
      <c r="U73" s="2" t="s">
        <v>148</v>
      </c>
      <c r="V73" s="5">
        <v>20</v>
      </c>
      <c r="W73" s="5"/>
      <c r="X73" s="5">
        <f t="shared" si="0"/>
        <v>20</v>
      </c>
      <c r="Y73" s="2">
        <f t="shared" si="1"/>
        <v>2</v>
      </c>
      <c r="AG73" s="2" t="str">
        <f t="shared" si="2"/>
        <v>Cameroun</v>
      </c>
      <c r="AH73" s="2">
        <f t="shared" si="3"/>
        <v>2</v>
      </c>
    </row>
    <row r="74" spans="17:34">
      <c r="Q74" s="2" t="s">
        <v>436</v>
      </c>
      <c r="R74" s="2" t="s">
        <v>66</v>
      </c>
      <c r="S74" s="2">
        <f>'I.1.Catégorisation des tiers'!B50</f>
        <v>5</v>
      </c>
      <c r="U74" s="2" t="s">
        <v>8</v>
      </c>
      <c r="V74" s="5">
        <v>22</v>
      </c>
      <c r="W74" s="5"/>
      <c r="X74" s="5">
        <f t="shared" si="0"/>
        <v>22</v>
      </c>
      <c r="Y74" s="2">
        <f t="shared" si="1"/>
        <v>2</v>
      </c>
      <c r="AG74" s="2" t="str">
        <f t="shared" si="2"/>
        <v>Canada</v>
      </c>
      <c r="AH74" s="2">
        <f t="shared" si="3"/>
        <v>0</v>
      </c>
    </row>
    <row r="75" spans="17:34">
      <c r="U75" s="2" t="s">
        <v>9</v>
      </c>
      <c r="V75" s="5">
        <v>55</v>
      </c>
      <c r="W75" s="5"/>
      <c r="X75" s="5">
        <f t="shared" si="0"/>
        <v>55</v>
      </c>
      <c r="Y75" s="2">
        <f t="shared" si="1"/>
        <v>1</v>
      </c>
      <c r="AG75" s="2" t="str">
        <f t="shared" si="2"/>
        <v>République Centrafricaine</v>
      </c>
      <c r="AH75" s="2">
        <f t="shared" si="3"/>
        <v>2</v>
      </c>
    </row>
    <row r="76" spans="17:34">
      <c r="U76" s="2" t="s">
        <v>149</v>
      </c>
      <c r="V76" s="5">
        <v>40</v>
      </c>
      <c r="W76" s="5"/>
      <c r="X76" s="5">
        <f t="shared" si="0"/>
        <v>40</v>
      </c>
      <c r="Y76" s="2">
        <f t="shared" si="1"/>
        <v>1</v>
      </c>
      <c r="AG76" s="2" t="str">
        <f t="shared" si="2"/>
        <v>Tchad</v>
      </c>
      <c r="AH76" s="2">
        <f t="shared" si="3"/>
        <v>2</v>
      </c>
    </row>
    <row r="77" spans="17:34">
      <c r="U77" s="2" t="s">
        <v>150</v>
      </c>
      <c r="V77" s="5">
        <v>50</v>
      </c>
      <c r="W77" s="5"/>
      <c r="X77" s="5">
        <f t="shared" si="0"/>
        <v>50</v>
      </c>
      <c r="Y77" s="2">
        <f t="shared" si="1"/>
        <v>1</v>
      </c>
      <c r="AG77" s="2" t="str">
        <f t="shared" si="2"/>
        <v>Chili</v>
      </c>
      <c r="AH77" s="2">
        <f t="shared" si="3"/>
        <v>0</v>
      </c>
    </row>
    <row r="78" spans="17:34">
      <c r="U78" s="2" t="s">
        <v>10</v>
      </c>
      <c r="V78" s="5">
        <v>42</v>
      </c>
      <c r="W78" s="5"/>
      <c r="X78" s="5">
        <f t="shared" si="0"/>
        <v>42</v>
      </c>
      <c r="Y78" s="2">
        <f t="shared" si="1"/>
        <v>1</v>
      </c>
      <c r="AG78" s="2" t="str">
        <f t="shared" si="2"/>
        <v>Chine</v>
      </c>
      <c r="AH78" s="2">
        <f t="shared" si="3"/>
        <v>1</v>
      </c>
    </row>
    <row r="79" spans="17:34">
      <c r="U79" s="64" t="s">
        <v>151</v>
      </c>
      <c r="V79" s="5">
        <v>53</v>
      </c>
      <c r="W79" s="129">
        <v>-43</v>
      </c>
      <c r="X79" s="5">
        <f t="shared" si="0"/>
        <v>10</v>
      </c>
      <c r="Y79" s="2">
        <f t="shared" si="1"/>
        <v>3</v>
      </c>
      <c r="AG79" s="2" t="str">
        <f t="shared" si="2"/>
        <v>Colombie</v>
      </c>
      <c r="AH79" s="2">
        <f t="shared" si="3"/>
        <v>1</v>
      </c>
    </row>
    <row r="80" spans="17:34">
      <c r="U80" s="2" t="s">
        <v>152</v>
      </c>
      <c r="V80" s="5">
        <v>57</v>
      </c>
      <c r="W80" s="5"/>
      <c r="X80" s="5">
        <f t="shared" si="0"/>
        <v>57</v>
      </c>
      <c r="Y80" s="2">
        <f t="shared" si="1"/>
        <v>1</v>
      </c>
      <c r="AG80" s="2" t="str">
        <f t="shared" si="2"/>
        <v>Comores</v>
      </c>
      <c r="AH80" s="2">
        <f t="shared" si="3"/>
        <v>2</v>
      </c>
    </row>
    <row r="81" spans="21:34">
      <c r="U81" s="2" t="s">
        <v>153</v>
      </c>
      <c r="V81" s="5">
        <v>20</v>
      </c>
      <c r="W81" s="5"/>
      <c r="X81" s="5">
        <f t="shared" si="0"/>
        <v>20</v>
      </c>
      <c r="Y81" s="2">
        <f t="shared" si="1"/>
        <v>2</v>
      </c>
      <c r="AG81" s="2" t="str">
        <f t="shared" si="2"/>
        <v>Congo</v>
      </c>
      <c r="AH81" s="2">
        <f t="shared" si="3"/>
        <v>2</v>
      </c>
    </row>
    <row r="82" spans="21:34">
      <c r="U82" s="2" t="s">
        <v>154</v>
      </c>
      <c r="V82" s="5">
        <v>90</v>
      </c>
      <c r="W82" s="5"/>
      <c r="X82" s="5">
        <f t="shared" si="0"/>
        <v>90</v>
      </c>
      <c r="Y82" s="2">
        <f t="shared" si="1"/>
        <v>0</v>
      </c>
      <c r="AG82" s="2" t="str">
        <f t="shared" si="2"/>
        <v>Costa Rica</v>
      </c>
      <c r="AH82" s="2">
        <f t="shared" si="3"/>
        <v>1</v>
      </c>
    </row>
    <row r="83" spans="21:34">
      <c r="U83" s="2" t="s">
        <v>11</v>
      </c>
      <c r="V83" s="5">
        <v>30</v>
      </c>
      <c r="W83" s="5"/>
      <c r="X83" s="5">
        <f t="shared" si="0"/>
        <v>30</v>
      </c>
      <c r="Y83" s="2">
        <f t="shared" si="1"/>
        <v>2</v>
      </c>
      <c r="AG83" s="2" t="str">
        <f t="shared" si="2"/>
        <v>Côte d'Ivoire</v>
      </c>
      <c r="AH83" s="2">
        <f t="shared" si="3"/>
        <v>1</v>
      </c>
    </row>
    <row r="84" spans="21:34">
      <c r="U84" s="2" t="s">
        <v>155</v>
      </c>
      <c r="V84" s="5">
        <v>56</v>
      </c>
      <c r="W84" s="5"/>
      <c r="X84" s="5">
        <f t="shared" si="0"/>
        <v>56</v>
      </c>
      <c r="Y84" s="2">
        <f t="shared" si="1"/>
        <v>1</v>
      </c>
      <c r="AG84" s="2" t="str">
        <f t="shared" si="2"/>
        <v>Croatie</v>
      </c>
      <c r="AH84" s="2">
        <f t="shared" si="3"/>
        <v>1</v>
      </c>
    </row>
    <row r="85" spans="21:34">
      <c r="U85" s="2" t="s">
        <v>156</v>
      </c>
      <c r="V85" s="5">
        <v>35</v>
      </c>
      <c r="W85" s="5"/>
      <c r="X85" s="5">
        <f t="shared" si="0"/>
        <v>35</v>
      </c>
      <c r="Y85" s="2">
        <f t="shared" si="1"/>
        <v>2</v>
      </c>
      <c r="AG85" s="2" t="str">
        <f t="shared" si="2"/>
        <v>Cuba</v>
      </c>
      <c r="AH85" s="2">
        <f t="shared" si="3"/>
        <v>1</v>
      </c>
    </row>
    <row r="86" spans="21:34">
      <c r="U86" s="2" t="s">
        <v>157</v>
      </c>
      <c r="V86" s="5">
        <v>34</v>
      </c>
      <c r="W86" s="5"/>
      <c r="X86" s="5">
        <f t="shared" si="0"/>
        <v>34</v>
      </c>
      <c r="Y86" s="2">
        <f t="shared" si="1"/>
        <v>2</v>
      </c>
      <c r="AG86" s="2" t="str">
        <f t="shared" si="2"/>
        <v>Chypre</v>
      </c>
      <c r="AH86" s="2">
        <f t="shared" si="3"/>
        <v>3</v>
      </c>
    </row>
    <row r="87" spans="21:34">
      <c r="U87" s="2" t="s">
        <v>158</v>
      </c>
      <c r="V87" s="5">
        <v>35</v>
      </c>
      <c r="W87" s="5"/>
      <c r="X87" s="5">
        <f t="shared" si="0"/>
        <v>35</v>
      </c>
      <c r="Y87" s="2">
        <f t="shared" si="1"/>
        <v>2</v>
      </c>
      <c r="AG87" s="2" t="str">
        <f t="shared" si="2"/>
        <v>Tchécoslovaquie</v>
      </c>
      <c r="AH87" s="2">
        <f t="shared" si="3"/>
        <v>1</v>
      </c>
    </row>
    <row r="88" spans="21:34">
      <c r="U88" s="2" t="s">
        <v>69</v>
      </c>
      <c r="V88" s="5">
        <v>31</v>
      </c>
      <c r="W88" s="5"/>
      <c r="X88" s="5">
        <f t="shared" si="0"/>
        <v>31</v>
      </c>
      <c r="Y88" s="2">
        <f t="shared" si="1"/>
        <v>2</v>
      </c>
      <c r="AG88" s="2" t="str">
        <f t="shared" si="2"/>
        <v>République démocratique du Congo</v>
      </c>
      <c r="AH88" s="2">
        <f t="shared" si="3"/>
        <v>2</v>
      </c>
    </row>
    <row r="89" spans="21:34">
      <c r="U89" s="2" t="s">
        <v>159</v>
      </c>
      <c r="V89" s="5">
        <v>17</v>
      </c>
      <c r="W89" s="5"/>
      <c r="X89" s="5">
        <f t="shared" si="0"/>
        <v>17</v>
      </c>
      <c r="Y89" s="2">
        <f t="shared" si="1"/>
        <v>3</v>
      </c>
      <c r="AG89" s="2" t="str">
        <f t="shared" si="2"/>
        <v>Danemark</v>
      </c>
      <c r="AH89" s="2">
        <f t="shared" si="3"/>
        <v>0</v>
      </c>
    </row>
    <row r="90" spans="21:34">
      <c r="U90" s="2" t="s">
        <v>160</v>
      </c>
      <c r="V90" s="5">
        <v>21</v>
      </c>
      <c r="W90" s="5"/>
      <c r="X90" s="5">
        <f t="shared" si="0"/>
        <v>21</v>
      </c>
      <c r="Y90" s="2">
        <f t="shared" si="1"/>
        <v>2</v>
      </c>
      <c r="AG90" s="2" t="str">
        <f t="shared" si="2"/>
        <v>Djibouti</v>
      </c>
      <c r="AH90" s="2">
        <f t="shared" si="3"/>
        <v>2</v>
      </c>
    </row>
    <row r="91" spans="21:34">
      <c r="U91" s="2" t="s">
        <v>161</v>
      </c>
      <c r="V91" s="5">
        <v>76</v>
      </c>
      <c r="W91" s="5"/>
      <c r="X91" s="5">
        <f t="shared" si="0"/>
        <v>76</v>
      </c>
      <c r="Y91" s="2">
        <f t="shared" si="1"/>
        <v>0</v>
      </c>
      <c r="AG91" s="2" t="str">
        <f t="shared" si="2"/>
        <v>Dominique</v>
      </c>
      <c r="AH91" s="2">
        <f t="shared" si="3"/>
        <v>1</v>
      </c>
    </row>
    <row r="92" spans="21:34">
      <c r="U92" s="2" t="s">
        <v>70</v>
      </c>
      <c r="V92" s="5">
        <v>30</v>
      </c>
      <c r="W92" s="5"/>
      <c r="X92" s="5">
        <f t="shared" si="0"/>
        <v>30</v>
      </c>
      <c r="Y92" s="2">
        <f t="shared" si="1"/>
        <v>2</v>
      </c>
      <c r="AG92" s="2" t="str">
        <f t="shared" si="2"/>
        <v>République Dominicaine</v>
      </c>
      <c r="AH92" s="2">
        <f t="shared" si="3"/>
        <v>2</v>
      </c>
    </row>
    <row r="93" spans="21:34">
      <c r="U93" s="2" t="s">
        <v>162</v>
      </c>
      <c r="V93" s="5">
        <v>37</v>
      </c>
      <c r="W93" s="5"/>
      <c r="X93" s="5">
        <f t="shared" si="0"/>
        <v>37</v>
      </c>
      <c r="Y93" s="2">
        <f t="shared" si="1"/>
        <v>2</v>
      </c>
      <c r="AG93" s="2" t="str">
        <f t="shared" si="2"/>
        <v>Équateur</v>
      </c>
      <c r="AH93" s="2">
        <f t="shared" si="3"/>
        <v>2</v>
      </c>
    </row>
    <row r="94" spans="21:34">
      <c r="U94" s="2" t="s">
        <v>163</v>
      </c>
      <c r="V94" s="5">
        <v>52</v>
      </c>
      <c r="W94" s="5"/>
      <c r="X94" s="5">
        <f t="shared" si="0"/>
        <v>52</v>
      </c>
      <c r="Y94" s="2">
        <f t="shared" si="1"/>
        <v>1</v>
      </c>
      <c r="AG94" s="2" t="str">
        <f t="shared" si="2"/>
        <v>Égypte</v>
      </c>
      <c r="AH94" s="2">
        <f t="shared" si="3"/>
        <v>2</v>
      </c>
    </row>
    <row r="95" spans="21:34">
      <c r="U95" s="2" t="s">
        <v>164</v>
      </c>
      <c r="V95" s="5">
        <v>87</v>
      </c>
      <c r="W95" s="5"/>
      <c r="X95" s="5">
        <f t="shared" si="0"/>
        <v>87</v>
      </c>
      <c r="Y95" s="2">
        <f t="shared" si="1"/>
        <v>0</v>
      </c>
      <c r="AG95" s="2" t="str">
        <f t="shared" si="2"/>
        <v>El Salvador</v>
      </c>
      <c r="AH95" s="2">
        <f t="shared" si="3"/>
        <v>2</v>
      </c>
    </row>
    <row r="96" spans="21:34">
      <c r="U96" s="2" t="s">
        <v>12</v>
      </c>
      <c r="V96" s="5">
        <v>71</v>
      </c>
      <c r="W96" s="5"/>
      <c r="X96" s="5">
        <f t="shared" si="0"/>
        <v>71</v>
      </c>
      <c r="Y96" s="2">
        <f t="shared" si="1"/>
        <v>0</v>
      </c>
      <c r="AG96" s="2" t="str">
        <f t="shared" si="2"/>
        <v>Guinée équatoriale</v>
      </c>
      <c r="AH96" s="2">
        <f t="shared" si="3"/>
        <v>3</v>
      </c>
    </row>
    <row r="97" spans="21:34">
      <c r="U97" s="2" t="s">
        <v>13</v>
      </c>
      <c r="V97" s="5">
        <v>28</v>
      </c>
      <c r="W97" s="5"/>
      <c r="X97" s="5">
        <f t="shared" si="0"/>
        <v>28</v>
      </c>
      <c r="Y97" s="2">
        <f t="shared" si="1"/>
        <v>2</v>
      </c>
      <c r="AG97" s="2" t="str">
        <f t="shared" si="2"/>
        <v>Erythrée</v>
      </c>
      <c r="AH97" s="2">
        <f t="shared" si="3"/>
        <v>2</v>
      </c>
    </row>
    <row r="98" spans="21:34">
      <c r="U98" s="2" t="s">
        <v>165</v>
      </c>
      <c r="V98" s="5">
        <v>37</v>
      </c>
      <c r="W98" s="5"/>
      <c r="X98" s="5">
        <f t="shared" si="0"/>
        <v>37</v>
      </c>
      <c r="Y98" s="2">
        <f t="shared" si="1"/>
        <v>2</v>
      </c>
      <c r="AG98" s="2" t="str">
        <f t="shared" si="2"/>
        <v>Estonie</v>
      </c>
      <c r="AH98" s="2">
        <f t="shared" si="3"/>
        <v>0</v>
      </c>
    </row>
    <row r="99" spans="21:34">
      <c r="U99" s="2" t="s">
        <v>166</v>
      </c>
      <c r="V99" s="5">
        <v>53</v>
      </c>
      <c r="W99" s="5"/>
      <c r="X99" s="5">
        <f t="shared" si="0"/>
        <v>53</v>
      </c>
      <c r="Y99" s="2">
        <f t="shared" si="1"/>
        <v>1</v>
      </c>
      <c r="AG99" s="2" t="str">
        <f t="shared" si="2"/>
        <v>Eswatini</v>
      </c>
      <c r="AH99" s="2">
        <f t="shared" si="3"/>
        <v>2</v>
      </c>
    </row>
    <row r="100" spans="21:34">
      <c r="U100" s="2" t="s">
        <v>167</v>
      </c>
      <c r="V100" s="5">
        <v>78</v>
      </c>
      <c r="W100" s="5"/>
      <c r="X100" s="5">
        <f t="shared" si="0"/>
        <v>78</v>
      </c>
      <c r="Y100" s="2">
        <f t="shared" si="1"/>
        <v>0</v>
      </c>
      <c r="AG100" s="2" t="str">
        <f t="shared" si="2"/>
        <v>Éthiopie</v>
      </c>
      <c r="AH100" s="2">
        <f t="shared" si="3"/>
        <v>2</v>
      </c>
    </row>
    <row r="101" spans="21:34">
      <c r="U101" s="2" t="s">
        <v>14</v>
      </c>
      <c r="V101" s="5">
        <v>43</v>
      </c>
      <c r="W101" s="5"/>
      <c r="X101" s="5">
        <f t="shared" si="0"/>
        <v>43</v>
      </c>
      <c r="Y101" s="2">
        <f t="shared" si="1"/>
        <v>1</v>
      </c>
      <c r="AG101" s="2" t="str">
        <f t="shared" si="2"/>
        <v>Fidji</v>
      </c>
      <c r="AH101" s="2">
        <f t="shared" si="3"/>
        <v>1</v>
      </c>
    </row>
    <row r="102" spans="21:34">
      <c r="U102" s="2" t="s">
        <v>168</v>
      </c>
      <c r="V102" s="5">
        <v>49</v>
      </c>
      <c r="W102" s="5"/>
      <c r="X102" s="5">
        <f t="shared" si="0"/>
        <v>49</v>
      </c>
      <c r="Y102" s="2">
        <f t="shared" si="1"/>
        <v>1</v>
      </c>
      <c r="AG102" s="2" t="str">
        <f t="shared" si="2"/>
        <v>Finlande</v>
      </c>
      <c r="AH102" s="2">
        <f t="shared" si="3"/>
        <v>0</v>
      </c>
    </row>
    <row r="103" spans="21:34">
      <c r="U103" s="64" t="s">
        <v>169</v>
      </c>
      <c r="V103" s="5">
        <v>53</v>
      </c>
      <c r="W103" s="129">
        <v>-43</v>
      </c>
      <c r="X103" s="5">
        <f t="shared" si="0"/>
        <v>10</v>
      </c>
      <c r="Y103" s="2">
        <f t="shared" si="1"/>
        <v>3</v>
      </c>
      <c r="AG103" s="2" t="str">
        <f t="shared" si="2"/>
        <v>France</v>
      </c>
      <c r="AH103" s="2">
        <f t="shared" si="3"/>
        <v>0</v>
      </c>
    </row>
    <row r="104" spans="21:34">
      <c r="U104" s="2" t="s">
        <v>15</v>
      </c>
      <c r="V104" s="5">
        <v>23</v>
      </c>
      <c r="W104" s="5"/>
      <c r="X104" s="5">
        <f t="shared" si="0"/>
        <v>23</v>
      </c>
      <c r="Y104" s="2">
        <f t="shared" si="1"/>
        <v>2</v>
      </c>
      <c r="AG104" s="2" t="str">
        <f t="shared" si="2"/>
        <v>Gabon</v>
      </c>
      <c r="AH104" s="2">
        <f t="shared" si="3"/>
        <v>2</v>
      </c>
    </row>
    <row r="105" spans="21:34">
      <c r="U105" s="2" t="s">
        <v>170</v>
      </c>
      <c r="V105" s="5">
        <v>26</v>
      </c>
      <c r="W105" s="5"/>
      <c r="X105" s="5">
        <f t="shared" ref="X105:X168" si="4">V105+W105</f>
        <v>26</v>
      </c>
      <c r="Y105" s="2">
        <f t="shared" ref="Y105:Y168" si="5">VLOOKUP(X105,AA$40:AB$43,2,1)</f>
        <v>2</v>
      </c>
      <c r="AG105" s="2" t="str">
        <f t="shared" si="2"/>
        <v>Gambie</v>
      </c>
      <c r="AH105" s="2">
        <f t="shared" si="3"/>
        <v>2</v>
      </c>
    </row>
    <row r="106" spans="21:34">
      <c r="U106" s="2" t="s">
        <v>171</v>
      </c>
      <c r="V106" s="5">
        <v>22</v>
      </c>
      <c r="W106" s="5"/>
      <c r="X106" s="5">
        <f t="shared" si="4"/>
        <v>22</v>
      </c>
      <c r="Y106" s="2">
        <f t="shared" si="5"/>
        <v>2</v>
      </c>
      <c r="AG106" s="2" t="str">
        <f t="shared" si="2"/>
        <v>Géorgie</v>
      </c>
      <c r="AH106" s="2">
        <f t="shared" si="3"/>
        <v>1</v>
      </c>
    </row>
    <row r="107" spans="21:34">
      <c r="U107" s="2" t="s">
        <v>16</v>
      </c>
      <c r="V107" s="5">
        <v>40</v>
      </c>
      <c r="W107" s="5"/>
      <c r="X107" s="5">
        <f t="shared" si="4"/>
        <v>40</v>
      </c>
      <c r="Y107" s="2">
        <f t="shared" si="5"/>
        <v>1</v>
      </c>
      <c r="AG107" s="2" t="str">
        <f t="shared" si="2"/>
        <v>Allemagne</v>
      </c>
      <c r="AH107" s="2">
        <f t="shared" si="3"/>
        <v>0</v>
      </c>
    </row>
    <row r="108" spans="21:34">
      <c r="U108" s="2" t="s">
        <v>172</v>
      </c>
      <c r="V108" s="5">
        <v>17</v>
      </c>
      <c r="W108" s="5"/>
      <c r="X108" s="5">
        <f t="shared" si="4"/>
        <v>17</v>
      </c>
      <c r="Y108" s="2">
        <f t="shared" si="5"/>
        <v>3</v>
      </c>
      <c r="AG108" s="2" t="str">
        <f t="shared" si="2"/>
        <v>Ghana</v>
      </c>
      <c r="AH108" s="2">
        <f t="shared" si="3"/>
        <v>1</v>
      </c>
    </row>
    <row r="109" spans="21:34">
      <c r="U109" s="2" t="s">
        <v>17</v>
      </c>
      <c r="V109" s="5">
        <v>23</v>
      </c>
      <c r="W109" s="5"/>
      <c r="X109" s="5">
        <f t="shared" si="4"/>
        <v>23</v>
      </c>
      <c r="Y109" s="2">
        <f t="shared" si="5"/>
        <v>2</v>
      </c>
      <c r="AG109" s="2" t="str">
        <f t="shared" si="2"/>
        <v>Grèce</v>
      </c>
      <c r="AH109" s="2">
        <f t="shared" si="3"/>
        <v>1</v>
      </c>
    </row>
    <row r="110" spans="21:34">
      <c r="U110" s="2" t="s">
        <v>18</v>
      </c>
      <c r="V110" s="5">
        <v>75</v>
      </c>
      <c r="W110" s="5"/>
      <c r="X110" s="5">
        <f t="shared" si="4"/>
        <v>75</v>
      </c>
      <c r="Y110" s="2">
        <f t="shared" si="5"/>
        <v>0</v>
      </c>
      <c r="AG110" s="2" t="str">
        <f t="shared" si="2"/>
        <v>Grenade</v>
      </c>
      <c r="AH110" s="2">
        <f t="shared" si="3"/>
        <v>3</v>
      </c>
    </row>
    <row r="111" spans="21:34">
      <c r="U111" s="2" t="s">
        <v>173</v>
      </c>
      <c r="V111" s="5">
        <v>42</v>
      </c>
      <c r="W111" s="5"/>
      <c r="X111" s="5">
        <f t="shared" si="4"/>
        <v>42</v>
      </c>
      <c r="Y111" s="2">
        <f t="shared" si="5"/>
        <v>1</v>
      </c>
      <c r="AG111" s="2" t="str">
        <f t="shared" si="2"/>
        <v>Guatemala</v>
      </c>
      <c r="AH111" s="2">
        <f t="shared" si="3"/>
        <v>2</v>
      </c>
    </row>
    <row r="112" spans="21:34">
      <c r="U112" s="2" t="s">
        <v>174</v>
      </c>
      <c r="V112" s="5">
        <v>72</v>
      </c>
      <c r="W112" s="5"/>
      <c r="X112" s="5">
        <f t="shared" si="4"/>
        <v>72</v>
      </c>
      <c r="Y112" s="2">
        <f t="shared" si="5"/>
        <v>0</v>
      </c>
      <c r="AG112" s="2" t="str">
        <f t="shared" ref="AG112:AG133" si="6">U105</f>
        <v>Guinée</v>
      </c>
      <c r="AH112" s="2">
        <f t="shared" ref="AH112:AH133" si="7">Y105</f>
        <v>2</v>
      </c>
    </row>
    <row r="113" spans="21:34">
      <c r="U113" s="2" t="s">
        <v>175</v>
      </c>
      <c r="V113" s="5">
        <v>39</v>
      </c>
      <c r="W113" s="5"/>
      <c r="X113" s="5">
        <f t="shared" si="4"/>
        <v>39</v>
      </c>
      <c r="Y113" s="2">
        <f t="shared" si="5"/>
        <v>2</v>
      </c>
      <c r="AG113" s="2" t="str">
        <f t="shared" si="6"/>
        <v>Guinée Bissau</v>
      </c>
      <c r="AH113" s="2">
        <f t="shared" si="7"/>
        <v>2</v>
      </c>
    </row>
    <row r="114" spans="21:34">
      <c r="U114" s="2" t="s">
        <v>176</v>
      </c>
      <c r="V114" s="5">
        <v>34</v>
      </c>
      <c r="W114" s="5"/>
      <c r="X114" s="5">
        <f t="shared" si="4"/>
        <v>34</v>
      </c>
      <c r="Y114" s="2">
        <f t="shared" si="5"/>
        <v>2</v>
      </c>
      <c r="AG114" s="2" t="str">
        <f t="shared" si="6"/>
        <v>Guyana</v>
      </c>
      <c r="AH114" s="2">
        <f t="shared" si="7"/>
        <v>1</v>
      </c>
    </row>
    <row r="115" spans="21:34">
      <c r="U115" s="2" t="s">
        <v>19</v>
      </c>
      <c r="V115" s="5">
        <v>24</v>
      </c>
      <c r="W115" s="5"/>
      <c r="X115" s="5">
        <f t="shared" si="4"/>
        <v>24</v>
      </c>
      <c r="Y115" s="2">
        <f t="shared" si="5"/>
        <v>2</v>
      </c>
      <c r="AG115" s="2" t="str">
        <f t="shared" si="6"/>
        <v>Haïti</v>
      </c>
      <c r="AH115" s="2">
        <f t="shared" si="7"/>
        <v>3</v>
      </c>
    </row>
    <row r="116" spans="21:34">
      <c r="U116" s="2" t="s">
        <v>177</v>
      </c>
      <c r="V116" s="5">
        <v>23</v>
      </c>
      <c r="W116" s="5"/>
      <c r="X116" s="5">
        <f t="shared" si="4"/>
        <v>23</v>
      </c>
      <c r="Y116" s="2">
        <f t="shared" si="5"/>
        <v>2</v>
      </c>
      <c r="AG116" s="2" t="str">
        <f t="shared" si="6"/>
        <v>Honduras</v>
      </c>
      <c r="AH116" s="2">
        <f t="shared" si="7"/>
        <v>2</v>
      </c>
    </row>
    <row r="117" spans="21:34">
      <c r="U117" s="2" t="s">
        <v>178</v>
      </c>
      <c r="V117" s="5">
        <v>77</v>
      </c>
      <c r="W117" s="5"/>
      <c r="X117" s="5">
        <f t="shared" si="4"/>
        <v>77</v>
      </c>
      <c r="Y117" s="2">
        <f t="shared" si="5"/>
        <v>0</v>
      </c>
      <c r="AG117" s="2" t="str">
        <f t="shared" si="6"/>
        <v>Hong Kong</v>
      </c>
      <c r="AH117" s="2">
        <f t="shared" si="7"/>
        <v>0</v>
      </c>
    </row>
    <row r="118" spans="21:34">
      <c r="U118" s="2" t="s">
        <v>179</v>
      </c>
      <c r="V118" s="5">
        <v>62</v>
      </c>
      <c r="W118" s="5"/>
      <c r="X118" s="5">
        <f t="shared" si="4"/>
        <v>62</v>
      </c>
      <c r="Y118" s="2">
        <f t="shared" si="5"/>
        <v>0</v>
      </c>
      <c r="AG118" s="2" t="str">
        <f t="shared" si="6"/>
        <v>Hongrie</v>
      </c>
      <c r="AH118" s="2">
        <f t="shared" si="7"/>
        <v>1</v>
      </c>
    </row>
    <row r="119" spans="21:34">
      <c r="U119" s="2" t="s">
        <v>180</v>
      </c>
      <c r="V119" s="5">
        <v>56</v>
      </c>
      <c r="W119" s="5"/>
      <c r="X119" s="5">
        <f t="shared" si="4"/>
        <v>56</v>
      </c>
      <c r="Y119" s="2">
        <f t="shared" si="5"/>
        <v>1</v>
      </c>
      <c r="AG119" s="2" t="str">
        <f t="shared" si="6"/>
        <v>Islande</v>
      </c>
      <c r="AH119" s="2">
        <f t="shared" si="7"/>
        <v>0</v>
      </c>
    </row>
    <row r="120" spans="21:34">
      <c r="U120" s="2" t="s">
        <v>181</v>
      </c>
      <c r="V120" s="5">
        <v>44</v>
      </c>
      <c r="W120" s="5"/>
      <c r="X120" s="5">
        <f t="shared" si="4"/>
        <v>44</v>
      </c>
      <c r="Y120" s="2">
        <f t="shared" si="5"/>
        <v>1</v>
      </c>
      <c r="AG120" s="2" t="str">
        <f t="shared" si="6"/>
        <v>Inde</v>
      </c>
      <c r="AH120" s="2">
        <f t="shared" si="7"/>
        <v>2</v>
      </c>
    </row>
    <row r="121" spans="21:34">
      <c r="U121" s="2" t="s">
        <v>182</v>
      </c>
      <c r="V121" s="5">
        <v>73</v>
      </c>
      <c r="W121" s="5"/>
      <c r="X121" s="5">
        <f t="shared" si="4"/>
        <v>73</v>
      </c>
      <c r="Y121" s="2">
        <f t="shared" si="5"/>
        <v>0</v>
      </c>
      <c r="AG121" s="2" t="str">
        <f t="shared" si="6"/>
        <v>Indonésie</v>
      </c>
      <c r="AH121" s="2">
        <f t="shared" si="7"/>
        <v>2</v>
      </c>
    </row>
    <row r="122" spans="21:34">
      <c r="U122" s="2" t="s">
        <v>183</v>
      </c>
      <c r="V122" s="5">
        <v>46</v>
      </c>
      <c r="W122" s="5"/>
      <c r="X122" s="5">
        <f t="shared" si="4"/>
        <v>46</v>
      </c>
      <c r="Y122" s="2">
        <f t="shared" si="5"/>
        <v>1</v>
      </c>
      <c r="AG122" s="2" t="str">
        <f t="shared" si="6"/>
        <v>Iran</v>
      </c>
      <c r="AH122" s="2">
        <f t="shared" si="7"/>
        <v>2</v>
      </c>
    </row>
    <row r="123" spans="21:34">
      <c r="U123" s="2" t="s">
        <v>20</v>
      </c>
      <c r="V123" s="5">
        <v>39</v>
      </c>
      <c r="W123" s="5"/>
      <c r="X123" s="5">
        <f t="shared" si="4"/>
        <v>39</v>
      </c>
      <c r="Y123" s="2">
        <f t="shared" si="5"/>
        <v>2</v>
      </c>
      <c r="AG123" s="2" t="str">
        <f t="shared" si="6"/>
        <v>Irak</v>
      </c>
      <c r="AH123" s="2">
        <f t="shared" si="7"/>
        <v>2</v>
      </c>
    </row>
    <row r="124" spans="21:34">
      <c r="U124" s="2" t="s">
        <v>21</v>
      </c>
      <c r="V124" s="5">
        <v>31</v>
      </c>
      <c r="W124" s="5"/>
      <c r="X124" s="5">
        <f t="shared" si="4"/>
        <v>31</v>
      </c>
      <c r="Y124" s="2">
        <f t="shared" si="5"/>
        <v>2</v>
      </c>
      <c r="AG124" s="2" t="str">
        <f t="shared" si="6"/>
        <v>Irlande</v>
      </c>
      <c r="AH124" s="2">
        <f t="shared" si="7"/>
        <v>0</v>
      </c>
    </row>
    <row r="125" spans="21:34">
      <c r="U125" s="2" t="s">
        <v>184</v>
      </c>
      <c r="V125" s="5">
        <v>17</v>
      </c>
      <c r="W125" s="5"/>
      <c r="X125" s="5">
        <f t="shared" si="4"/>
        <v>17</v>
      </c>
      <c r="Y125" s="2">
        <f t="shared" si="5"/>
        <v>3</v>
      </c>
      <c r="AG125" s="2" t="str">
        <f t="shared" si="6"/>
        <v>Israël</v>
      </c>
      <c r="AH125" s="2">
        <f t="shared" si="7"/>
        <v>0</v>
      </c>
    </row>
    <row r="126" spans="21:34">
      <c r="U126" s="2" t="s">
        <v>185</v>
      </c>
      <c r="V126" s="5">
        <v>63</v>
      </c>
      <c r="W126" s="5"/>
      <c r="X126" s="5">
        <f t="shared" si="4"/>
        <v>63</v>
      </c>
      <c r="Y126" s="2">
        <f t="shared" si="5"/>
        <v>0</v>
      </c>
      <c r="AG126" s="2" t="str">
        <f t="shared" si="6"/>
        <v>Italie</v>
      </c>
      <c r="AH126" s="2">
        <f t="shared" si="7"/>
        <v>1</v>
      </c>
    </row>
    <row r="127" spans="21:34">
      <c r="U127" s="2" t="s">
        <v>22</v>
      </c>
      <c r="V127" s="5">
        <v>41</v>
      </c>
      <c r="W127" s="5"/>
      <c r="X127" s="5">
        <f t="shared" si="4"/>
        <v>41</v>
      </c>
      <c r="Y127" s="2">
        <f t="shared" si="5"/>
        <v>1</v>
      </c>
      <c r="AG127" s="2" t="str">
        <f t="shared" si="6"/>
        <v>Jamaïque</v>
      </c>
      <c r="AH127" s="2">
        <f t="shared" si="7"/>
        <v>1</v>
      </c>
    </row>
    <row r="128" spans="21:34">
      <c r="U128" s="2" t="s">
        <v>186</v>
      </c>
      <c r="V128" s="5">
        <v>46</v>
      </c>
      <c r="W128" s="5"/>
      <c r="X128" s="5">
        <f t="shared" si="4"/>
        <v>46</v>
      </c>
      <c r="Y128" s="2">
        <f t="shared" si="5"/>
        <v>1</v>
      </c>
      <c r="AG128" s="2" t="str">
        <f t="shared" si="6"/>
        <v>Japon</v>
      </c>
      <c r="AH128" s="2">
        <f t="shared" si="7"/>
        <v>0</v>
      </c>
    </row>
    <row r="129" spans="21:34">
      <c r="U129" s="2" t="s">
        <v>187</v>
      </c>
      <c r="V129" s="5">
        <v>26</v>
      </c>
      <c r="W129" s="5"/>
      <c r="X129" s="5">
        <f t="shared" si="4"/>
        <v>26</v>
      </c>
      <c r="Y129" s="2">
        <f t="shared" si="5"/>
        <v>2</v>
      </c>
      <c r="AG129" s="2" t="str">
        <f t="shared" si="6"/>
        <v>Jordanie</v>
      </c>
      <c r="AH129" s="2">
        <f t="shared" si="7"/>
        <v>1</v>
      </c>
    </row>
    <row r="130" spans="21:34">
      <c r="U130" s="2" t="s">
        <v>23</v>
      </c>
      <c r="V130" s="5">
        <v>28</v>
      </c>
      <c r="W130" s="5"/>
      <c r="X130" s="5">
        <f t="shared" si="4"/>
        <v>28</v>
      </c>
      <c r="Y130" s="2">
        <f t="shared" si="5"/>
        <v>2</v>
      </c>
      <c r="AG130" s="2" t="str">
        <f t="shared" si="6"/>
        <v>Kazakhstan</v>
      </c>
      <c r="AH130" s="2">
        <f t="shared" si="7"/>
        <v>2</v>
      </c>
    </row>
    <row r="131" spans="21:34">
      <c r="U131" s="2" t="s">
        <v>188</v>
      </c>
      <c r="V131" s="5">
        <v>60</v>
      </c>
      <c r="W131" s="5"/>
      <c r="X131" s="5">
        <f t="shared" si="4"/>
        <v>60</v>
      </c>
      <c r="Y131" s="2">
        <f t="shared" si="5"/>
        <v>0</v>
      </c>
      <c r="AG131" s="2" t="str">
        <f t="shared" si="6"/>
        <v>Kenya</v>
      </c>
      <c r="AH131" s="2">
        <f t="shared" si="7"/>
        <v>2</v>
      </c>
    </row>
    <row r="132" spans="21:34">
      <c r="U132" s="2" t="s">
        <v>189</v>
      </c>
      <c r="V132" s="5">
        <v>24</v>
      </c>
      <c r="W132" s="5"/>
      <c r="X132" s="5">
        <f t="shared" si="4"/>
        <v>24</v>
      </c>
      <c r="Y132" s="2">
        <f t="shared" si="5"/>
        <v>2</v>
      </c>
      <c r="AG132" s="2" t="str">
        <f t="shared" si="6"/>
        <v>Corée, Nord</v>
      </c>
      <c r="AH132" s="2">
        <f t="shared" si="7"/>
        <v>3</v>
      </c>
    </row>
    <row r="133" spans="21:34">
      <c r="U133" s="2" t="s">
        <v>24</v>
      </c>
      <c r="V133" s="5">
        <v>39</v>
      </c>
      <c r="W133" s="5"/>
      <c r="X133" s="5">
        <f t="shared" si="4"/>
        <v>39</v>
      </c>
      <c r="Y133" s="2">
        <f t="shared" si="5"/>
        <v>2</v>
      </c>
      <c r="AG133" s="2" t="str">
        <f t="shared" si="6"/>
        <v>Corée, Sud</v>
      </c>
      <c r="AH133" s="2">
        <f t="shared" si="7"/>
        <v>0</v>
      </c>
    </row>
    <row r="134" spans="21:34">
      <c r="U134" s="2" t="s">
        <v>71</v>
      </c>
      <c r="V134" s="5">
        <v>25</v>
      </c>
      <c r="W134" s="5"/>
      <c r="X134" s="5">
        <f t="shared" si="4"/>
        <v>25</v>
      </c>
      <c r="Y134" s="2">
        <f t="shared" si="5"/>
        <v>2</v>
      </c>
      <c r="AG134" s="2" t="str">
        <f>U127</f>
        <v>Kosovo</v>
      </c>
      <c r="AH134" s="2">
        <f>Y127</f>
        <v>1</v>
      </c>
    </row>
    <row r="135" spans="21:34">
      <c r="U135" s="2" t="s">
        <v>190</v>
      </c>
      <c r="V135" s="5">
        <v>18</v>
      </c>
      <c r="W135" s="5"/>
      <c r="X135" s="5">
        <f t="shared" si="4"/>
        <v>18</v>
      </c>
      <c r="Y135" s="2">
        <f t="shared" si="5"/>
        <v>3</v>
      </c>
      <c r="AG135" s="2" t="str">
        <f t="shared" ref="AG135:AG150" si="8">U128</f>
        <v>Koweït</v>
      </c>
      <c r="AH135" s="2">
        <f t="shared" ref="AH135:AH150" si="9">Y128</f>
        <v>1</v>
      </c>
    </row>
    <row r="136" spans="21:34">
      <c r="U136" s="2" t="s">
        <v>191</v>
      </c>
      <c r="V136" s="5">
        <v>61</v>
      </c>
      <c r="W136" s="5"/>
      <c r="X136" s="5">
        <f t="shared" si="4"/>
        <v>61</v>
      </c>
      <c r="Y136" s="2">
        <f t="shared" si="5"/>
        <v>0</v>
      </c>
      <c r="AG136" s="2" t="str">
        <f t="shared" si="8"/>
        <v>Kirghizistan</v>
      </c>
      <c r="AH136" s="2">
        <f t="shared" si="9"/>
        <v>2</v>
      </c>
    </row>
    <row r="137" spans="21:34">
      <c r="U137" s="2" t="s">
        <v>25</v>
      </c>
      <c r="V137" s="5">
        <v>78</v>
      </c>
      <c r="W137" s="5"/>
      <c r="X137" s="5">
        <f t="shared" si="4"/>
        <v>78</v>
      </c>
      <c r="Y137" s="2">
        <f t="shared" si="5"/>
        <v>0</v>
      </c>
      <c r="AG137" s="2" t="str">
        <f t="shared" si="8"/>
        <v>Laos</v>
      </c>
      <c r="AH137" s="2">
        <f t="shared" si="9"/>
        <v>2</v>
      </c>
    </row>
    <row r="138" spans="21:34">
      <c r="U138" s="2" t="s">
        <v>26</v>
      </c>
      <c r="V138" s="5">
        <v>25</v>
      </c>
      <c r="W138" s="5"/>
      <c r="X138" s="5">
        <f t="shared" si="4"/>
        <v>25</v>
      </c>
      <c r="Y138" s="2">
        <f t="shared" si="5"/>
        <v>2</v>
      </c>
      <c r="AG138" s="2" t="str">
        <f t="shared" si="8"/>
        <v>Lettonie</v>
      </c>
      <c r="AH138" s="2">
        <f t="shared" si="9"/>
        <v>0</v>
      </c>
    </row>
    <row r="139" spans="21:34">
      <c r="U139" s="2" t="s">
        <v>27</v>
      </c>
      <c r="V139" s="5">
        <v>34</v>
      </c>
      <c r="W139" s="5"/>
      <c r="X139" s="5">
        <f t="shared" si="4"/>
        <v>34</v>
      </c>
      <c r="Y139" s="2">
        <f t="shared" si="5"/>
        <v>2</v>
      </c>
      <c r="AG139" s="2" t="str">
        <f t="shared" si="8"/>
        <v>Liban</v>
      </c>
      <c r="AH139" s="2">
        <f t="shared" si="9"/>
        <v>2</v>
      </c>
    </row>
    <row r="140" spans="21:34">
      <c r="U140" s="2" t="s">
        <v>192</v>
      </c>
      <c r="V140" s="5">
        <v>50</v>
      </c>
      <c r="W140" s="5"/>
      <c r="X140" s="5">
        <f t="shared" si="4"/>
        <v>50</v>
      </c>
      <c r="Y140" s="2">
        <f t="shared" si="5"/>
        <v>1</v>
      </c>
      <c r="AG140" s="2" t="str">
        <f t="shared" si="8"/>
        <v>Lesotho</v>
      </c>
      <c r="AH140" s="2">
        <f t="shared" si="9"/>
        <v>2</v>
      </c>
    </row>
    <row r="141" spans="21:34">
      <c r="U141" s="2" t="s">
        <v>28</v>
      </c>
      <c r="V141" s="5">
        <v>39</v>
      </c>
      <c r="W141" s="5"/>
      <c r="X141" s="5">
        <f t="shared" si="4"/>
        <v>39</v>
      </c>
      <c r="Y141" s="2">
        <f t="shared" si="5"/>
        <v>2</v>
      </c>
      <c r="AG141" s="2" t="str">
        <f t="shared" si="8"/>
        <v>Liberia</v>
      </c>
      <c r="AH141" s="2">
        <f t="shared" si="9"/>
        <v>2</v>
      </c>
    </row>
    <row r="142" spans="21:34">
      <c r="U142" s="2" t="s">
        <v>29</v>
      </c>
      <c r="V142" s="5">
        <v>28</v>
      </c>
      <c r="W142" s="5"/>
      <c r="X142" s="5">
        <f t="shared" si="4"/>
        <v>28</v>
      </c>
      <c r="Y142" s="2">
        <f t="shared" si="5"/>
        <v>2</v>
      </c>
      <c r="AG142" s="2" t="str">
        <f t="shared" si="8"/>
        <v>Libye</v>
      </c>
      <c r="AH142" s="2">
        <f t="shared" si="9"/>
        <v>3</v>
      </c>
    </row>
    <row r="143" spans="21:34">
      <c r="U143" s="2" t="s">
        <v>193</v>
      </c>
      <c r="V143" s="5">
        <v>51</v>
      </c>
      <c r="W143" s="5"/>
      <c r="X143" s="5">
        <f t="shared" si="4"/>
        <v>51</v>
      </c>
      <c r="Y143" s="2">
        <f t="shared" si="5"/>
        <v>1</v>
      </c>
      <c r="AG143" s="2" t="str">
        <f t="shared" si="8"/>
        <v>Lituanie</v>
      </c>
      <c r="AH143" s="2">
        <f t="shared" si="9"/>
        <v>0</v>
      </c>
    </row>
    <row r="144" spans="21:34">
      <c r="U144" s="2" t="s">
        <v>194</v>
      </c>
      <c r="V144" s="5">
        <v>30</v>
      </c>
      <c r="W144" s="5"/>
      <c r="X144" s="5">
        <f t="shared" si="4"/>
        <v>30</v>
      </c>
      <c r="Y144" s="2">
        <f t="shared" si="5"/>
        <v>2</v>
      </c>
      <c r="AG144" s="2" t="str">
        <f t="shared" si="8"/>
        <v>Luxembourg</v>
      </c>
      <c r="AH144" s="2">
        <f t="shared" si="9"/>
        <v>0</v>
      </c>
    </row>
    <row r="145" spans="21:34">
      <c r="U145" s="64" t="s">
        <v>195</v>
      </c>
      <c r="V145" s="5">
        <v>51</v>
      </c>
      <c r="W145" s="129">
        <v>-44</v>
      </c>
      <c r="X145" s="5">
        <f t="shared" si="4"/>
        <v>7</v>
      </c>
      <c r="Y145" s="2">
        <f t="shared" si="5"/>
        <v>3</v>
      </c>
      <c r="AG145" s="2" t="str">
        <f t="shared" si="8"/>
        <v>Madagascar</v>
      </c>
      <c r="AH145" s="2">
        <f t="shared" si="9"/>
        <v>2</v>
      </c>
    </row>
    <row r="146" spans="21:34">
      <c r="U146" s="2" t="s">
        <v>196</v>
      </c>
      <c r="V146" s="5">
        <v>31</v>
      </c>
      <c r="W146" s="5"/>
      <c r="X146" s="5">
        <f t="shared" si="4"/>
        <v>31</v>
      </c>
      <c r="Y146" s="2">
        <f t="shared" si="5"/>
        <v>2</v>
      </c>
      <c r="AG146" s="2" t="str">
        <f t="shared" si="8"/>
        <v>Malawi</v>
      </c>
      <c r="AH146" s="2">
        <f t="shared" si="9"/>
        <v>2</v>
      </c>
    </row>
    <row r="147" spans="21:34">
      <c r="U147" s="2" t="s">
        <v>197</v>
      </c>
      <c r="V147" s="5">
        <v>42</v>
      </c>
      <c r="W147" s="5"/>
      <c r="X147" s="5">
        <f t="shared" si="4"/>
        <v>42</v>
      </c>
      <c r="Y147" s="2">
        <f t="shared" si="5"/>
        <v>1</v>
      </c>
      <c r="AG147" s="2" t="str">
        <f t="shared" si="8"/>
        <v>Malaisie</v>
      </c>
      <c r="AH147" s="2">
        <f t="shared" si="9"/>
        <v>1</v>
      </c>
    </row>
    <row r="148" spans="21:34">
      <c r="U148" s="2" t="s">
        <v>198</v>
      </c>
      <c r="V148" s="5">
        <v>33</v>
      </c>
      <c r="W148" s="5"/>
      <c r="X148" s="5">
        <f t="shared" si="4"/>
        <v>33</v>
      </c>
      <c r="Y148" s="2">
        <f t="shared" si="5"/>
        <v>2</v>
      </c>
      <c r="AG148" s="2" t="str">
        <f t="shared" si="8"/>
        <v>Maldives</v>
      </c>
      <c r="AH148" s="2">
        <f t="shared" si="9"/>
        <v>2</v>
      </c>
    </row>
    <row r="149" spans="21:34">
      <c r="U149" s="2" t="s">
        <v>199</v>
      </c>
      <c r="V149" s="5">
        <v>46</v>
      </c>
      <c r="W149" s="5"/>
      <c r="X149" s="5">
        <f t="shared" si="4"/>
        <v>46</v>
      </c>
      <c r="Y149" s="2">
        <f t="shared" si="5"/>
        <v>1</v>
      </c>
      <c r="AG149" s="2" t="str">
        <f t="shared" si="8"/>
        <v>Mali</v>
      </c>
      <c r="AH149" s="2">
        <f t="shared" si="9"/>
        <v>2</v>
      </c>
    </row>
    <row r="150" spans="21:34">
      <c r="U150" s="2" t="s">
        <v>200</v>
      </c>
      <c r="V150" s="5">
        <v>38</v>
      </c>
      <c r="W150" s="5"/>
      <c r="X150" s="5">
        <f t="shared" si="4"/>
        <v>38</v>
      </c>
      <c r="Y150" s="2">
        <f t="shared" si="5"/>
        <v>2</v>
      </c>
      <c r="AG150" s="2" t="str">
        <f t="shared" si="8"/>
        <v>Malte</v>
      </c>
      <c r="AH150" s="2">
        <f t="shared" si="9"/>
        <v>1</v>
      </c>
    </row>
    <row r="151" spans="21:34">
      <c r="U151" s="2" t="s">
        <v>30</v>
      </c>
      <c r="V151" s="5">
        <v>25</v>
      </c>
      <c r="W151" s="5"/>
      <c r="X151" s="5">
        <f t="shared" si="4"/>
        <v>25</v>
      </c>
      <c r="Y151" s="2">
        <f t="shared" si="5"/>
        <v>2</v>
      </c>
      <c r="AG151" s="2" t="str">
        <f>U144</f>
        <v>Mauritanie</v>
      </c>
      <c r="AH151" s="2">
        <f>Y144</f>
        <v>2</v>
      </c>
    </row>
    <row r="152" spans="21:34">
      <c r="U152" s="2" t="s">
        <v>31</v>
      </c>
      <c r="V152" s="5">
        <v>20</v>
      </c>
      <c r="W152" s="5"/>
      <c r="X152" s="5">
        <f t="shared" si="4"/>
        <v>20</v>
      </c>
      <c r="Y152" s="2">
        <f t="shared" si="5"/>
        <v>2</v>
      </c>
      <c r="AG152" s="2" t="str">
        <f t="shared" ref="AG152:AG195" si="10">U145</f>
        <v>Maurice</v>
      </c>
      <c r="AH152" s="2">
        <f t="shared" ref="AH152:AH195" si="11">Y145</f>
        <v>3</v>
      </c>
    </row>
    <row r="153" spans="21:34">
      <c r="U153" s="2" t="s">
        <v>201</v>
      </c>
      <c r="V153" s="5">
        <v>49</v>
      </c>
      <c r="W153" s="5"/>
      <c r="X153" s="5">
        <f t="shared" si="4"/>
        <v>49</v>
      </c>
      <c r="Y153" s="2">
        <f t="shared" si="5"/>
        <v>1</v>
      </c>
      <c r="AG153" s="2" t="str">
        <f t="shared" si="10"/>
        <v>Mexique</v>
      </c>
      <c r="AH153" s="2">
        <f t="shared" si="11"/>
        <v>2</v>
      </c>
    </row>
    <row r="154" spans="21:34">
      <c r="U154" s="2" t="s">
        <v>202</v>
      </c>
      <c r="V154" s="5">
        <v>35</v>
      </c>
      <c r="W154" s="5"/>
      <c r="X154" s="5">
        <f t="shared" si="4"/>
        <v>35</v>
      </c>
      <c r="Y154" s="2">
        <f t="shared" si="5"/>
        <v>2</v>
      </c>
      <c r="AG154" s="2" t="str">
        <f t="shared" si="10"/>
        <v>Moldavie</v>
      </c>
      <c r="AH154" s="2">
        <f t="shared" si="11"/>
        <v>1</v>
      </c>
    </row>
    <row r="155" spans="21:34">
      <c r="U155" s="2" t="s">
        <v>203</v>
      </c>
      <c r="V155" s="5">
        <v>79</v>
      </c>
      <c r="W155" s="5"/>
      <c r="X155" s="5">
        <f t="shared" si="4"/>
        <v>79</v>
      </c>
      <c r="Y155" s="2">
        <f t="shared" si="5"/>
        <v>0</v>
      </c>
      <c r="AG155" s="2" t="str">
        <f t="shared" si="10"/>
        <v>Mongolie</v>
      </c>
      <c r="AH155" s="2">
        <f t="shared" si="11"/>
        <v>2</v>
      </c>
    </row>
    <row r="156" spans="21:34">
      <c r="U156" s="2" t="s">
        <v>204</v>
      </c>
      <c r="V156" s="5">
        <v>85</v>
      </c>
      <c r="W156" s="5"/>
      <c r="X156" s="5">
        <f t="shared" si="4"/>
        <v>85</v>
      </c>
      <c r="Y156" s="2">
        <f t="shared" si="5"/>
        <v>0</v>
      </c>
      <c r="AG156" s="2" t="str">
        <f t="shared" si="10"/>
        <v>Monténégro</v>
      </c>
      <c r="AH156" s="2">
        <f t="shared" si="11"/>
        <v>1</v>
      </c>
    </row>
    <row r="157" spans="21:34">
      <c r="U157" s="2" t="s">
        <v>32</v>
      </c>
      <c r="V157" s="5">
        <v>17</v>
      </c>
      <c r="W157" s="5"/>
      <c r="X157" s="5">
        <f t="shared" si="4"/>
        <v>17</v>
      </c>
      <c r="Y157" s="2">
        <f t="shared" si="5"/>
        <v>3</v>
      </c>
      <c r="AG157" s="2" t="str">
        <f t="shared" si="10"/>
        <v>Maroc</v>
      </c>
      <c r="AH157" s="2">
        <f t="shared" si="11"/>
        <v>2</v>
      </c>
    </row>
    <row r="158" spans="21:34">
      <c r="U158" s="2" t="s">
        <v>33</v>
      </c>
      <c r="V158" s="5">
        <v>32</v>
      </c>
      <c r="W158" s="5"/>
      <c r="X158" s="5">
        <f t="shared" si="4"/>
        <v>32</v>
      </c>
      <c r="Y158" s="2">
        <f t="shared" si="5"/>
        <v>2</v>
      </c>
      <c r="AG158" s="2" t="str">
        <f t="shared" si="10"/>
        <v>Mozambique</v>
      </c>
      <c r="AH158" s="2">
        <f t="shared" si="11"/>
        <v>2</v>
      </c>
    </row>
    <row r="159" spans="21:34">
      <c r="U159" s="2" t="s">
        <v>72</v>
      </c>
      <c r="V159" s="5">
        <v>25</v>
      </c>
      <c r="W159" s="5"/>
      <c r="X159" s="5">
        <f t="shared" si="4"/>
        <v>25</v>
      </c>
      <c r="Y159" s="2">
        <f t="shared" si="5"/>
        <v>2</v>
      </c>
      <c r="AG159" s="2" t="str">
        <f t="shared" si="10"/>
        <v>Myanmar</v>
      </c>
      <c r="AH159" s="2">
        <f t="shared" si="11"/>
        <v>2</v>
      </c>
    </row>
    <row r="160" spans="21:34">
      <c r="U160" s="2" t="s">
        <v>205</v>
      </c>
      <c r="V160" s="5">
        <v>42</v>
      </c>
      <c r="W160" s="5"/>
      <c r="X160" s="5">
        <f t="shared" si="4"/>
        <v>42</v>
      </c>
      <c r="Y160" s="2">
        <f t="shared" si="5"/>
        <v>1</v>
      </c>
      <c r="AG160" s="2" t="str">
        <f t="shared" si="10"/>
        <v>Namibie</v>
      </c>
      <c r="AH160" s="2">
        <f t="shared" si="11"/>
        <v>1</v>
      </c>
    </row>
    <row r="161" spans="21:34">
      <c r="U161" s="2" t="s">
        <v>206</v>
      </c>
      <c r="V161" s="5">
        <v>54</v>
      </c>
      <c r="W161" s="5"/>
      <c r="X161" s="5">
        <f t="shared" si="4"/>
        <v>54</v>
      </c>
      <c r="Y161" s="2">
        <f t="shared" si="5"/>
        <v>1</v>
      </c>
      <c r="AG161" s="2" t="str">
        <f t="shared" si="10"/>
        <v>Népal</v>
      </c>
      <c r="AH161" s="2">
        <f t="shared" si="11"/>
        <v>2</v>
      </c>
    </row>
    <row r="162" spans="21:34">
      <c r="U162" s="2" t="s">
        <v>34</v>
      </c>
      <c r="V162" s="5">
        <v>43</v>
      </c>
      <c r="W162" s="5"/>
      <c r="X162" s="5">
        <f t="shared" si="4"/>
        <v>43</v>
      </c>
      <c r="Y162" s="2">
        <f t="shared" si="5"/>
        <v>1</v>
      </c>
      <c r="AG162" s="2" t="str">
        <f t="shared" si="10"/>
        <v>Pays-Bas</v>
      </c>
      <c r="AH162" s="2">
        <f t="shared" si="11"/>
        <v>0</v>
      </c>
    </row>
    <row r="163" spans="21:34">
      <c r="U163" s="2" t="s">
        <v>35</v>
      </c>
      <c r="V163" s="5">
        <v>29</v>
      </c>
      <c r="W163" s="5"/>
      <c r="X163" s="5">
        <f t="shared" si="4"/>
        <v>29</v>
      </c>
      <c r="Y163" s="2">
        <f t="shared" si="5"/>
        <v>2</v>
      </c>
      <c r="AG163" s="2" t="str">
        <f t="shared" si="10"/>
        <v>Nouvelle-Zélande</v>
      </c>
      <c r="AH163" s="2">
        <f t="shared" si="11"/>
        <v>0</v>
      </c>
    </row>
    <row r="164" spans="21:34">
      <c r="U164" s="2" t="s">
        <v>36</v>
      </c>
      <c r="V164" s="5">
        <v>35</v>
      </c>
      <c r="W164" s="5"/>
      <c r="X164" s="5">
        <f t="shared" si="4"/>
        <v>35</v>
      </c>
      <c r="Y164" s="2">
        <f t="shared" si="5"/>
        <v>2</v>
      </c>
      <c r="AG164" s="2" t="str">
        <f t="shared" si="10"/>
        <v>Nicaragua</v>
      </c>
      <c r="AH164" s="2">
        <f t="shared" si="11"/>
        <v>3</v>
      </c>
    </row>
    <row r="165" spans="21:34">
      <c r="U165" s="2" t="s">
        <v>207</v>
      </c>
      <c r="V165" s="5">
        <v>29</v>
      </c>
      <c r="W165" s="5"/>
      <c r="X165" s="5">
        <f t="shared" si="4"/>
        <v>29</v>
      </c>
      <c r="Y165" s="2">
        <f t="shared" si="5"/>
        <v>2</v>
      </c>
      <c r="AG165" s="2" t="str">
        <f t="shared" si="10"/>
        <v>Niger</v>
      </c>
      <c r="AH165" s="2">
        <f t="shared" si="11"/>
        <v>2</v>
      </c>
    </row>
    <row r="166" spans="21:34">
      <c r="U166" s="2" t="s">
        <v>37</v>
      </c>
      <c r="V166" s="5">
        <v>28</v>
      </c>
      <c r="W166" s="5"/>
      <c r="X166" s="5">
        <f t="shared" si="4"/>
        <v>28</v>
      </c>
      <c r="Y166" s="2">
        <f t="shared" si="5"/>
        <v>2</v>
      </c>
      <c r="AG166" s="2" t="str">
        <f t="shared" si="10"/>
        <v>Nigeria</v>
      </c>
      <c r="AH166" s="2">
        <f t="shared" si="11"/>
        <v>2</v>
      </c>
    </row>
    <row r="167" spans="21:34">
      <c r="U167" s="2" t="s">
        <v>208</v>
      </c>
      <c r="V167" s="5">
        <v>33</v>
      </c>
      <c r="W167" s="5"/>
      <c r="X167" s="5">
        <f t="shared" si="4"/>
        <v>33</v>
      </c>
      <c r="Y167" s="2">
        <f t="shared" si="5"/>
        <v>2</v>
      </c>
      <c r="AG167" s="2" t="str">
        <f t="shared" si="10"/>
        <v>Macédoine du Nord</v>
      </c>
      <c r="AH167" s="2">
        <f t="shared" si="11"/>
        <v>1</v>
      </c>
    </row>
    <row r="168" spans="21:34">
      <c r="U168" s="2" t="s">
        <v>38</v>
      </c>
      <c r="V168" s="5">
        <v>34</v>
      </c>
      <c r="W168" s="5"/>
      <c r="X168" s="5">
        <f t="shared" si="4"/>
        <v>34</v>
      </c>
      <c r="Y168" s="2">
        <f t="shared" si="5"/>
        <v>2</v>
      </c>
      <c r="AG168" s="2" t="str">
        <f t="shared" si="10"/>
        <v>Norvège</v>
      </c>
      <c r="AH168" s="2">
        <f t="shared" si="11"/>
        <v>1</v>
      </c>
    </row>
    <row r="169" spans="21:34">
      <c r="U169" s="2" t="s">
        <v>209</v>
      </c>
      <c r="V169" s="5">
        <v>54</v>
      </c>
      <c r="W169" s="5"/>
      <c r="X169" s="5">
        <f t="shared" ref="X169:X219" si="12">V169+W169</f>
        <v>54</v>
      </c>
      <c r="Y169" s="2">
        <f t="shared" ref="Y169:Y219" si="13">VLOOKUP(X169,AA$40:AB$43,2,1)</f>
        <v>1</v>
      </c>
      <c r="AG169" s="2" t="str">
        <f t="shared" si="10"/>
        <v>Oman</v>
      </c>
      <c r="AH169" s="2">
        <f t="shared" si="11"/>
        <v>1</v>
      </c>
    </row>
    <row r="170" spans="21:34">
      <c r="U170" s="2" t="s">
        <v>39</v>
      </c>
      <c r="V170" s="5">
        <v>61</v>
      </c>
      <c r="W170" s="5"/>
      <c r="X170" s="5">
        <f t="shared" si="12"/>
        <v>61</v>
      </c>
      <c r="Y170" s="2">
        <f t="shared" si="13"/>
        <v>0</v>
      </c>
      <c r="AG170" s="2" t="str">
        <f t="shared" si="10"/>
        <v>Pakistan</v>
      </c>
      <c r="AH170" s="2">
        <f t="shared" si="11"/>
        <v>2</v>
      </c>
    </row>
    <row r="171" spans="21:34">
      <c r="U171" s="2" t="s">
        <v>40</v>
      </c>
      <c r="V171" s="5">
        <v>58</v>
      </c>
      <c r="W171" s="5"/>
      <c r="X171" s="5">
        <f t="shared" si="12"/>
        <v>58</v>
      </c>
      <c r="Y171" s="2">
        <f t="shared" si="13"/>
        <v>1</v>
      </c>
      <c r="AG171" s="2" t="str">
        <f t="shared" si="10"/>
        <v>Panama</v>
      </c>
      <c r="AH171" s="2">
        <f t="shared" si="11"/>
        <v>2</v>
      </c>
    </row>
    <row r="172" spans="21:34">
      <c r="U172" s="2" t="s">
        <v>210</v>
      </c>
      <c r="V172" s="5">
        <v>46</v>
      </c>
      <c r="W172" s="5"/>
      <c r="X172" s="5">
        <f t="shared" si="12"/>
        <v>46</v>
      </c>
      <c r="Y172" s="2">
        <f t="shared" si="13"/>
        <v>1</v>
      </c>
      <c r="AG172" s="2" t="str">
        <f t="shared" si="10"/>
        <v>Papouasie-Nouvelle-Guinée</v>
      </c>
      <c r="AH172" s="2">
        <f t="shared" si="11"/>
        <v>2</v>
      </c>
    </row>
    <row r="173" spans="21:34">
      <c r="U173" s="64" t="s">
        <v>211</v>
      </c>
      <c r="V173" s="5">
        <v>26</v>
      </c>
      <c r="W173" s="129">
        <v>-19</v>
      </c>
      <c r="X173" s="5">
        <f t="shared" si="12"/>
        <v>7</v>
      </c>
      <c r="Y173" s="2">
        <f t="shared" si="13"/>
        <v>3</v>
      </c>
      <c r="AG173" s="2" t="str">
        <f t="shared" si="10"/>
        <v>Paraguay</v>
      </c>
      <c r="AH173" s="2">
        <f t="shared" si="11"/>
        <v>2</v>
      </c>
    </row>
    <row r="174" spans="21:34">
      <c r="U174" s="2" t="s">
        <v>41</v>
      </c>
      <c r="V174" s="5">
        <v>53</v>
      </c>
      <c r="W174" s="5"/>
      <c r="X174" s="5">
        <f t="shared" si="12"/>
        <v>53</v>
      </c>
      <c r="Y174" s="2">
        <f t="shared" si="13"/>
        <v>1</v>
      </c>
      <c r="AG174" s="2" t="str">
        <f t="shared" si="10"/>
        <v>Pérou</v>
      </c>
      <c r="AH174" s="2">
        <f t="shared" si="11"/>
        <v>2</v>
      </c>
    </row>
    <row r="175" spans="21:34">
      <c r="U175" s="2" t="s">
        <v>212</v>
      </c>
      <c r="V175" s="5">
        <v>55</v>
      </c>
      <c r="W175" s="5"/>
      <c r="X175" s="5">
        <f t="shared" si="12"/>
        <v>55</v>
      </c>
      <c r="Y175" s="2">
        <f t="shared" si="13"/>
        <v>1</v>
      </c>
      <c r="AG175" s="2" t="str">
        <f t="shared" si="10"/>
        <v>Philippines</v>
      </c>
      <c r="AH175" s="2">
        <f t="shared" si="11"/>
        <v>2</v>
      </c>
    </row>
    <row r="176" spans="21:34">
      <c r="U176" s="2" t="s">
        <v>213</v>
      </c>
      <c r="V176" s="5">
        <v>60</v>
      </c>
      <c r="W176" s="5"/>
      <c r="X176" s="5">
        <f t="shared" si="12"/>
        <v>60</v>
      </c>
      <c r="Y176" s="2">
        <f t="shared" si="13"/>
        <v>0</v>
      </c>
      <c r="AG176" s="2" t="str">
        <f t="shared" si="10"/>
        <v>Pologne</v>
      </c>
      <c r="AH176" s="2">
        <f t="shared" si="11"/>
        <v>1</v>
      </c>
    </row>
    <row r="177" spans="21:34">
      <c r="U177" s="2" t="s">
        <v>214</v>
      </c>
      <c r="V177" s="5">
        <v>45</v>
      </c>
      <c r="W177" s="5"/>
      <c r="X177" s="5">
        <f t="shared" si="12"/>
        <v>45</v>
      </c>
      <c r="Y177" s="2">
        <f t="shared" si="13"/>
        <v>1</v>
      </c>
      <c r="AG177" s="2" t="str">
        <f t="shared" si="10"/>
        <v>Portugal</v>
      </c>
      <c r="AH177" s="2">
        <f t="shared" si="11"/>
        <v>0</v>
      </c>
    </row>
    <row r="178" spans="21:34">
      <c r="U178" s="2" t="s">
        <v>215</v>
      </c>
      <c r="V178" s="5">
        <v>52</v>
      </c>
      <c r="W178" s="5"/>
      <c r="X178" s="5">
        <f t="shared" si="12"/>
        <v>52</v>
      </c>
      <c r="Y178" s="2">
        <f t="shared" si="13"/>
        <v>1</v>
      </c>
      <c r="AG178" s="2" t="str">
        <f t="shared" si="10"/>
        <v>Qatar</v>
      </c>
      <c r="AH178" s="2">
        <f t="shared" si="11"/>
        <v>1</v>
      </c>
    </row>
    <row r="179" spans="21:34">
      <c r="U179" s="2" t="s">
        <v>216</v>
      </c>
      <c r="V179" s="5">
        <v>43</v>
      </c>
      <c r="W179" s="5"/>
      <c r="X179" s="5">
        <f t="shared" si="12"/>
        <v>43</v>
      </c>
      <c r="Y179" s="2">
        <f t="shared" si="13"/>
        <v>1</v>
      </c>
      <c r="AG179" s="2" t="str">
        <f t="shared" si="10"/>
        <v>Roumanie</v>
      </c>
      <c r="AH179" s="2">
        <f t="shared" si="11"/>
        <v>1</v>
      </c>
    </row>
    <row r="180" spans="21:34">
      <c r="U180" s="2" t="s">
        <v>217</v>
      </c>
      <c r="V180" s="5">
        <v>36</v>
      </c>
      <c r="W180" s="5"/>
      <c r="X180" s="5">
        <f t="shared" si="12"/>
        <v>36</v>
      </c>
      <c r="Y180" s="2">
        <f t="shared" si="13"/>
        <v>2</v>
      </c>
      <c r="AG180" s="2" t="str">
        <f t="shared" si="10"/>
        <v>Russie</v>
      </c>
      <c r="AH180" s="2">
        <f t="shared" si="11"/>
        <v>3</v>
      </c>
    </row>
    <row r="181" spans="21:34">
      <c r="U181" s="2" t="s">
        <v>42</v>
      </c>
      <c r="V181" s="5">
        <v>71</v>
      </c>
      <c r="W181" s="5"/>
      <c r="X181" s="5">
        <f t="shared" si="12"/>
        <v>71</v>
      </c>
      <c r="Y181" s="2">
        <f t="shared" si="13"/>
        <v>0</v>
      </c>
      <c r="AG181" s="2" t="str">
        <f t="shared" si="10"/>
        <v>Rwanda</v>
      </c>
      <c r="AH181" s="2">
        <f t="shared" si="11"/>
        <v>1</v>
      </c>
    </row>
    <row r="182" spans="21:34">
      <c r="U182" s="2" t="s">
        <v>43</v>
      </c>
      <c r="V182" s="5">
        <v>35</v>
      </c>
      <c r="W182" s="5"/>
      <c r="X182" s="5">
        <f t="shared" si="12"/>
        <v>35</v>
      </c>
      <c r="Y182" s="2">
        <f t="shared" si="13"/>
        <v>2</v>
      </c>
      <c r="AG182" s="2" t="str">
        <f t="shared" si="10"/>
        <v>Sainte-Lucie</v>
      </c>
      <c r="AH182" s="2">
        <f t="shared" si="11"/>
        <v>1</v>
      </c>
    </row>
    <row r="183" spans="21:34">
      <c r="U183" s="2" t="s">
        <v>218</v>
      </c>
      <c r="V183" s="5">
        <v>83</v>
      </c>
      <c r="W183" s="5"/>
      <c r="X183" s="5">
        <f t="shared" si="12"/>
        <v>83</v>
      </c>
      <c r="Y183" s="2">
        <f t="shared" si="13"/>
        <v>0</v>
      </c>
      <c r="AG183" s="2" t="str">
        <f t="shared" si="10"/>
        <v>Saint Vincent et les Grenadines</v>
      </c>
      <c r="AH183" s="2">
        <f t="shared" si="11"/>
        <v>0</v>
      </c>
    </row>
    <row r="184" spans="21:34">
      <c r="U184" s="2" t="s">
        <v>219</v>
      </c>
      <c r="V184" s="5">
        <v>54</v>
      </c>
      <c r="W184" s="5"/>
      <c r="X184" s="5">
        <f t="shared" si="12"/>
        <v>54</v>
      </c>
      <c r="Y184" s="2">
        <f t="shared" si="13"/>
        <v>1</v>
      </c>
      <c r="AG184" s="2" t="str">
        <f t="shared" si="10"/>
        <v>Sao Tomé et Principe</v>
      </c>
      <c r="AH184" s="2">
        <f t="shared" si="11"/>
        <v>1</v>
      </c>
    </row>
    <row r="185" spans="21:34">
      <c r="U185" s="2" t="s">
        <v>220</v>
      </c>
      <c r="V185" s="5">
        <v>56</v>
      </c>
      <c r="W185" s="5"/>
      <c r="X185" s="5">
        <f t="shared" si="12"/>
        <v>56</v>
      </c>
      <c r="Y185" s="2">
        <f t="shared" si="13"/>
        <v>1</v>
      </c>
      <c r="AG185" s="2" t="str">
        <f t="shared" si="10"/>
        <v>Arabie Saoudite</v>
      </c>
      <c r="AH185" s="2">
        <f t="shared" si="11"/>
        <v>1</v>
      </c>
    </row>
    <row r="186" spans="21:34">
      <c r="U186" s="2" t="s">
        <v>221</v>
      </c>
      <c r="V186" s="5">
        <v>43</v>
      </c>
      <c r="W186" s="5"/>
      <c r="X186" s="5">
        <f t="shared" si="12"/>
        <v>43</v>
      </c>
      <c r="Y186" s="2">
        <f t="shared" si="13"/>
        <v>1</v>
      </c>
      <c r="AG186" s="2" t="str">
        <f t="shared" si="10"/>
        <v>Sénégal</v>
      </c>
      <c r="AH186" s="2">
        <f t="shared" si="11"/>
        <v>1</v>
      </c>
    </row>
    <row r="187" spans="21:34">
      <c r="U187" s="2" t="s">
        <v>222</v>
      </c>
      <c r="V187" s="5">
        <v>11</v>
      </c>
      <c r="W187" s="5"/>
      <c r="X187" s="5">
        <f t="shared" si="12"/>
        <v>11</v>
      </c>
      <c r="Y187" s="2">
        <f t="shared" si="13"/>
        <v>3</v>
      </c>
      <c r="AG187" s="2" t="str">
        <f t="shared" si="10"/>
        <v>Serbie</v>
      </c>
      <c r="AH187" s="2">
        <f t="shared" si="11"/>
        <v>2</v>
      </c>
    </row>
    <row r="188" spans="21:34">
      <c r="U188" s="2" t="s">
        <v>223</v>
      </c>
      <c r="V188" s="5">
        <v>41</v>
      </c>
      <c r="W188" s="5"/>
      <c r="X188" s="5">
        <f t="shared" si="12"/>
        <v>41</v>
      </c>
      <c r="Y188" s="2">
        <f t="shared" si="13"/>
        <v>1</v>
      </c>
      <c r="AG188" s="2" t="str">
        <f t="shared" si="10"/>
        <v>Seychelles</v>
      </c>
      <c r="AH188" s="2">
        <f t="shared" si="11"/>
        <v>0</v>
      </c>
    </row>
    <row r="189" spans="21:34">
      <c r="U189" s="2" t="s">
        <v>224</v>
      </c>
      <c r="V189" s="5">
        <v>13</v>
      </c>
      <c r="W189" s="5"/>
      <c r="X189" s="5">
        <f t="shared" si="12"/>
        <v>13</v>
      </c>
      <c r="Y189" s="2">
        <f t="shared" si="13"/>
        <v>3</v>
      </c>
      <c r="AG189" s="2" t="str">
        <f t="shared" si="10"/>
        <v>Sierra Leone</v>
      </c>
      <c r="AH189" s="2">
        <f t="shared" si="11"/>
        <v>2</v>
      </c>
    </row>
    <row r="190" spans="21:34">
      <c r="U190" s="2" t="s">
        <v>225</v>
      </c>
      <c r="V190" s="5">
        <v>60</v>
      </c>
      <c r="W190" s="5"/>
      <c r="X190" s="5">
        <f t="shared" si="12"/>
        <v>60</v>
      </c>
      <c r="Y190" s="2">
        <f t="shared" si="13"/>
        <v>0</v>
      </c>
      <c r="AG190" s="2" t="str">
        <f t="shared" si="10"/>
        <v>Singapour</v>
      </c>
      <c r="AH190" s="2">
        <f t="shared" si="11"/>
        <v>0</v>
      </c>
    </row>
    <row r="191" spans="21:34">
      <c r="U191" s="2" t="s">
        <v>44</v>
      </c>
      <c r="V191" s="5">
        <v>34</v>
      </c>
      <c r="W191" s="5"/>
      <c r="X191" s="5">
        <f t="shared" si="12"/>
        <v>34</v>
      </c>
      <c r="Y191" s="2">
        <f t="shared" si="13"/>
        <v>2</v>
      </c>
      <c r="AG191" s="2" t="str">
        <f t="shared" si="10"/>
        <v>Slovaquie</v>
      </c>
      <c r="AH191" s="2">
        <f t="shared" si="11"/>
        <v>1</v>
      </c>
    </row>
    <row r="192" spans="21:34">
      <c r="U192" s="2" t="s">
        <v>226</v>
      </c>
      <c r="V192" s="5">
        <v>20</v>
      </c>
      <c r="W192" s="5"/>
      <c r="X192" s="5">
        <f t="shared" si="12"/>
        <v>20</v>
      </c>
      <c r="Y192" s="2">
        <f t="shared" si="13"/>
        <v>2</v>
      </c>
      <c r="AG192" s="2" t="str">
        <f t="shared" si="10"/>
        <v>Slovénie</v>
      </c>
      <c r="AH192" s="2">
        <f t="shared" si="11"/>
        <v>1</v>
      </c>
    </row>
    <row r="193" spans="21:34">
      <c r="U193" s="2" t="s">
        <v>45</v>
      </c>
      <c r="V193" s="5">
        <v>40</v>
      </c>
      <c r="W193" s="5"/>
      <c r="X193" s="5">
        <f t="shared" si="12"/>
        <v>40</v>
      </c>
      <c r="Y193" s="2">
        <f t="shared" si="13"/>
        <v>1</v>
      </c>
      <c r="AG193" s="2" t="str">
        <f t="shared" si="10"/>
        <v>Salomon (Îles)</v>
      </c>
      <c r="AH193" s="2">
        <f t="shared" si="11"/>
        <v>1</v>
      </c>
    </row>
    <row r="194" spans="21:34">
      <c r="U194" s="2" t="s">
        <v>227</v>
      </c>
      <c r="V194" s="5">
        <v>82</v>
      </c>
      <c r="W194" s="5"/>
      <c r="X194" s="5">
        <f t="shared" si="12"/>
        <v>82</v>
      </c>
      <c r="Y194" s="2">
        <f t="shared" si="13"/>
        <v>0</v>
      </c>
      <c r="AG194" s="2" t="str">
        <f t="shared" si="10"/>
        <v>Somalie</v>
      </c>
      <c r="AH194" s="2">
        <f t="shared" si="11"/>
        <v>3</v>
      </c>
    </row>
    <row r="195" spans="21:34">
      <c r="U195" s="2" t="s">
        <v>228</v>
      </c>
      <c r="V195" s="5">
        <v>82</v>
      </c>
      <c r="W195" s="5"/>
      <c r="X195" s="5">
        <f t="shared" si="12"/>
        <v>82</v>
      </c>
      <c r="Y195" s="2">
        <f t="shared" si="13"/>
        <v>0</v>
      </c>
      <c r="AG195" s="2" t="str">
        <f t="shared" si="10"/>
        <v>Afrique du Sud</v>
      </c>
      <c r="AH195" s="2">
        <f t="shared" si="11"/>
        <v>1</v>
      </c>
    </row>
    <row r="196" spans="21:34">
      <c r="U196" s="2" t="s">
        <v>229</v>
      </c>
      <c r="V196" s="5">
        <v>13</v>
      </c>
      <c r="W196" s="5"/>
      <c r="X196" s="5">
        <f t="shared" si="12"/>
        <v>13</v>
      </c>
      <c r="Y196" s="2">
        <f t="shared" si="13"/>
        <v>3</v>
      </c>
      <c r="AG196" s="2" t="str">
        <f>U189</f>
        <v>Sud-Soudan</v>
      </c>
      <c r="AH196" s="2">
        <f>Y189</f>
        <v>3</v>
      </c>
    </row>
    <row r="197" spans="21:34">
      <c r="U197" s="2" t="s">
        <v>230</v>
      </c>
      <c r="V197" s="5">
        <v>67</v>
      </c>
      <c r="W197" s="5"/>
      <c r="X197" s="5">
        <f t="shared" si="12"/>
        <v>67</v>
      </c>
      <c r="Y197" s="2">
        <f t="shared" si="13"/>
        <v>0</v>
      </c>
      <c r="AG197" s="2" t="str">
        <f t="shared" ref="AG197:AG220" si="14">U190</f>
        <v>Espagne</v>
      </c>
      <c r="AH197" s="2">
        <f t="shared" ref="AH197:AH220" si="15">Y190</f>
        <v>0</v>
      </c>
    </row>
    <row r="198" spans="21:34">
      <c r="U198" s="2" t="s">
        <v>231</v>
      </c>
      <c r="V198" s="5">
        <v>20</v>
      </c>
      <c r="W198" s="5"/>
      <c r="X198" s="5">
        <f t="shared" si="12"/>
        <v>20</v>
      </c>
      <c r="Y198" s="2">
        <f t="shared" si="13"/>
        <v>2</v>
      </c>
      <c r="AG198" s="2" t="str">
        <f t="shared" si="14"/>
        <v>Sri Lanka</v>
      </c>
      <c r="AH198" s="2">
        <f t="shared" si="15"/>
        <v>2</v>
      </c>
    </row>
    <row r="199" spans="21:34">
      <c r="U199" s="2" t="s">
        <v>232</v>
      </c>
      <c r="V199" s="5">
        <v>40</v>
      </c>
      <c r="W199" s="5"/>
      <c r="X199" s="5">
        <f t="shared" si="12"/>
        <v>40</v>
      </c>
      <c r="Y199" s="2">
        <f t="shared" si="13"/>
        <v>1</v>
      </c>
      <c r="AG199" s="2" t="str">
        <f t="shared" si="14"/>
        <v>Soudan</v>
      </c>
      <c r="AH199" s="2">
        <f t="shared" si="15"/>
        <v>2</v>
      </c>
    </row>
    <row r="200" spans="21:34">
      <c r="U200" s="2" t="s">
        <v>233</v>
      </c>
      <c r="V200" s="5">
        <v>35</v>
      </c>
      <c r="W200" s="5"/>
      <c r="X200" s="5">
        <f t="shared" si="12"/>
        <v>35</v>
      </c>
      <c r="Y200" s="2">
        <f t="shared" si="13"/>
        <v>2</v>
      </c>
      <c r="AG200" s="2" t="str">
        <f t="shared" si="14"/>
        <v>Suriname</v>
      </c>
      <c r="AH200" s="2">
        <f t="shared" si="15"/>
        <v>1</v>
      </c>
    </row>
    <row r="201" spans="21:34">
      <c r="U201" s="2" t="s">
        <v>46</v>
      </c>
      <c r="V201" s="5">
        <v>43</v>
      </c>
      <c r="W201" s="5"/>
      <c r="X201" s="5">
        <f t="shared" si="12"/>
        <v>43</v>
      </c>
      <c r="Y201" s="2">
        <f t="shared" si="13"/>
        <v>1</v>
      </c>
      <c r="AG201" s="2" t="str">
        <f t="shared" si="14"/>
        <v>Suède</v>
      </c>
      <c r="AH201" s="2">
        <f t="shared" si="15"/>
        <v>0</v>
      </c>
    </row>
    <row r="202" spans="21:34">
      <c r="U202" s="2" t="s">
        <v>47</v>
      </c>
      <c r="V202" s="5">
        <v>31</v>
      </c>
      <c r="W202" s="5"/>
      <c r="X202" s="5">
        <f t="shared" si="12"/>
        <v>31</v>
      </c>
      <c r="Y202" s="2">
        <f t="shared" si="13"/>
        <v>2</v>
      </c>
      <c r="AG202" s="2" t="str">
        <f t="shared" si="14"/>
        <v>Suisse</v>
      </c>
      <c r="AH202" s="2">
        <f t="shared" si="15"/>
        <v>0</v>
      </c>
    </row>
    <row r="203" spans="21:34">
      <c r="U203" s="2" t="s">
        <v>234</v>
      </c>
      <c r="V203" s="5">
        <v>42</v>
      </c>
      <c r="W203" s="5"/>
      <c r="X203" s="5">
        <f t="shared" si="12"/>
        <v>42</v>
      </c>
      <c r="Y203" s="2">
        <f t="shared" si="13"/>
        <v>1</v>
      </c>
      <c r="AG203" s="2" t="str">
        <f t="shared" si="14"/>
        <v>Syrie</v>
      </c>
      <c r="AH203" s="2">
        <f t="shared" si="15"/>
        <v>3</v>
      </c>
    </row>
    <row r="204" spans="21:34">
      <c r="U204" s="2" t="s">
        <v>235</v>
      </c>
      <c r="V204" s="5">
        <v>40</v>
      </c>
      <c r="W204" s="5"/>
      <c r="X204" s="5">
        <f t="shared" si="12"/>
        <v>40</v>
      </c>
      <c r="Y204" s="2">
        <f t="shared" si="13"/>
        <v>1</v>
      </c>
      <c r="AG204" s="2" t="str">
        <f t="shared" si="14"/>
        <v>Taïwan</v>
      </c>
      <c r="AH204" s="2">
        <f t="shared" si="15"/>
        <v>0</v>
      </c>
    </row>
    <row r="205" spans="21:34">
      <c r="U205" s="2" t="s">
        <v>236</v>
      </c>
      <c r="V205" s="5">
        <v>34</v>
      </c>
      <c r="W205" s="5"/>
      <c r="X205" s="5">
        <f t="shared" si="12"/>
        <v>34</v>
      </c>
      <c r="Y205" s="2">
        <f t="shared" si="13"/>
        <v>2</v>
      </c>
      <c r="AG205" s="2" t="str">
        <f t="shared" si="14"/>
        <v>Tadjikistan</v>
      </c>
      <c r="AH205" s="2">
        <f t="shared" si="15"/>
        <v>2</v>
      </c>
    </row>
    <row r="206" spans="21:34">
      <c r="U206" s="2" t="s">
        <v>237</v>
      </c>
      <c r="V206" s="5">
        <v>18</v>
      </c>
      <c r="W206" s="5"/>
      <c r="X206" s="5">
        <f t="shared" si="12"/>
        <v>18</v>
      </c>
      <c r="Y206" s="2">
        <f t="shared" si="13"/>
        <v>3</v>
      </c>
      <c r="AG206" s="2" t="str">
        <f t="shared" si="14"/>
        <v>Tanzanie</v>
      </c>
      <c r="AH206" s="2">
        <f t="shared" si="15"/>
        <v>1</v>
      </c>
    </row>
    <row r="207" spans="21:34">
      <c r="U207" s="2" t="s">
        <v>238</v>
      </c>
      <c r="V207" s="5">
        <v>26</v>
      </c>
      <c r="W207" s="5"/>
      <c r="X207" s="5">
        <f t="shared" si="12"/>
        <v>26</v>
      </c>
      <c r="Y207" s="2">
        <f t="shared" si="13"/>
        <v>2</v>
      </c>
      <c r="AG207" s="2" t="str">
        <f t="shared" si="14"/>
        <v>Thaïlande</v>
      </c>
      <c r="AH207" s="2">
        <f t="shared" si="15"/>
        <v>2</v>
      </c>
    </row>
    <row r="208" spans="21:34">
      <c r="U208" s="2" t="s">
        <v>48</v>
      </c>
      <c r="V208" s="5">
        <v>36</v>
      </c>
      <c r="W208" s="5"/>
      <c r="X208" s="5">
        <f t="shared" si="12"/>
        <v>36</v>
      </c>
      <c r="Y208" s="2">
        <f t="shared" si="13"/>
        <v>2</v>
      </c>
      <c r="AG208" s="2" t="str">
        <f t="shared" si="14"/>
        <v>Timor-Leste</v>
      </c>
      <c r="AH208" s="2">
        <f t="shared" si="15"/>
        <v>1</v>
      </c>
    </row>
    <row r="209" spans="21:34">
      <c r="U209" s="2" t="s">
        <v>239</v>
      </c>
      <c r="V209" s="5">
        <v>68</v>
      </c>
      <c r="W209" s="5"/>
      <c r="X209" s="5">
        <f t="shared" si="12"/>
        <v>68</v>
      </c>
      <c r="Y209" s="2">
        <f t="shared" si="13"/>
        <v>0</v>
      </c>
      <c r="AG209" s="2" t="str">
        <f t="shared" si="14"/>
        <v>Togo</v>
      </c>
      <c r="AH209" s="2">
        <f t="shared" si="15"/>
        <v>2</v>
      </c>
    </row>
    <row r="210" spans="21:34">
      <c r="U210" s="2" t="s">
        <v>240</v>
      </c>
      <c r="V210" s="5">
        <v>71</v>
      </c>
      <c r="W210" s="5"/>
      <c r="X210" s="5">
        <f t="shared" si="12"/>
        <v>71</v>
      </c>
      <c r="Y210" s="2">
        <f t="shared" si="13"/>
        <v>0</v>
      </c>
      <c r="AG210" s="2" t="str">
        <f t="shared" si="14"/>
        <v>Trinité-et-Tobago</v>
      </c>
      <c r="AH210" s="2">
        <f t="shared" si="15"/>
        <v>1</v>
      </c>
    </row>
    <row r="211" spans="21:34">
      <c r="U211" s="2" t="s">
        <v>241</v>
      </c>
      <c r="V211" s="5">
        <v>69</v>
      </c>
      <c r="W211" s="5"/>
      <c r="X211" s="5">
        <f t="shared" si="12"/>
        <v>69</v>
      </c>
      <c r="Y211" s="2">
        <f t="shared" si="13"/>
        <v>0</v>
      </c>
      <c r="AG211" s="2" t="str">
        <f t="shared" si="14"/>
        <v>Tunisie</v>
      </c>
      <c r="AH211" s="2">
        <f t="shared" si="15"/>
        <v>1</v>
      </c>
    </row>
    <row r="212" spans="21:34">
      <c r="U212" s="2" t="s">
        <v>49</v>
      </c>
      <c r="V212" s="5">
        <v>73</v>
      </c>
      <c r="W212" s="5"/>
      <c r="X212" s="5">
        <f t="shared" si="12"/>
        <v>73</v>
      </c>
      <c r="Y212" s="2">
        <f t="shared" si="13"/>
        <v>0</v>
      </c>
      <c r="AG212" s="2" t="str">
        <f t="shared" si="14"/>
        <v>Turquie</v>
      </c>
      <c r="AH212" s="2">
        <f t="shared" si="15"/>
        <v>2</v>
      </c>
    </row>
    <row r="213" spans="21:34">
      <c r="U213" s="2" t="s">
        <v>242</v>
      </c>
      <c r="V213" s="5">
        <v>33</v>
      </c>
      <c r="W213" s="5"/>
      <c r="X213" s="5">
        <f t="shared" si="12"/>
        <v>33</v>
      </c>
      <c r="Y213" s="2">
        <f t="shared" si="13"/>
        <v>2</v>
      </c>
      <c r="AG213" s="2" t="str">
        <f t="shared" si="14"/>
        <v>Turkménistan</v>
      </c>
      <c r="AH213" s="2">
        <f t="shared" si="15"/>
        <v>3</v>
      </c>
    </row>
    <row r="214" spans="21:34">
      <c r="U214" s="2" t="s">
        <v>50</v>
      </c>
      <c r="V214" s="5">
        <v>48</v>
      </c>
      <c r="W214" s="5"/>
      <c r="X214" s="5">
        <f t="shared" si="12"/>
        <v>48</v>
      </c>
      <c r="Y214" s="2">
        <f t="shared" si="13"/>
        <v>1</v>
      </c>
      <c r="AG214" s="2" t="str">
        <f t="shared" si="14"/>
        <v>Ouganda</v>
      </c>
      <c r="AH214" s="2">
        <f t="shared" si="15"/>
        <v>2</v>
      </c>
    </row>
    <row r="215" spans="21:34">
      <c r="U215" s="2" t="s">
        <v>73</v>
      </c>
      <c r="V215" s="5">
        <v>13</v>
      </c>
      <c r="W215" s="5"/>
      <c r="X215" s="5">
        <f t="shared" si="12"/>
        <v>13</v>
      </c>
      <c r="Y215" s="2">
        <f t="shared" si="13"/>
        <v>3</v>
      </c>
      <c r="AG215" s="2" t="str">
        <f t="shared" si="14"/>
        <v>Ukraine</v>
      </c>
      <c r="AH215" s="2">
        <f t="shared" si="15"/>
        <v>2</v>
      </c>
    </row>
    <row r="216" spans="21:34">
      <c r="U216" s="2" t="s">
        <v>51</v>
      </c>
      <c r="V216" s="5">
        <v>41</v>
      </c>
      <c r="W216" s="5"/>
      <c r="X216" s="5">
        <f t="shared" si="12"/>
        <v>41</v>
      </c>
      <c r="Y216" s="2">
        <f t="shared" si="13"/>
        <v>1</v>
      </c>
      <c r="AG216" s="2" t="str">
        <f t="shared" si="14"/>
        <v>Emirats Arabes Unis</v>
      </c>
      <c r="AH216" s="2">
        <f t="shared" si="15"/>
        <v>0</v>
      </c>
    </row>
    <row r="217" spans="21:34">
      <c r="U217" s="2" t="s">
        <v>243</v>
      </c>
      <c r="V217" s="5">
        <v>16</v>
      </c>
      <c r="W217" s="5"/>
      <c r="X217" s="5">
        <f t="shared" si="12"/>
        <v>16</v>
      </c>
      <c r="Y217" s="2">
        <f t="shared" si="13"/>
        <v>3</v>
      </c>
      <c r="AG217" s="2" t="str">
        <f t="shared" si="14"/>
        <v>Royaume-Uni</v>
      </c>
      <c r="AH217" s="2">
        <f t="shared" si="15"/>
        <v>0</v>
      </c>
    </row>
    <row r="218" spans="21:34">
      <c r="U218" s="2" t="s">
        <v>244</v>
      </c>
      <c r="V218" s="5">
        <v>37</v>
      </c>
      <c r="W218" s="5"/>
      <c r="X218" s="5">
        <f t="shared" si="12"/>
        <v>37</v>
      </c>
      <c r="Y218" s="2">
        <f t="shared" si="13"/>
        <v>2</v>
      </c>
      <c r="AG218" s="2" t="str">
        <f t="shared" si="14"/>
        <v>Etats-Unis d'Amérique</v>
      </c>
      <c r="AH218" s="2">
        <f t="shared" si="15"/>
        <v>0</v>
      </c>
    </row>
    <row r="219" spans="21:34">
      <c r="U219" s="2" t="s">
        <v>52</v>
      </c>
      <c r="V219" s="5">
        <v>24</v>
      </c>
      <c r="W219" s="5"/>
      <c r="X219" s="5">
        <f t="shared" si="12"/>
        <v>24</v>
      </c>
      <c r="Y219" s="2">
        <f t="shared" si="13"/>
        <v>2</v>
      </c>
      <c r="AG219" s="2" t="str">
        <f t="shared" si="14"/>
        <v>Uruguay</v>
      </c>
      <c r="AH219" s="2">
        <f t="shared" si="15"/>
        <v>0</v>
      </c>
    </row>
    <row r="220" spans="21:34">
      <c r="AG220" s="2" t="str">
        <f t="shared" si="14"/>
        <v>Ouzbékistan</v>
      </c>
      <c r="AH220" s="2">
        <f t="shared" si="15"/>
        <v>2</v>
      </c>
    </row>
    <row r="221" spans="21:34">
      <c r="AG221" s="2" t="str">
        <f>U214</f>
        <v>Vanuatu</v>
      </c>
      <c r="AH221" s="2">
        <f>Y214</f>
        <v>1</v>
      </c>
    </row>
    <row r="222" spans="21:34">
      <c r="AG222" s="2" t="str">
        <f t="shared" ref="AG222:AG226" si="16">U215</f>
        <v>Venezuela</v>
      </c>
      <c r="AH222" s="2">
        <f t="shared" ref="AH222:AH226" si="17">Y215</f>
        <v>3</v>
      </c>
    </row>
    <row r="223" spans="21:34">
      <c r="AG223" s="2" t="str">
        <f t="shared" si="16"/>
        <v>Vietnam</v>
      </c>
      <c r="AH223" s="2">
        <f t="shared" si="17"/>
        <v>1</v>
      </c>
    </row>
    <row r="224" spans="21:34">
      <c r="AG224" s="2" t="str">
        <f t="shared" si="16"/>
        <v>Yémen</v>
      </c>
      <c r="AH224" s="2">
        <f t="shared" si="17"/>
        <v>3</v>
      </c>
    </row>
    <row r="225" spans="33:34">
      <c r="AG225" s="2" t="str">
        <f t="shared" si="16"/>
        <v>Zambie</v>
      </c>
      <c r="AH225" s="2">
        <f t="shared" si="17"/>
        <v>2</v>
      </c>
    </row>
    <row r="226" spans="33:34">
      <c r="AG226" s="2" t="str">
        <f t="shared" si="16"/>
        <v>Zimbabwe</v>
      </c>
      <c r="AH226" s="2">
        <f t="shared" si="17"/>
        <v>2</v>
      </c>
    </row>
    <row r="227" spans="33:34">
      <c r="AG227" s="2" t="s">
        <v>54</v>
      </c>
      <c r="AH227" s="2">
        <v>1</v>
      </c>
    </row>
  </sheetData>
  <sortState xmlns:xlrd2="http://schemas.microsoft.com/office/spreadsheetml/2017/richdata2" ref="U37:Y216">
    <sortCondition ref="U36"/>
  </sortState>
  <mergeCells count="15">
    <mergeCell ref="G23:G26"/>
    <mergeCell ref="AJ37:AK37"/>
    <mergeCell ref="AM37:AN37"/>
    <mergeCell ref="E19:F19"/>
    <mergeCell ref="E21:F21"/>
    <mergeCell ref="E23:F26"/>
    <mergeCell ref="AD37:AE37"/>
    <mergeCell ref="U37:AB37"/>
    <mergeCell ref="Q37:S37"/>
    <mergeCell ref="AG37:AH37"/>
    <mergeCell ref="B2:M2"/>
    <mergeCell ref="B8:M8"/>
    <mergeCell ref="E10:M11"/>
    <mergeCell ref="B4:M5"/>
    <mergeCell ref="B6:M6"/>
  </mergeCells>
  <conditionalFormatting sqref="G19 G21 G23:G26">
    <cfRule type="expression" dxfId="6" priority="24">
      <formula>$G$21=$AK$42</formula>
    </cfRule>
    <cfRule type="expression" dxfId="5" priority="25">
      <formula>$G$21=$AK$41</formula>
    </cfRule>
    <cfRule type="expression" dxfId="4" priority="26">
      <formula>$G$21=$AK$40</formula>
    </cfRule>
    <cfRule type="expression" dxfId="3" priority="27">
      <formula>$G$21=$AK$39</formula>
    </cfRule>
  </conditionalFormatting>
  <dataValidations count="4">
    <dataValidation type="list" allowBlank="1" showInputMessage="1" showErrorMessage="1" sqref="G15" xr:uid="{00000000-0002-0000-0700-000000000000}">
      <formula1>$U$39:$U$219</formula1>
    </dataValidation>
    <dataValidation type="list" allowBlank="1" showInputMessage="1" showErrorMessage="1" sqref="G16" xr:uid="{00000000-0002-0000-0700-000001000000}">
      <formula1>$AD$39:$AD$45</formula1>
    </dataValidation>
    <dataValidation type="list" allowBlank="1" showInputMessage="1" showErrorMessage="1" sqref="G14" xr:uid="{00000000-0002-0000-0700-000002000000}">
      <formula1>$Q$39:$Q$73</formula1>
    </dataValidation>
    <dataValidation type="list" allowBlank="1" showInputMessage="1" showErrorMessage="1" sqref="G17" xr:uid="{00000000-0002-0000-0700-000003000000}">
      <formula1>$AG$39:$AG$227</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2">
    <tabColor rgb="FFE5E8EF"/>
    <pageSetUpPr fitToPage="1"/>
  </sheetPr>
  <dimension ref="B2:CD266"/>
  <sheetViews>
    <sheetView topLeftCell="O66" zoomScale="75" zoomScaleNormal="75" zoomScaleSheetLayoutView="80" workbookViewId="0">
      <selection activeCell="H45" sqref="H45"/>
    </sheetView>
  </sheetViews>
  <sheetFormatPr baseColWidth="10" defaultColWidth="10.85546875" defaultRowHeight="15"/>
  <cols>
    <col min="1" max="1" width="5" style="2" customWidth="1"/>
    <col min="2" max="2" width="10.85546875" style="2"/>
    <col min="3" max="3" width="17.42578125" style="2" customWidth="1"/>
    <col min="4" max="4" width="3.5703125" style="2" customWidth="1"/>
    <col min="5" max="5" width="10.85546875" style="2"/>
    <col min="6" max="6" width="57.140625" style="2" customWidth="1"/>
    <col min="7" max="7" width="75.42578125" style="2" customWidth="1"/>
    <col min="8" max="8" width="36.140625" style="2" customWidth="1"/>
    <col min="9" max="9" width="24.5703125" style="2" customWidth="1"/>
    <col min="10" max="11" width="10.85546875" style="2" customWidth="1"/>
    <col min="12" max="12" width="33.140625" style="2" customWidth="1"/>
    <col min="13" max="14" width="10.85546875" style="2" customWidth="1"/>
    <col min="15" max="15" width="44.42578125" style="2" customWidth="1"/>
    <col min="16" max="17" width="10.85546875" style="2" customWidth="1"/>
    <col min="18" max="18" width="29.85546875" style="2" customWidth="1"/>
    <col min="19" max="20" width="10.85546875" style="2" customWidth="1"/>
    <col min="21" max="21" width="43" style="2" customWidth="1"/>
    <col min="22" max="23" width="10.85546875" style="2" customWidth="1"/>
    <col min="24" max="24" width="22.140625" style="2" customWidth="1"/>
    <col min="25" max="29" width="10.85546875" style="2" customWidth="1"/>
    <col min="30" max="30" width="18.85546875" style="2" customWidth="1"/>
    <col min="31" max="32" width="10.85546875" style="2" customWidth="1"/>
    <col min="33" max="33" width="36.140625" style="2" customWidth="1"/>
    <col min="34" max="35" width="10.85546875" style="2" customWidth="1"/>
    <col min="36" max="36" width="20.28515625" style="2" customWidth="1"/>
    <col min="37" max="38" width="10.85546875" style="2" customWidth="1"/>
    <col min="39" max="39" width="34.5703125" style="2" customWidth="1"/>
    <col min="40" max="44" width="10.85546875" style="2" customWidth="1"/>
    <col min="45" max="45" width="18.85546875" style="2" customWidth="1"/>
    <col min="46" max="47" width="10.85546875" style="2" customWidth="1"/>
    <col min="48" max="48" width="18.85546875" style="2" customWidth="1"/>
    <col min="49" max="53" width="10.85546875" style="2" customWidth="1"/>
    <col min="54" max="54" width="18.85546875" style="2" customWidth="1"/>
    <col min="55" max="56" width="10.85546875" style="2" customWidth="1"/>
    <col min="57" max="57" width="18.85546875" style="2" customWidth="1"/>
    <col min="58" max="59" width="10.85546875" style="2" customWidth="1"/>
    <col min="60" max="60" width="18.85546875" style="2" customWidth="1"/>
    <col min="61" max="62" width="10.85546875" style="2" customWidth="1"/>
    <col min="63" max="63" width="18.85546875" style="2" customWidth="1"/>
    <col min="64" max="65" width="10.85546875" style="2" customWidth="1"/>
    <col min="66" max="66" width="18.85546875" style="2" customWidth="1"/>
    <col min="67" max="69" width="10.85546875" style="2" customWidth="1"/>
    <col min="70" max="70" width="29.5703125" style="2" customWidth="1"/>
    <col min="71" max="71" width="59.5703125" style="2" customWidth="1"/>
    <col min="72" max="72" width="10.85546875" style="2" customWidth="1"/>
    <col min="73" max="73" width="27.140625" style="2" customWidth="1"/>
    <col min="74" max="74" width="173.42578125" style="2" customWidth="1"/>
    <col min="75" max="75" width="23.42578125" style="2" customWidth="1"/>
    <col min="76" max="76" width="42.140625" style="2" bestFit="1" customWidth="1"/>
    <col min="77" max="77" width="9.85546875" style="2" customWidth="1"/>
    <col min="78" max="78" width="3" style="2" customWidth="1"/>
    <col min="79" max="80" width="10.85546875" style="2" customWidth="1"/>
    <col min="81" max="81" width="8" style="2" customWidth="1"/>
    <col min="82" max="88" width="10.85546875" style="2" customWidth="1"/>
    <col min="89" max="16384" width="10.85546875" style="2"/>
  </cols>
  <sheetData>
    <row r="2" spans="2:13" ht="38.450000000000003" customHeight="1">
      <c r="B2" s="149" t="s">
        <v>415</v>
      </c>
      <c r="C2" s="149"/>
      <c r="D2" s="149"/>
      <c r="E2" s="149"/>
      <c r="F2" s="149"/>
      <c r="G2" s="149"/>
      <c r="H2" s="149"/>
      <c r="I2" s="149"/>
      <c r="J2" s="121"/>
      <c r="K2" s="121"/>
    </row>
    <row r="4" spans="2:13">
      <c r="B4" s="159" t="s">
        <v>79</v>
      </c>
      <c r="C4" s="159"/>
      <c r="D4" s="159"/>
      <c r="E4" s="159"/>
      <c r="F4" s="159"/>
      <c r="G4" s="159"/>
      <c r="H4" s="159"/>
      <c r="I4" s="159"/>
      <c r="J4" s="120"/>
      <c r="K4" s="120"/>
    </row>
    <row r="5" spans="2:13">
      <c r="B5" s="159"/>
      <c r="C5" s="159"/>
      <c r="D5" s="159"/>
      <c r="E5" s="159"/>
      <c r="F5" s="159"/>
      <c r="G5" s="159"/>
      <c r="H5" s="159"/>
      <c r="I5" s="159"/>
      <c r="J5" s="120"/>
      <c r="K5" s="120"/>
    </row>
    <row r="6" spans="2:13" ht="14.45" customHeight="1">
      <c r="B6" s="263" t="s">
        <v>378</v>
      </c>
      <c r="C6" s="263"/>
      <c r="D6" s="263"/>
      <c r="E6" s="263"/>
      <c r="F6" s="263"/>
      <c r="G6" s="263"/>
      <c r="H6" s="263"/>
      <c r="I6" s="263"/>
      <c r="J6" s="119"/>
      <c r="K6" s="119"/>
    </row>
    <row r="7" spans="2:13">
      <c r="B7" s="263"/>
      <c r="C7" s="263"/>
      <c r="D7" s="263"/>
      <c r="E7" s="263"/>
      <c r="F7" s="263"/>
      <c r="G7" s="263"/>
      <c r="H7" s="263"/>
      <c r="I7" s="263"/>
      <c r="J7" s="119"/>
      <c r="K7" s="119"/>
    </row>
    <row r="8" spans="2:13">
      <c r="B8" s="263"/>
      <c r="C8" s="263"/>
      <c r="D8" s="263"/>
      <c r="E8" s="263"/>
      <c r="F8" s="263"/>
      <c r="G8" s="263"/>
      <c r="H8" s="263"/>
      <c r="I8" s="263"/>
      <c r="J8" s="119"/>
      <c r="K8" s="119"/>
    </row>
    <row r="11" spans="2:13">
      <c r="B11" s="89"/>
      <c r="C11" s="89"/>
      <c r="D11" s="89"/>
      <c r="E11" s="89"/>
      <c r="F11" s="89"/>
      <c r="G11" s="89"/>
      <c r="H11" s="89"/>
      <c r="I11" s="89"/>
      <c r="J11" s="117"/>
      <c r="K11" s="117"/>
      <c r="L11" s="117"/>
      <c r="M11" s="117"/>
    </row>
    <row r="13" spans="2:13">
      <c r="B13" s="230" t="s">
        <v>406</v>
      </c>
      <c r="C13" s="230"/>
      <c r="E13" s="238" t="s">
        <v>370</v>
      </c>
      <c r="F13" s="238"/>
      <c r="G13" s="238"/>
    </row>
    <row r="14" spans="2:13" ht="15.75" thickBot="1">
      <c r="B14" s="230"/>
      <c r="C14" s="230"/>
    </row>
    <row r="15" spans="2:13">
      <c r="B15" s="230"/>
      <c r="C15" s="230"/>
      <c r="E15" s="231" t="s">
        <v>276</v>
      </c>
      <c r="F15" s="232"/>
      <c r="G15" s="59" t="s">
        <v>424</v>
      </c>
    </row>
    <row r="16" spans="2:13">
      <c r="B16" s="230"/>
      <c r="C16" s="230"/>
      <c r="E16" s="233" t="s">
        <v>277</v>
      </c>
      <c r="F16" s="234"/>
      <c r="G16" s="60" t="s">
        <v>424</v>
      </c>
    </row>
    <row r="17" spans="2:9">
      <c r="B17" s="230"/>
      <c r="C17" s="230"/>
      <c r="E17" s="233" t="s">
        <v>83</v>
      </c>
      <c r="F17" s="234"/>
      <c r="G17" s="61"/>
    </row>
    <row r="18" spans="2:9">
      <c r="B18" s="230"/>
      <c r="C18" s="230"/>
      <c r="E18" s="233" t="s">
        <v>278</v>
      </c>
      <c r="F18" s="234"/>
      <c r="G18" s="60" t="s">
        <v>424</v>
      </c>
    </row>
    <row r="19" spans="2:9" ht="15.75" thickBot="1">
      <c r="B19" s="230"/>
      <c r="C19" s="230"/>
      <c r="E19" s="235" t="s">
        <v>279</v>
      </c>
      <c r="F19" s="236"/>
      <c r="G19" s="62"/>
    </row>
    <row r="20" spans="2:9" ht="15.75" thickBot="1">
      <c r="B20" s="118"/>
      <c r="I20" s="118"/>
    </row>
    <row r="21" spans="2:9">
      <c r="C21" s="14"/>
      <c r="D21" s="14"/>
      <c r="E21" s="14"/>
      <c r="F21" s="14"/>
      <c r="G21" s="14"/>
      <c r="H21" s="14"/>
    </row>
    <row r="22" spans="2:9" ht="14.45" customHeight="1">
      <c r="B22" s="230" t="s">
        <v>407</v>
      </c>
      <c r="C22" s="230"/>
      <c r="E22" s="216" t="s">
        <v>371</v>
      </c>
      <c r="F22" s="282"/>
      <c r="G22" s="282"/>
      <c r="H22" s="282"/>
    </row>
    <row r="23" spans="2:9" ht="15" customHeight="1" thickBot="1">
      <c r="B23" s="230"/>
      <c r="C23" s="230"/>
    </row>
    <row r="24" spans="2:9" ht="15" customHeight="1" thickBot="1">
      <c r="B24" s="230"/>
      <c r="C24" s="230"/>
      <c r="E24" s="222" t="s">
        <v>281</v>
      </c>
      <c r="F24" s="283"/>
      <c r="G24" s="73" t="s">
        <v>74</v>
      </c>
      <c r="H24" s="74" t="s">
        <v>258</v>
      </c>
      <c r="I24" s="266" t="s">
        <v>75</v>
      </c>
    </row>
    <row r="25" spans="2:9" ht="14.45" customHeight="1">
      <c r="B25" s="230"/>
      <c r="C25" s="230"/>
      <c r="E25" s="268" t="s">
        <v>276</v>
      </c>
      <c r="F25" s="269"/>
      <c r="G25" s="15" t="s">
        <v>283</v>
      </c>
      <c r="H25" s="7" t="s">
        <v>280</v>
      </c>
      <c r="I25" s="267"/>
    </row>
    <row r="26" spans="2:9" ht="15" customHeight="1" thickBot="1">
      <c r="B26" s="230"/>
      <c r="C26" s="230"/>
      <c r="E26" s="270" t="s">
        <v>285</v>
      </c>
      <c r="F26" s="271"/>
      <c r="G26" s="16" t="s">
        <v>284</v>
      </c>
      <c r="H26" s="8" t="s">
        <v>316</v>
      </c>
      <c r="I26" s="17">
        <f>VLOOKUP(H26,L78:M84,2,0)</f>
        <v>0</v>
      </c>
    </row>
    <row r="27" spans="2:9" ht="15" customHeight="1" thickBot="1">
      <c r="B27" s="230"/>
      <c r="C27" s="230"/>
      <c r="E27" s="272" t="s">
        <v>286</v>
      </c>
      <c r="F27" s="273"/>
      <c r="G27" s="18" t="s">
        <v>54</v>
      </c>
      <c r="H27" s="8" t="s">
        <v>316</v>
      </c>
      <c r="I27" s="17">
        <f>VLOOKUP(H27,O78:P88,2,0)</f>
        <v>0</v>
      </c>
    </row>
    <row r="28" spans="2:9" ht="39.950000000000003" customHeight="1">
      <c r="B28" s="230"/>
      <c r="C28" s="230"/>
      <c r="E28" s="274" t="s">
        <v>287</v>
      </c>
      <c r="F28" s="275"/>
      <c r="G28" s="278" t="s">
        <v>379</v>
      </c>
      <c r="H28" s="280" t="s">
        <v>282</v>
      </c>
      <c r="I28" s="5"/>
    </row>
    <row r="29" spans="2:9" ht="39.950000000000003" customHeight="1" thickBot="1">
      <c r="B29" s="230"/>
      <c r="C29" s="230"/>
      <c r="E29" s="276"/>
      <c r="F29" s="277"/>
      <c r="G29" s="279"/>
      <c r="H29" s="281"/>
      <c r="I29" s="5"/>
    </row>
    <row r="30" spans="2:9" ht="15.75" thickBot="1">
      <c r="B30" s="118"/>
      <c r="I30" s="118"/>
    </row>
    <row r="31" spans="2:9">
      <c r="C31" s="14"/>
      <c r="D31" s="14"/>
      <c r="E31" s="14"/>
      <c r="F31" s="14"/>
      <c r="G31" s="14"/>
      <c r="H31" s="14"/>
    </row>
    <row r="32" spans="2:9">
      <c r="B32" s="230" t="s">
        <v>408</v>
      </c>
      <c r="C32" s="230"/>
      <c r="E32" s="238" t="s">
        <v>372</v>
      </c>
      <c r="F32" s="238"/>
      <c r="G32" s="238"/>
      <c r="H32" s="238"/>
      <c r="I32"/>
    </row>
    <row r="33" spans="2:9" ht="15.75" thickBot="1">
      <c r="B33" s="230"/>
      <c r="C33" s="230"/>
      <c r="I33"/>
    </row>
    <row r="34" spans="2:9" s="19" customFormat="1" ht="15.75" thickBot="1">
      <c r="B34" s="230"/>
      <c r="C34" s="230"/>
      <c r="E34" s="75" t="s">
        <v>53</v>
      </c>
      <c r="F34" s="76" t="s">
        <v>288</v>
      </c>
      <c r="G34" s="73" t="s">
        <v>74</v>
      </c>
      <c r="H34" s="74" t="s">
        <v>258</v>
      </c>
      <c r="I34" s="264" t="s">
        <v>75</v>
      </c>
    </row>
    <row r="35" spans="2:9" s="19" customFormat="1" ht="15.75" thickBot="1">
      <c r="B35" s="230"/>
      <c r="C35" s="230"/>
      <c r="E35" s="239" t="s">
        <v>292</v>
      </c>
      <c r="F35" s="240"/>
      <c r="G35" s="240"/>
      <c r="H35" s="241"/>
      <c r="I35" s="265"/>
    </row>
    <row r="36" spans="2:9" s="19" customFormat="1" ht="30" customHeight="1">
      <c r="B36" s="230"/>
      <c r="C36" s="230"/>
      <c r="E36" s="20">
        <v>1</v>
      </c>
      <c r="F36" s="21" t="s">
        <v>260</v>
      </c>
      <c r="G36" s="22" t="s">
        <v>289</v>
      </c>
      <c r="H36" s="9" t="s">
        <v>122</v>
      </c>
      <c r="I36" s="23">
        <f>VLOOKUP(H36,R78:S258,2,0)</f>
        <v>0</v>
      </c>
    </row>
    <row r="37" spans="2:9" s="19" customFormat="1" ht="30" customHeight="1">
      <c r="B37" s="230"/>
      <c r="C37" s="230"/>
      <c r="E37" s="45">
        <v>2</v>
      </c>
      <c r="F37" s="47" t="s">
        <v>261</v>
      </c>
      <c r="G37" s="48" t="s">
        <v>380</v>
      </c>
      <c r="H37" s="10" t="s">
        <v>122</v>
      </c>
      <c r="I37" s="23">
        <f>VLOOKUP(H37,U78:V84,2,0)</f>
        <v>0</v>
      </c>
    </row>
    <row r="38" spans="2:9" s="19" customFormat="1" ht="30" customHeight="1">
      <c r="B38" s="230"/>
      <c r="C38" s="230"/>
      <c r="E38" s="36">
        <v>3</v>
      </c>
      <c r="F38" s="47" t="s">
        <v>262</v>
      </c>
      <c r="G38" s="48" t="s">
        <v>290</v>
      </c>
      <c r="H38" s="10" t="s">
        <v>122</v>
      </c>
      <c r="I38" s="23">
        <f>VLOOKUP(H38,X78:Y266,2,0)</f>
        <v>0</v>
      </c>
    </row>
    <row r="39" spans="2:9" s="19" customFormat="1" ht="30" customHeight="1" thickBot="1">
      <c r="B39" s="230"/>
      <c r="C39" s="230"/>
      <c r="E39" s="24">
        <v>4</v>
      </c>
      <c r="F39" s="25" t="s">
        <v>291</v>
      </c>
      <c r="G39" s="26" t="s">
        <v>381</v>
      </c>
      <c r="H39" s="11" t="s">
        <v>316</v>
      </c>
      <c r="I39" s="68">
        <f>+VLOOKUP(H39,AA78:AB81,2,0)</f>
        <v>0</v>
      </c>
    </row>
    <row r="40" spans="2:9" s="19" customFormat="1" ht="15.75" thickBot="1">
      <c r="B40" s="230"/>
      <c r="C40" s="230"/>
      <c r="E40" s="239" t="s">
        <v>293</v>
      </c>
      <c r="F40" s="242"/>
      <c r="G40" s="240"/>
      <c r="H40" s="241"/>
      <c r="I40" s="23"/>
    </row>
    <row r="41" spans="2:9" s="19" customFormat="1" ht="30" customHeight="1">
      <c r="B41" s="230"/>
      <c r="C41" s="230"/>
      <c r="E41" s="27">
        <v>5</v>
      </c>
      <c r="F41" s="28" t="s">
        <v>259</v>
      </c>
      <c r="G41" s="29" t="s">
        <v>295</v>
      </c>
      <c r="H41" s="9" t="s">
        <v>316</v>
      </c>
      <c r="I41" s="23">
        <f>VLOOKUP(H41,AG78:AH112,2,0)</f>
        <v>0</v>
      </c>
    </row>
    <row r="42" spans="2:9" s="19" customFormat="1" ht="30" customHeight="1">
      <c r="B42" s="230"/>
      <c r="C42" s="230"/>
      <c r="E42" s="45">
        <v>6</v>
      </c>
      <c r="F42" s="30" t="s">
        <v>296</v>
      </c>
      <c r="G42" s="31" t="s">
        <v>297</v>
      </c>
      <c r="H42" s="10" t="s">
        <v>316</v>
      </c>
      <c r="I42" s="23">
        <f>VLOOKUP(H42,AD78:AE80,2,0)</f>
        <v>0</v>
      </c>
    </row>
    <row r="43" spans="2:9" s="19" customFormat="1" ht="30" customHeight="1">
      <c r="B43" s="230"/>
      <c r="C43" s="230"/>
      <c r="E43" s="45">
        <v>7</v>
      </c>
      <c r="F43" s="30" t="s">
        <v>298</v>
      </c>
      <c r="G43" s="31" t="s">
        <v>299</v>
      </c>
      <c r="H43" s="10" t="s">
        <v>316</v>
      </c>
      <c r="I43" s="23">
        <f>VLOOKUP(H43,AJ78:AK81,2,0)</f>
        <v>0</v>
      </c>
    </row>
    <row r="44" spans="2:9" s="19" customFormat="1" ht="30" customHeight="1">
      <c r="B44" s="230"/>
      <c r="C44" s="230"/>
      <c r="E44" s="45">
        <v>8</v>
      </c>
      <c r="F44" s="30" t="s">
        <v>300</v>
      </c>
      <c r="G44" s="31" t="s">
        <v>301</v>
      </c>
      <c r="H44" s="10" t="s">
        <v>316</v>
      </c>
      <c r="I44" s="23">
        <f>VLOOKUP(H44,AM78:AN85,2,0)</f>
        <v>0</v>
      </c>
    </row>
    <row r="45" spans="2:9" s="19" customFormat="1" ht="31.7" customHeight="1">
      <c r="B45" s="230"/>
      <c r="C45" s="230"/>
      <c r="E45" s="45">
        <v>9</v>
      </c>
      <c r="F45" s="30" t="s">
        <v>302</v>
      </c>
      <c r="G45" s="32" t="s">
        <v>54</v>
      </c>
      <c r="H45" s="10" t="s">
        <v>316</v>
      </c>
      <c r="I45" s="23">
        <f>VLOOKUP(H45,AP78:AQ80,2,0)</f>
        <v>0</v>
      </c>
    </row>
    <row r="46" spans="2:9" s="19" customFormat="1" ht="30" customHeight="1" thickBot="1">
      <c r="B46" s="230"/>
      <c r="C46" s="230"/>
      <c r="E46" s="33" t="s">
        <v>61</v>
      </c>
      <c r="F46" s="34" t="s">
        <v>302</v>
      </c>
      <c r="G46" s="35" t="s">
        <v>303</v>
      </c>
      <c r="H46" s="12" t="s">
        <v>316</v>
      </c>
      <c r="I46" s="23"/>
    </row>
    <row r="47" spans="2:9" s="19" customFormat="1" ht="15.75" thickBot="1">
      <c r="B47" s="230"/>
      <c r="C47" s="230"/>
      <c r="E47" s="243" t="s">
        <v>294</v>
      </c>
      <c r="F47" s="240"/>
      <c r="G47" s="240"/>
      <c r="H47" s="241"/>
      <c r="I47" s="23"/>
    </row>
    <row r="48" spans="2:9" s="19" customFormat="1" ht="30" customHeight="1">
      <c r="B48" s="230"/>
      <c r="C48" s="230"/>
      <c r="E48" s="36">
        <v>10</v>
      </c>
      <c r="F48" s="30" t="s">
        <v>304</v>
      </c>
      <c r="G48" s="31" t="s">
        <v>305</v>
      </c>
      <c r="H48" s="10" t="s">
        <v>316</v>
      </c>
      <c r="I48" s="23">
        <f>VLOOKUP(H48,AS78:AT81,2,0)</f>
        <v>0</v>
      </c>
    </row>
    <row r="49" spans="2:9" s="19" customFormat="1" ht="30" customHeight="1">
      <c r="B49" s="230"/>
      <c r="C49" s="230"/>
      <c r="E49" s="36">
        <v>11</v>
      </c>
      <c r="F49" s="30" t="s">
        <v>306</v>
      </c>
      <c r="G49" s="31" t="s">
        <v>307</v>
      </c>
      <c r="H49" s="10" t="s">
        <v>316</v>
      </c>
      <c r="I49" s="23">
        <f>VLOOKUP(H49,AV78:AW81,2,0)</f>
        <v>0</v>
      </c>
    </row>
    <row r="50" spans="2:9" s="19" customFormat="1" ht="30" customHeight="1">
      <c r="B50" s="230"/>
      <c r="C50" s="230"/>
      <c r="E50" s="36">
        <v>12</v>
      </c>
      <c r="F50" s="30" t="s">
        <v>308</v>
      </c>
      <c r="G50" s="32" t="s">
        <v>54</v>
      </c>
      <c r="H50" s="10" t="s">
        <v>316</v>
      </c>
      <c r="I50" s="23">
        <f>VLOOKUP(H50,AY78:AZ82,2,0)</f>
        <v>0</v>
      </c>
    </row>
    <row r="51" spans="2:9" s="19" customFormat="1" ht="30" customHeight="1">
      <c r="B51" s="230"/>
      <c r="C51" s="230"/>
      <c r="E51" s="36">
        <v>13</v>
      </c>
      <c r="F51" s="30" t="s">
        <v>334</v>
      </c>
      <c r="G51" s="31" t="s">
        <v>309</v>
      </c>
      <c r="H51" s="10" t="s">
        <v>316</v>
      </c>
      <c r="I51" s="23">
        <f>VLOOKUP(H51,BB78:BC82,2,0)</f>
        <v>0</v>
      </c>
    </row>
    <row r="52" spans="2:9" s="19" customFormat="1" ht="30" customHeight="1">
      <c r="B52" s="230"/>
      <c r="C52" s="230"/>
      <c r="E52" s="36">
        <v>14</v>
      </c>
      <c r="F52" s="30" t="s">
        <v>335</v>
      </c>
      <c r="G52" s="31" t="s">
        <v>309</v>
      </c>
      <c r="H52" s="10" t="s">
        <v>316</v>
      </c>
      <c r="I52" s="23">
        <f>VLOOKUP(H52,BE78:BF82,2,0)</f>
        <v>0</v>
      </c>
    </row>
    <row r="53" spans="2:9" s="19" customFormat="1" ht="30" customHeight="1">
      <c r="B53" s="230"/>
      <c r="C53" s="230"/>
      <c r="E53" s="37">
        <v>15</v>
      </c>
      <c r="F53" s="38" t="s">
        <v>310</v>
      </c>
      <c r="G53" s="39" t="s">
        <v>54</v>
      </c>
      <c r="H53" s="10" t="s">
        <v>316</v>
      </c>
      <c r="I53" s="40">
        <f>VLOOKUP(H53,BH78:BI81,2,0)</f>
        <v>0</v>
      </c>
    </row>
    <row r="54" spans="2:9" s="19" customFormat="1" ht="30" customHeight="1">
      <c r="B54" s="230"/>
      <c r="C54" s="230"/>
      <c r="E54" s="37">
        <v>16</v>
      </c>
      <c r="F54" s="38" t="s">
        <v>311</v>
      </c>
      <c r="G54" s="44" t="s">
        <v>312</v>
      </c>
      <c r="H54" s="10" t="s">
        <v>316</v>
      </c>
      <c r="I54" s="40">
        <f>VLOOKUP(H54,BK78:BL80,2,0)</f>
        <v>0</v>
      </c>
    </row>
    <row r="55" spans="2:9" s="19" customFormat="1" ht="30" customHeight="1" thickBot="1">
      <c r="B55" s="230"/>
      <c r="C55" s="230"/>
      <c r="E55" s="41">
        <v>17</v>
      </c>
      <c r="F55" s="42" t="s">
        <v>313</v>
      </c>
      <c r="G55" s="33" t="s">
        <v>54</v>
      </c>
      <c r="H55" s="12" t="s">
        <v>316</v>
      </c>
      <c r="I55" s="43">
        <f>VLOOKUP(H55,BN78:BO81,2,0)</f>
        <v>0</v>
      </c>
    </row>
    <row r="56" spans="2:9">
      <c r="B56" s="230"/>
      <c r="C56" s="230"/>
    </row>
    <row r="57" spans="2:9">
      <c r="B57" s="230"/>
      <c r="C57" s="230"/>
    </row>
    <row r="58" spans="2:9">
      <c r="B58" s="230"/>
      <c r="C58" s="230"/>
    </row>
    <row r="59" spans="2:9" ht="15.75" thickBot="1">
      <c r="B59" s="118"/>
      <c r="I59" s="118"/>
    </row>
    <row r="60" spans="2:9">
      <c r="C60" s="14"/>
      <c r="D60" s="14"/>
      <c r="E60" s="14"/>
      <c r="F60" s="14"/>
      <c r="G60" s="14"/>
      <c r="H60" s="14"/>
    </row>
    <row r="61" spans="2:9" ht="28.7" customHeight="1">
      <c r="B61" s="262" t="s">
        <v>409</v>
      </c>
      <c r="C61" s="262"/>
      <c r="E61" s="216" t="s">
        <v>373</v>
      </c>
      <c r="F61" s="216"/>
      <c r="G61" s="216"/>
      <c r="H61" s="216"/>
    </row>
    <row r="62" spans="2:9" ht="15" customHeight="1" thickBot="1">
      <c r="B62" s="262"/>
      <c r="C62" s="262"/>
    </row>
    <row r="63" spans="2:9" ht="14.45" customHeight="1">
      <c r="B63" s="262"/>
      <c r="C63" s="262"/>
      <c r="E63" s="256" t="s">
        <v>314</v>
      </c>
      <c r="F63" s="257"/>
      <c r="G63" s="244" t="str">
        <f>IF(G67="-","-",VLOOKUP(G67,BR78:BS79,2,0))</f>
        <v>-</v>
      </c>
      <c r="H63" s="245"/>
    </row>
    <row r="64" spans="2:9" ht="14.45" customHeight="1">
      <c r="B64" s="262"/>
      <c r="C64" s="262"/>
      <c r="E64" s="258"/>
      <c r="F64" s="259"/>
      <c r="G64" s="246"/>
      <c r="H64" s="247"/>
    </row>
    <row r="65" spans="2:82" ht="15" customHeight="1" thickBot="1">
      <c r="B65" s="262"/>
      <c r="C65" s="262"/>
      <c r="E65" s="260"/>
      <c r="F65" s="261"/>
      <c r="G65" s="248"/>
      <c r="H65" s="249"/>
    </row>
    <row r="66" spans="2:82" ht="15" customHeight="1" thickBot="1">
      <c r="B66" s="262"/>
      <c r="C66" s="262"/>
      <c r="H66" s="5"/>
    </row>
    <row r="67" spans="2:82" ht="14.45" customHeight="1">
      <c r="B67" s="262"/>
      <c r="C67" s="262"/>
      <c r="E67" s="256" t="s">
        <v>315</v>
      </c>
      <c r="F67" s="257"/>
      <c r="G67" s="244" t="str">
        <f>IF(OR(H55=L78,H54=L78,H53=L78,H52=L78,H51=L78,H50=L78,H49=L78,H48=L78,H45=L78,H38=L78,H44=L78,H43=L78,H42=L78,H41=L78,H39=L78,H37=L78,H36=L78,H27=L78,H26=L78),"-",VLOOKUP(SUM(I26:I27,I39:I55)+MAX(I36:I38),BQ78:BR79,2,1))</f>
        <v>-</v>
      </c>
      <c r="H67" s="245"/>
    </row>
    <row r="68" spans="2:82" ht="14.45" customHeight="1">
      <c r="B68" s="262"/>
      <c r="C68" s="262"/>
      <c r="E68" s="258"/>
      <c r="F68" s="259"/>
      <c r="G68" s="246"/>
      <c r="H68" s="247"/>
    </row>
    <row r="69" spans="2:82" ht="15" customHeight="1" thickBot="1">
      <c r="B69" s="262"/>
      <c r="C69" s="262"/>
      <c r="E69" s="260"/>
      <c r="F69" s="261"/>
      <c r="G69" s="248"/>
      <c r="H69" s="249"/>
    </row>
    <row r="70" spans="2:82" ht="15" customHeight="1" thickBot="1">
      <c r="B70" s="262"/>
      <c r="C70" s="262"/>
      <c r="H70" s="5"/>
    </row>
    <row r="71" spans="2:82" ht="14.45" customHeight="1">
      <c r="B71" s="262"/>
      <c r="C71" s="262"/>
      <c r="E71" s="256" t="s">
        <v>264</v>
      </c>
      <c r="F71" s="257"/>
      <c r="G71" s="244" t="str">
        <f>IF(G67="-","-",VLOOKUP(G67,BU78:BV79,2,0))</f>
        <v>-</v>
      </c>
      <c r="H71" s="245"/>
    </row>
    <row r="72" spans="2:82" ht="14.45" customHeight="1">
      <c r="B72" s="262"/>
      <c r="C72" s="262"/>
      <c r="E72" s="258"/>
      <c r="F72" s="259"/>
      <c r="G72" s="246"/>
      <c r="H72" s="247"/>
    </row>
    <row r="73" spans="2:82" ht="15" customHeight="1" thickBot="1">
      <c r="B73" s="262"/>
      <c r="C73" s="262"/>
      <c r="E73" s="260"/>
      <c r="F73" s="261"/>
      <c r="G73" s="248"/>
      <c r="H73" s="249"/>
    </row>
    <row r="74" spans="2:82">
      <c r="B74" s="262"/>
      <c r="C74" s="262"/>
      <c r="L74" s="123" t="s">
        <v>416</v>
      </c>
      <c r="M74" s="124"/>
      <c r="N74" s="124"/>
      <c r="O74" s="124"/>
      <c r="P74" s="124"/>
      <c r="Q74" s="124"/>
      <c r="R74" s="124"/>
      <c r="S74" s="124"/>
      <c r="T74" s="124"/>
      <c r="U74" s="124"/>
      <c r="V74" s="124"/>
      <c r="W74" s="124"/>
      <c r="X74" s="124"/>
      <c r="Y74" s="124"/>
      <c r="Z74" s="124"/>
      <c r="AA74" s="124"/>
      <c r="AB74" s="124"/>
      <c r="AC74" s="124"/>
      <c r="AD74" s="124"/>
      <c r="AE74" s="124"/>
      <c r="AF74" s="124"/>
      <c r="AG74" s="124"/>
      <c r="AH74" s="124"/>
      <c r="AI74" s="124"/>
      <c r="AJ74" s="124"/>
      <c r="AK74" s="124"/>
      <c r="AL74" s="124"/>
      <c r="AM74" s="124"/>
      <c r="AN74" s="124"/>
      <c r="AO74" s="124"/>
      <c r="AP74" s="124"/>
      <c r="AQ74" s="124"/>
      <c r="AR74" s="124"/>
      <c r="AS74" s="124"/>
      <c r="AT74" s="124"/>
      <c r="AU74" s="124"/>
      <c r="AV74" s="124"/>
      <c r="AW74" s="124"/>
      <c r="AX74" s="124"/>
      <c r="AY74" s="124"/>
      <c r="AZ74" s="124"/>
      <c r="BA74" s="124"/>
      <c r="BB74" s="124"/>
      <c r="BC74" s="124"/>
      <c r="BD74" s="124"/>
      <c r="BE74" s="124"/>
      <c r="BF74" s="124"/>
      <c r="BG74" s="124"/>
      <c r="BH74" s="124"/>
      <c r="BI74" s="124"/>
      <c r="BJ74" s="124"/>
      <c r="BK74" s="124"/>
      <c r="BL74" s="124"/>
      <c r="BM74" s="124"/>
      <c r="BN74" s="124"/>
      <c r="BO74" s="124"/>
      <c r="BP74" s="124"/>
      <c r="BQ74" s="124"/>
      <c r="BR74" s="124"/>
      <c r="BS74" s="124"/>
      <c r="BT74" s="124"/>
      <c r="BU74" s="124"/>
      <c r="BV74" s="124"/>
      <c r="BW74" s="124"/>
      <c r="BX74" s="124"/>
      <c r="BY74" s="124"/>
      <c r="BZ74" s="124"/>
      <c r="CA74" s="124"/>
      <c r="CB74" s="124"/>
      <c r="CC74" s="124"/>
      <c r="CD74" s="124"/>
    </row>
    <row r="75" spans="2:82">
      <c r="B75" s="262"/>
      <c r="C75" s="262"/>
    </row>
    <row r="76" spans="2:82" ht="14.45" customHeight="1">
      <c r="B76" s="262"/>
      <c r="C76" s="262"/>
      <c r="E76" s="250" t="s">
        <v>418</v>
      </c>
      <c r="F76" s="251"/>
      <c r="G76" s="252"/>
      <c r="H76" s="253" t="s">
        <v>410</v>
      </c>
      <c r="L76" s="237" t="s">
        <v>382</v>
      </c>
      <c r="M76" s="237"/>
      <c r="O76" s="237" t="s">
        <v>322</v>
      </c>
      <c r="P76" s="237"/>
      <c r="R76" s="237">
        <v>1</v>
      </c>
      <c r="S76" s="237"/>
      <c r="U76" s="237">
        <v>2</v>
      </c>
      <c r="V76" s="237"/>
      <c r="X76" s="237">
        <v>3</v>
      </c>
      <c r="Y76" s="237"/>
      <c r="AA76" s="237">
        <v>4</v>
      </c>
      <c r="AB76" s="237"/>
      <c r="AD76" s="237">
        <v>5</v>
      </c>
      <c r="AE76" s="237"/>
      <c r="AG76" s="237">
        <v>6</v>
      </c>
      <c r="AH76" s="237"/>
      <c r="AJ76" s="237">
        <v>7</v>
      </c>
      <c r="AK76" s="237"/>
      <c r="AM76" s="237">
        <v>8</v>
      </c>
      <c r="AN76" s="237"/>
      <c r="AP76" s="237">
        <v>9</v>
      </c>
      <c r="AQ76" s="237"/>
      <c r="AS76" s="237">
        <v>10</v>
      </c>
      <c r="AT76" s="237"/>
      <c r="AV76" s="237">
        <v>11</v>
      </c>
      <c r="AW76" s="237"/>
      <c r="AY76" s="237">
        <v>12</v>
      </c>
      <c r="AZ76" s="237"/>
      <c r="BB76" s="237">
        <v>13</v>
      </c>
      <c r="BC76" s="237"/>
      <c r="BE76" s="237">
        <v>14</v>
      </c>
      <c r="BF76" s="237"/>
      <c r="BH76" s="237">
        <v>15</v>
      </c>
      <c r="BI76" s="237"/>
      <c r="BK76" s="237">
        <v>16</v>
      </c>
      <c r="BL76" s="237"/>
      <c r="BN76" s="237">
        <v>17</v>
      </c>
      <c r="BO76" s="237"/>
      <c r="BQ76" s="237" t="s">
        <v>363</v>
      </c>
      <c r="BR76" s="237"/>
      <c r="BS76" s="237"/>
      <c r="BU76" s="237" t="s">
        <v>364</v>
      </c>
      <c r="BV76" s="237"/>
      <c r="BX76" s="122" t="s">
        <v>63</v>
      </c>
      <c r="BZ76" s="122" t="s">
        <v>57</v>
      </c>
      <c r="CB76" s="122" t="s">
        <v>58</v>
      </c>
      <c r="CD76" s="122" t="s">
        <v>59</v>
      </c>
    </row>
    <row r="77" spans="2:82">
      <c r="B77" s="262"/>
      <c r="C77" s="262"/>
      <c r="E77" s="251"/>
      <c r="F77" s="251"/>
      <c r="G77" s="252"/>
      <c r="H77" s="254"/>
    </row>
    <row r="78" spans="2:82" ht="30">
      <c r="B78" s="262"/>
      <c r="C78" s="262"/>
      <c r="E78" s="251"/>
      <c r="F78" s="251"/>
      <c r="G78" s="252"/>
      <c r="H78" s="254"/>
      <c r="L78" s="1" t="s">
        <v>316</v>
      </c>
      <c r="O78" s="1" t="s">
        <v>316</v>
      </c>
      <c r="R78" s="1" t="str">
        <f>'III.1. Evaluation de 1er niveau'!U39</f>
        <v>---Choix de la réponse---</v>
      </c>
      <c r="U78" s="1" t="str">
        <f>'III.1. Evaluation de 1er niveau'!AD39</f>
        <v>---Choix de la réponse---</v>
      </c>
      <c r="V78" s="1"/>
      <c r="X78" s="2" t="str">
        <f>'III.1. Evaluation de 1er niveau'!AG39</f>
        <v>---Choix de la réponse---</v>
      </c>
      <c r="AA78" s="1" t="s">
        <v>316</v>
      </c>
      <c r="AD78" s="1" t="s">
        <v>316</v>
      </c>
      <c r="AG78" s="1" t="s">
        <v>316</v>
      </c>
      <c r="AJ78" s="1" t="s">
        <v>316</v>
      </c>
      <c r="AM78" s="1" t="s">
        <v>316</v>
      </c>
      <c r="AP78" s="1" t="s">
        <v>316</v>
      </c>
      <c r="AS78" s="1" t="s">
        <v>316</v>
      </c>
      <c r="AV78" s="1" t="s">
        <v>316</v>
      </c>
      <c r="AW78" s="3"/>
      <c r="AY78" s="1" t="s">
        <v>316</v>
      </c>
      <c r="AZ78" s="3"/>
      <c r="BB78" s="1" t="s">
        <v>316</v>
      </c>
      <c r="BC78" s="3"/>
      <c r="BE78" s="1" t="s">
        <v>316</v>
      </c>
      <c r="BF78" s="3"/>
      <c r="BH78" s="1" t="s">
        <v>316</v>
      </c>
      <c r="BK78" s="1" t="s">
        <v>316</v>
      </c>
      <c r="BN78" s="1" t="s">
        <v>316</v>
      </c>
      <c r="BQ78" s="2">
        <v>0</v>
      </c>
      <c r="BR78" s="2" t="s">
        <v>255</v>
      </c>
      <c r="BS78" s="4" t="s">
        <v>361</v>
      </c>
      <c r="BU78" s="2" t="s">
        <v>255</v>
      </c>
      <c r="BV78" s="77" t="s">
        <v>384</v>
      </c>
      <c r="BX78" s="1" t="s">
        <v>84</v>
      </c>
      <c r="BZ78" s="2">
        <v>1</v>
      </c>
      <c r="CB78" s="2" t="s">
        <v>386</v>
      </c>
      <c r="CD78" s="2">
        <v>2024</v>
      </c>
    </row>
    <row r="79" spans="2:82">
      <c r="B79" s="262"/>
      <c r="C79" s="262"/>
      <c r="E79" s="251"/>
      <c r="F79" s="251"/>
      <c r="G79" s="252"/>
      <c r="H79" s="254"/>
      <c r="L79" s="2" t="s">
        <v>317</v>
      </c>
      <c r="M79" s="2">
        <v>0</v>
      </c>
      <c r="O79" s="2" t="s">
        <v>323</v>
      </c>
      <c r="P79" s="2">
        <v>0</v>
      </c>
      <c r="R79" s="1" t="str">
        <f>'III.1. Evaluation de 1er niveau'!U40</f>
        <v>Afghanistan</v>
      </c>
      <c r="S79" s="2">
        <f>'III.1. Evaluation de 1er niveau'!Y40</f>
        <v>2</v>
      </c>
      <c r="U79" s="1" t="str">
        <f>'III.1. Evaluation de 1er niveau'!AD40</f>
        <v>France - Siège</v>
      </c>
      <c r="V79" s="1">
        <f>'III.1. Evaluation de 1er niveau'!AE40</f>
        <v>1</v>
      </c>
      <c r="X79" s="2" t="str">
        <f>'III.1. Evaluation de 1er niveau'!AG40</f>
        <v>Europe</v>
      </c>
      <c r="Y79" s="2">
        <f>'III.1. Evaluation de 1er niveau'!AH40</f>
        <v>1</v>
      </c>
      <c r="AA79" s="2" t="s">
        <v>60</v>
      </c>
      <c r="AB79" s="2">
        <v>2</v>
      </c>
      <c r="AD79" s="2" t="s">
        <v>333</v>
      </c>
      <c r="AE79" s="2">
        <v>3</v>
      </c>
      <c r="AG79" s="2" t="str">
        <f>'III.1. Evaluation de 1er niveau'!Q40</f>
        <v>Cible de croissance externe</v>
      </c>
      <c r="AH79" s="2">
        <f>'III.1. Evaluation de 1er niveau'!S40</f>
        <v>10</v>
      </c>
      <c r="AJ79" s="2" t="s">
        <v>336</v>
      </c>
      <c r="AK79" s="2">
        <v>3</v>
      </c>
      <c r="AM79" s="2" t="s">
        <v>339</v>
      </c>
      <c r="AN79" s="2">
        <v>3</v>
      </c>
      <c r="AP79" s="2" t="s">
        <v>345</v>
      </c>
      <c r="AQ79" s="2">
        <v>3</v>
      </c>
      <c r="AS79" s="2" t="s">
        <v>347</v>
      </c>
      <c r="AT79" s="2">
        <v>1</v>
      </c>
      <c r="AV79" s="6" t="s">
        <v>55</v>
      </c>
      <c r="AW79" s="63">
        <v>0</v>
      </c>
      <c r="AY79" s="4" t="s">
        <v>350</v>
      </c>
      <c r="AZ79" s="13">
        <v>0</v>
      </c>
      <c r="BB79" s="4" t="s">
        <v>353</v>
      </c>
      <c r="BC79" s="3">
        <v>0</v>
      </c>
      <c r="BE79" s="4" t="s">
        <v>353</v>
      </c>
      <c r="BF79" s="3">
        <v>0</v>
      </c>
      <c r="BH79" s="2" t="s">
        <v>356</v>
      </c>
      <c r="BI79" s="2">
        <v>1</v>
      </c>
      <c r="BK79" s="2" t="s">
        <v>345</v>
      </c>
      <c r="BL79" s="2">
        <v>0</v>
      </c>
      <c r="BN79" s="2" t="s">
        <v>358</v>
      </c>
      <c r="BO79" s="2">
        <v>0</v>
      </c>
      <c r="BQ79" s="2">
        <v>10</v>
      </c>
      <c r="BR79" s="2" t="s">
        <v>256</v>
      </c>
      <c r="BS79" s="4" t="s">
        <v>362</v>
      </c>
      <c r="BU79" s="2" t="s">
        <v>256</v>
      </c>
      <c r="BV79" s="4" t="s">
        <v>385</v>
      </c>
      <c r="BX79" s="1" t="s">
        <v>85</v>
      </c>
      <c r="BZ79" s="2">
        <v>2</v>
      </c>
      <c r="CB79" s="2" t="s">
        <v>387</v>
      </c>
      <c r="CD79" s="2">
        <v>2025</v>
      </c>
    </row>
    <row r="80" spans="2:82">
      <c r="B80" s="262"/>
      <c r="C80" s="262"/>
      <c r="E80" s="251"/>
      <c r="F80" s="251"/>
      <c r="G80" s="252"/>
      <c r="H80" s="255"/>
      <c r="L80" s="2" t="s">
        <v>318</v>
      </c>
      <c r="M80" s="2">
        <v>1</v>
      </c>
      <c r="O80" s="2" t="s">
        <v>324</v>
      </c>
      <c r="P80" s="2">
        <v>1</v>
      </c>
      <c r="R80" s="1" t="str">
        <f>'III.1. Evaluation de 1er niveau'!U41</f>
        <v>Albanie</v>
      </c>
      <c r="S80" s="2">
        <f>'III.1. Evaluation de 1er niveau'!Y41</f>
        <v>2</v>
      </c>
      <c r="U80" s="1" t="str">
        <f>'III.1. Evaluation de 1er niveau'!AD41</f>
        <v>Marchés internationaux - Europe</v>
      </c>
      <c r="V80" s="1">
        <f>'III.1. Evaluation de 1er niveau'!AE41</f>
        <v>1</v>
      </c>
      <c r="X80" s="2" t="str">
        <f>'III.1. Evaluation de 1er niveau'!AG41</f>
        <v>Amérique du Nord</v>
      </c>
      <c r="Y80" s="2">
        <f>'III.1. Evaluation de 1er niveau'!AH41</f>
        <v>1</v>
      </c>
      <c r="AA80" s="2" t="s">
        <v>332</v>
      </c>
      <c r="AB80" s="2">
        <v>0</v>
      </c>
      <c r="AD80" s="2" t="s">
        <v>278</v>
      </c>
      <c r="AE80" s="2">
        <v>0</v>
      </c>
      <c r="AG80" s="2" t="str">
        <f>'III.1. Evaluation de 1er niveau'!Q41</f>
        <v>Client - Wholesalers</v>
      </c>
      <c r="AH80" s="2">
        <f>'III.1. Evaluation de 1er niveau'!S41</f>
        <v>10</v>
      </c>
      <c r="AJ80" s="2" t="s">
        <v>338</v>
      </c>
      <c r="AK80" s="2">
        <v>0</v>
      </c>
      <c r="AM80" s="2" t="s">
        <v>340</v>
      </c>
      <c r="AN80" s="2">
        <v>3</v>
      </c>
      <c r="AP80" s="2" t="s">
        <v>346</v>
      </c>
      <c r="AQ80" s="2">
        <v>0</v>
      </c>
      <c r="AS80" s="2" t="s">
        <v>348</v>
      </c>
      <c r="AT80" s="2">
        <v>0</v>
      </c>
      <c r="AV80" s="6" t="s">
        <v>349</v>
      </c>
      <c r="AW80" s="63">
        <v>0</v>
      </c>
      <c r="AY80" s="4" t="s">
        <v>351</v>
      </c>
      <c r="AZ80" s="13">
        <v>1</v>
      </c>
      <c r="BB80" s="4" t="s">
        <v>354</v>
      </c>
      <c r="BC80" s="3">
        <v>1</v>
      </c>
      <c r="BE80" s="4" t="s">
        <v>354</v>
      </c>
      <c r="BF80" s="3">
        <v>1</v>
      </c>
      <c r="BH80" s="2" t="s">
        <v>357</v>
      </c>
      <c r="BI80" s="2">
        <v>0</v>
      </c>
      <c r="BK80" s="2" t="s">
        <v>346</v>
      </c>
      <c r="BL80" s="2">
        <v>1</v>
      </c>
      <c r="BN80" s="2" t="s">
        <v>359</v>
      </c>
      <c r="BO80" s="2">
        <v>1</v>
      </c>
      <c r="BR80" s="4"/>
      <c r="BS80" s="4"/>
      <c r="BU80" s="4"/>
      <c r="BV80" s="4"/>
      <c r="BX80" s="1" t="s">
        <v>86</v>
      </c>
      <c r="BZ80" s="2">
        <v>3</v>
      </c>
      <c r="CB80" s="2" t="s">
        <v>388</v>
      </c>
      <c r="CD80" s="2">
        <v>2026</v>
      </c>
    </row>
    <row r="81" spans="12:82" ht="14.45" customHeight="1">
      <c r="L81" s="2" t="s">
        <v>319</v>
      </c>
      <c r="M81" s="2">
        <v>1</v>
      </c>
      <c r="O81" s="2" t="s">
        <v>325</v>
      </c>
      <c r="P81" s="2">
        <v>0</v>
      </c>
      <c r="R81" s="1" t="str">
        <f>'III.1. Evaluation de 1er niveau'!U42</f>
        <v>Algérie</v>
      </c>
      <c r="S81" s="2">
        <f>'III.1. Evaluation de 1er niveau'!Y42</f>
        <v>2</v>
      </c>
      <c r="U81" s="1" t="str">
        <f>'III.1. Evaluation de 1er niveau'!AD42</f>
        <v>Marchés internationaux - Amerique du Nord</v>
      </c>
      <c r="V81" s="1">
        <f>'III.1. Evaluation de 1er niveau'!AE42</f>
        <v>1</v>
      </c>
      <c r="X81" s="2" t="str">
        <f>'III.1. Evaluation de 1er niveau'!AG42</f>
        <v>Amérique du Sud</v>
      </c>
      <c r="Y81" s="2">
        <f>'III.1. Evaluation de 1er niveau'!AH42</f>
        <v>2</v>
      </c>
      <c r="AA81" s="2" t="s">
        <v>331</v>
      </c>
      <c r="AB81" s="2">
        <v>1</v>
      </c>
      <c r="AG81" s="2" t="str">
        <f>'III.1. Evaluation de 1er niveau'!Q42</f>
        <v>Client - Retailers</v>
      </c>
      <c r="AH81" s="2">
        <f>'III.1. Evaluation de 1er niveau'!S42</f>
        <v>5</v>
      </c>
      <c r="AJ81" s="2" t="s">
        <v>337</v>
      </c>
      <c r="AK81" s="2">
        <v>1</v>
      </c>
      <c r="AM81" s="2" t="s">
        <v>341</v>
      </c>
      <c r="AN81" s="2">
        <v>3</v>
      </c>
      <c r="AS81" s="2" t="s">
        <v>54</v>
      </c>
      <c r="AT81" s="2">
        <v>0</v>
      </c>
      <c r="AV81" s="6" t="s">
        <v>56</v>
      </c>
      <c r="AW81" s="63">
        <v>1</v>
      </c>
      <c r="AY81" s="2" t="s">
        <v>352</v>
      </c>
      <c r="AZ81" s="2">
        <v>3</v>
      </c>
      <c r="BB81" s="4" t="s">
        <v>355</v>
      </c>
      <c r="BC81" s="3">
        <v>2</v>
      </c>
      <c r="BE81" s="4" t="s">
        <v>355</v>
      </c>
      <c r="BF81" s="3">
        <v>2</v>
      </c>
      <c r="BH81" s="4" t="s">
        <v>54</v>
      </c>
      <c r="BI81" s="3">
        <v>0</v>
      </c>
      <c r="BN81" s="2" t="s">
        <v>360</v>
      </c>
      <c r="BO81" s="2">
        <v>2</v>
      </c>
      <c r="BR81" s="4"/>
      <c r="BS81" s="4"/>
      <c r="BX81" s="1" t="s">
        <v>87</v>
      </c>
      <c r="BZ81" s="2">
        <v>4</v>
      </c>
      <c r="CB81" s="2" t="s">
        <v>389</v>
      </c>
      <c r="CD81" s="2">
        <v>2027</v>
      </c>
    </row>
    <row r="82" spans="12:82" ht="14.45" customHeight="1">
      <c r="L82" s="2" t="s">
        <v>320</v>
      </c>
      <c r="M82" s="2">
        <v>1</v>
      </c>
      <c r="O82" s="2" t="s">
        <v>326</v>
      </c>
      <c r="P82" s="2">
        <v>1</v>
      </c>
      <c r="R82" s="1" t="str">
        <f>'III.1. Evaluation de 1er niveau'!U43</f>
        <v>Angola</v>
      </c>
      <c r="S82" s="2">
        <f>'III.1. Evaluation de 1er niveau'!Y43</f>
        <v>2</v>
      </c>
      <c r="U82" s="1" t="str">
        <f>'III.1. Evaluation de 1er niveau'!AD43</f>
        <v>Marchés internationaux - APAC</v>
      </c>
      <c r="V82" s="1">
        <f>'III.1. Evaluation de 1er niveau'!AE43</f>
        <v>3</v>
      </c>
      <c r="X82" s="2" t="str">
        <f>'III.1. Evaluation de 1er niveau'!AG43</f>
        <v>Afrique</v>
      </c>
      <c r="Y82" s="2">
        <f>'III.1. Evaluation de 1er niveau'!AH43</f>
        <v>3</v>
      </c>
      <c r="AG82" s="2" t="str">
        <f>'III.1. Evaluation de 1er niveau'!Q43</f>
        <v>Client - Department stores</v>
      </c>
      <c r="AH82" s="2">
        <f>'III.1. Evaluation de 1er niveau'!S43</f>
        <v>5</v>
      </c>
      <c r="AM82" s="2" t="s">
        <v>342</v>
      </c>
      <c r="AN82" s="2">
        <v>3</v>
      </c>
      <c r="AY82" s="2" t="s">
        <v>54</v>
      </c>
      <c r="AZ82" s="2">
        <v>0</v>
      </c>
      <c r="BB82" s="4" t="s">
        <v>54</v>
      </c>
      <c r="BC82" s="3">
        <v>0</v>
      </c>
      <c r="BE82" s="4" t="s">
        <v>54</v>
      </c>
      <c r="BF82" s="3">
        <v>0</v>
      </c>
      <c r="BX82" s="1" t="s">
        <v>427</v>
      </c>
      <c r="BZ82" s="2">
        <v>5</v>
      </c>
      <c r="CB82" s="2" t="s">
        <v>390</v>
      </c>
      <c r="CD82" s="2">
        <v>2028</v>
      </c>
    </row>
    <row r="83" spans="12:82">
      <c r="L83" s="2" t="s">
        <v>383</v>
      </c>
      <c r="M83" s="2">
        <v>5</v>
      </c>
      <c r="O83" s="2" t="s">
        <v>327</v>
      </c>
      <c r="P83" s="2">
        <v>1</v>
      </c>
      <c r="R83" s="1" t="str">
        <f>'III.1. Evaluation de 1er niveau'!U44</f>
        <v>Argentine</v>
      </c>
      <c r="S83" s="2">
        <f>'III.1. Evaluation de 1er niveau'!Y44</f>
        <v>2</v>
      </c>
      <c r="U83" s="1" t="str">
        <f>'III.1. Evaluation de 1er niveau'!AD44</f>
        <v>Marchés internationaux - Future Growth Markets</v>
      </c>
      <c r="V83" s="1">
        <f>'III.1. Evaluation de 1er niveau'!AE44</f>
        <v>3</v>
      </c>
      <c r="X83" s="2" t="str">
        <f>'III.1. Evaluation de 1er niveau'!AG44</f>
        <v>Asie</v>
      </c>
      <c r="Y83" s="2">
        <f>'III.1. Evaluation de 1er niveau'!AH44</f>
        <v>3</v>
      </c>
      <c r="AG83" s="2" t="str">
        <f>'III.1. Evaluation de 1er niveau'!Q44</f>
        <v>Four. / Presta. - Baux et loyers</v>
      </c>
      <c r="AH83" s="2">
        <f>'III.1. Evaluation de 1er niveau'!S44</f>
        <v>5</v>
      </c>
      <c r="AM83" s="2" t="s">
        <v>343</v>
      </c>
      <c r="AN83" s="2">
        <v>3</v>
      </c>
      <c r="BX83" s="1" t="s">
        <v>88</v>
      </c>
      <c r="BZ83" s="2">
        <v>6</v>
      </c>
      <c r="CB83" s="2" t="s">
        <v>391</v>
      </c>
      <c r="CD83" s="2">
        <v>2029</v>
      </c>
    </row>
    <row r="84" spans="12:82">
      <c r="L84" s="2" t="s">
        <v>321</v>
      </c>
      <c r="M84" s="2">
        <v>0</v>
      </c>
      <c r="O84" s="2" t="s">
        <v>328</v>
      </c>
      <c r="P84" s="2">
        <v>0</v>
      </c>
      <c r="R84" s="1" t="str">
        <f>'III.1. Evaluation de 1er niveau'!U45</f>
        <v>Arménie</v>
      </c>
      <c r="S84" s="2">
        <f>'III.1. Evaluation de 1er niveau'!Y45</f>
        <v>1</v>
      </c>
      <c r="U84" s="1" t="str">
        <f>'III.1. Evaluation de 1er niveau'!AD45</f>
        <v>Global Travel Retail</v>
      </c>
      <c r="V84" s="1">
        <f>'III.1. Evaluation de 1er niveau'!AE45</f>
        <v>3</v>
      </c>
      <c r="X84" s="2" t="str">
        <f>'III.1. Evaluation de 1er niveau'!AG45</f>
        <v>Moyen-Orient</v>
      </c>
      <c r="Y84" s="2">
        <f>'III.1. Evaluation de 1er niveau'!AH45</f>
        <v>3</v>
      </c>
      <c r="AG84" s="2" t="str">
        <f>'III.1. Evaluation de 1er niveau'!Q45</f>
        <v>Four. / Presta. - Communication et média</v>
      </c>
      <c r="AH84" s="2">
        <f>'III.1. Evaluation de 1er niveau'!S45</f>
        <v>5</v>
      </c>
      <c r="AM84" s="2" t="s">
        <v>331</v>
      </c>
      <c r="AN84" s="2">
        <v>3</v>
      </c>
      <c r="BX84" s="1"/>
      <c r="BZ84" s="2">
        <v>7</v>
      </c>
      <c r="CB84" s="2" t="s">
        <v>392</v>
      </c>
      <c r="CD84" s="2">
        <v>2030</v>
      </c>
    </row>
    <row r="85" spans="12:82">
      <c r="O85" s="2" t="s">
        <v>329</v>
      </c>
      <c r="P85" s="2">
        <v>0</v>
      </c>
      <c r="R85" s="1" t="str">
        <f>'III.1. Evaluation de 1er niveau'!U46</f>
        <v>Australie</v>
      </c>
      <c r="S85" s="2">
        <f>'III.1. Evaluation de 1er niveau'!Y46</f>
        <v>0</v>
      </c>
      <c r="U85" s="1"/>
      <c r="V85" s="1"/>
      <c r="X85" s="2" t="str">
        <f>'III.1. Evaluation de 1er niveau'!AG46</f>
        <v>Océanie</v>
      </c>
      <c r="Y85" s="2">
        <f>'III.1. Evaluation de 1er niveau'!AH46</f>
        <v>1</v>
      </c>
      <c r="AG85" s="2" t="str">
        <f>'III.1. Evaluation de 1er niveau'!Q46</f>
        <v>Four. / Presta. - Conseils (juridiques, stratégiques, etc.)</v>
      </c>
      <c r="AH85" s="2">
        <f>'III.1. Evaluation de 1er niveau'!S46</f>
        <v>5</v>
      </c>
      <c r="AM85" s="2" t="s">
        <v>344</v>
      </c>
      <c r="AN85" s="2">
        <v>0</v>
      </c>
      <c r="BX85" s="1"/>
      <c r="BZ85" s="2">
        <v>8</v>
      </c>
      <c r="CB85" s="2" t="s">
        <v>393</v>
      </c>
      <c r="CD85" s="2">
        <v>2031</v>
      </c>
    </row>
    <row r="86" spans="12:82" ht="14.45" customHeight="1">
      <c r="O86" s="2" t="s">
        <v>330</v>
      </c>
      <c r="P86" s="2">
        <v>0</v>
      </c>
      <c r="R86" s="1" t="str">
        <f>'III.1. Evaluation de 1er niveau'!U47</f>
        <v>Autriche</v>
      </c>
      <c r="S86" s="2">
        <f>'III.1. Evaluation de 1er niveau'!Y47</f>
        <v>0</v>
      </c>
      <c r="U86" s="1"/>
      <c r="V86" s="1"/>
      <c r="X86" s="2" t="str">
        <f>'III.1. Evaluation de 1er niveau'!AG47</f>
        <v>Afghanistan</v>
      </c>
      <c r="Y86" s="2">
        <f>'III.1. Evaluation de 1er niveau'!AH47</f>
        <v>2</v>
      </c>
      <c r="AG86" s="2" t="str">
        <f>'III.1. Evaluation de 1er niveau'!Q47</f>
        <v>Four. / Presta. - Électricité et gaz</v>
      </c>
      <c r="AH86" s="2">
        <f>'III.1. Evaluation de 1er niveau'!S47</f>
        <v>1</v>
      </c>
      <c r="BX86" s="1"/>
      <c r="BZ86" s="2">
        <v>9</v>
      </c>
      <c r="CB86" s="2" t="s">
        <v>394</v>
      </c>
      <c r="CD86" s="2">
        <v>2032</v>
      </c>
    </row>
    <row r="87" spans="12:82">
      <c r="O87" s="2" t="s">
        <v>331</v>
      </c>
      <c r="P87" s="2">
        <v>1</v>
      </c>
      <c r="R87" s="1" t="str">
        <f>'III.1. Evaluation de 1er niveau'!U48</f>
        <v>Azerbaïdjan</v>
      </c>
      <c r="S87" s="2">
        <f>'III.1. Evaluation de 1er niveau'!Y48</f>
        <v>2</v>
      </c>
      <c r="U87" s="1"/>
      <c r="V87" s="1"/>
      <c r="X87" s="2" t="str">
        <f>'III.1. Evaluation de 1er niveau'!AG48</f>
        <v>Albanie</v>
      </c>
      <c r="Y87" s="2">
        <f>'III.1. Evaluation de 1er niveau'!AH48</f>
        <v>2</v>
      </c>
      <c r="AG87" s="2" t="str">
        <f>'III.1. Evaluation de 1er niveau'!Q48</f>
        <v>Four. / Presta. - Equipement de sécurité</v>
      </c>
      <c r="AH87" s="2">
        <f>'III.1. Evaluation de 1er niveau'!S48</f>
        <v>3</v>
      </c>
      <c r="BX87" s="1"/>
      <c r="BZ87" s="2">
        <v>10</v>
      </c>
      <c r="CB87" s="2" t="s">
        <v>395</v>
      </c>
      <c r="CD87" s="2">
        <v>2033</v>
      </c>
    </row>
    <row r="88" spans="12:82">
      <c r="O88" s="2" t="s">
        <v>54</v>
      </c>
      <c r="P88" s="2">
        <v>0</v>
      </c>
      <c r="R88" s="1" t="str">
        <f>'III.1. Evaluation de 1er niveau'!U49</f>
        <v>Bahamas</v>
      </c>
      <c r="S88" s="2">
        <f>'III.1. Evaluation de 1er niveau'!Y49</f>
        <v>3</v>
      </c>
      <c r="U88" s="1"/>
      <c r="V88" s="1"/>
      <c r="X88" s="2" t="str">
        <f>'III.1. Evaluation de 1er niveau'!AG49</f>
        <v>Algérie</v>
      </c>
      <c r="Y88" s="2">
        <f>'III.1. Evaluation de 1er niveau'!AH49</f>
        <v>2</v>
      </c>
      <c r="AG88" s="2" t="str">
        <f>'III.1. Evaluation de 1er niveau'!Q49</f>
        <v>Four. / Presta. - Fourniture de matériel de promotion</v>
      </c>
      <c r="AH88" s="2">
        <f>'III.1. Evaluation de 1er niveau'!S49</f>
        <v>5</v>
      </c>
      <c r="BX88" s="1"/>
      <c r="BZ88" s="2">
        <v>11</v>
      </c>
      <c r="CB88" s="2" t="s">
        <v>396</v>
      </c>
      <c r="CD88" s="2">
        <v>2034</v>
      </c>
    </row>
    <row r="89" spans="12:82">
      <c r="R89" s="1" t="str">
        <f>'III.1. Evaluation de 1er niveau'!U50</f>
        <v>Bahreïn</v>
      </c>
      <c r="S89" s="2">
        <f>'III.1. Evaluation de 1er niveau'!Y50</f>
        <v>1</v>
      </c>
      <c r="U89" s="1"/>
      <c r="V89" s="1"/>
      <c r="X89" s="2" t="str">
        <f>'III.1. Evaluation de 1er niveau'!AG50</f>
        <v>Angola</v>
      </c>
      <c r="Y89" s="2">
        <f>'III.1. Evaluation de 1er niveau'!AH50</f>
        <v>2</v>
      </c>
      <c r="AG89" s="2" t="str">
        <f>'III.1. Evaluation de 1er niveau'!Q50</f>
        <v>Four. / Presta. - Fourniture de packaging</v>
      </c>
      <c r="AH89" s="2">
        <f>'III.1. Evaluation de 1er niveau'!S50</f>
        <v>5</v>
      </c>
      <c r="BX89" s="1"/>
      <c r="BZ89" s="2">
        <v>12</v>
      </c>
      <c r="CB89" s="2" t="s">
        <v>397</v>
      </c>
      <c r="CD89" s="2">
        <v>2035</v>
      </c>
    </row>
    <row r="90" spans="12:82">
      <c r="R90" s="1" t="str">
        <f>'III.1. Evaluation de 1er niveau'!U51</f>
        <v>Bangladesh</v>
      </c>
      <c r="S90" s="2">
        <f>'III.1. Evaluation de 1er niveau'!Y51</f>
        <v>2</v>
      </c>
      <c r="U90" s="1"/>
      <c r="V90" s="1"/>
      <c r="X90" s="2" t="str">
        <f>'III.1. Evaluation de 1er niveau'!AG51</f>
        <v>Argentine</v>
      </c>
      <c r="Y90" s="2">
        <f>'III.1. Evaluation de 1er niveau'!AH51</f>
        <v>2</v>
      </c>
      <c r="AG90" s="2" t="str">
        <f>'III.1. Evaluation de 1er niveau'!Q51</f>
        <v>Four. / Presta. - Fourniture de matières premières</v>
      </c>
      <c r="AH90" s="2">
        <f>'III.1. Evaluation de 1er niveau'!S51</f>
        <v>5</v>
      </c>
      <c r="BX90" s="1"/>
      <c r="BZ90" s="2">
        <v>13</v>
      </c>
      <c r="CD90" s="2">
        <v>2036</v>
      </c>
    </row>
    <row r="91" spans="12:82">
      <c r="R91" s="1" t="str">
        <f>'III.1. Evaluation de 1er niveau'!U52</f>
        <v>Barbade</v>
      </c>
      <c r="S91" s="2">
        <f>'III.1. Evaluation de 1er niveau'!Y52</f>
        <v>3</v>
      </c>
      <c r="U91" s="1"/>
      <c r="V91" s="1"/>
      <c r="X91" s="2" t="str">
        <f>'III.1. Evaluation de 1er niveau'!AG52</f>
        <v>Arménie</v>
      </c>
      <c r="Y91" s="2">
        <f>'III.1. Evaluation de 1er niveau'!AH52</f>
        <v>1</v>
      </c>
      <c r="AG91" s="2" t="str">
        <f>'III.1. Evaluation de 1er niveau'!Q52</f>
        <v>Four. / Presta. - Hébergement</v>
      </c>
      <c r="AH91" s="2">
        <f>'III.1. Evaluation de 1er niveau'!S52</f>
        <v>1</v>
      </c>
      <c r="BZ91" s="2">
        <v>14</v>
      </c>
      <c r="CD91" s="2">
        <v>2037</v>
      </c>
    </row>
    <row r="92" spans="12:82">
      <c r="R92" s="1" t="str">
        <f>'III.1. Evaluation de 1er niveau'!U53</f>
        <v>Bélarus</v>
      </c>
      <c r="S92" s="2">
        <f>'III.1. Evaluation de 1er niveau'!Y53</f>
        <v>2</v>
      </c>
      <c r="U92" s="1"/>
      <c r="V92" s="1"/>
      <c r="X92" s="2" t="str">
        <f>'III.1. Evaluation de 1er niveau'!AG53</f>
        <v>Australie</v>
      </c>
      <c r="Y92" s="2">
        <f>'III.1. Evaluation de 1er niveau'!AH53</f>
        <v>0</v>
      </c>
      <c r="AG92" s="2" t="str">
        <f>'III.1. Evaluation de 1er niveau'!Q53</f>
        <v>Four. / Presta. - Immobilier</v>
      </c>
      <c r="AH92" s="2">
        <f>'III.1. Evaluation de 1er niveau'!S53</f>
        <v>5</v>
      </c>
      <c r="BZ92" s="2">
        <v>15</v>
      </c>
      <c r="CD92" s="2">
        <v>2038</v>
      </c>
    </row>
    <row r="93" spans="12:82" ht="14.45" customHeight="1">
      <c r="R93" s="1" t="str">
        <f>'III.1. Evaluation de 1er niveau'!U54</f>
        <v>Belgique</v>
      </c>
      <c r="S93" s="2">
        <f>'III.1. Evaluation de 1er niveau'!Y54</f>
        <v>0</v>
      </c>
      <c r="U93" s="1"/>
      <c r="V93" s="1"/>
      <c r="X93" s="2" t="str">
        <f>'III.1. Evaluation de 1er niveau'!AG54</f>
        <v>Autriche</v>
      </c>
      <c r="Y93" s="2">
        <f>'III.1. Evaluation de 1er niveau'!AH54</f>
        <v>0</v>
      </c>
      <c r="AG93" s="2" t="str">
        <f>'III.1. Evaluation de 1er niveau'!Q54</f>
        <v>Four. / Presta. - Influenceurs</v>
      </c>
      <c r="AH93" s="2">
        <f>'III.1. Evaluation de 1er niveau'!S54</f>
        <v>5</v>
      </c>
      <c r="BZ93" s="2">
        <v>16</v>
      </c>
      <c r="CD93" s="2">
        <v>2039</v>
      </c>
    </row>
    <row r="94" spans="12:82">
      <c r="R94" s="1" t="str">
        <f>'III.1. Evaluation de 1er niveau'!U55</f>
        <v>Bénin</v>
      </c>
      <c r="S94" s="2">
        <f>'III.1. Evaluation de 1er niveau'!Y55</f>
        <v>1</v>
      </c>
      <c r="U94" s="1"/>
      <c r="V94" s="1"/>
      <c r="X94" s="2" t="str">
        <f>'III.1. Evaluation de 1er niveau'!AG55</f>
        <v>Azerbaïdjan</v>
      </c>
      <c r="Y94" s="2">
        <f>'III.1. Evaluation de 1er niveau'!AH55</f>
        <v>2</v>
      </c>
      <c r="AG94" s="2" t="str">
        <f>'III.1. Evaluation de 1er niveau'!Q55</f>
        <v>Four. / Presta. - Installations et équipements techniques</v>
      </c>
      <c r="AH94" s="2">
        <f>'III.1. Evaluation de 1er niveau'!S55</f>
        <v>3</v>
      </c>
      <c r="BZ94" s="2">
        <v>17</v>
      </c>
      <c r="CD94" s="2">
        <v>2040</v>
      </c>
    </row>
    <row r="95" spans="12:82">
      <c r="R95" s="1" t="str">
        <f>'III.1. Evaluation de 1er niveau'!U56</f>
        <v>Bhoutan</v>
      </c>
      <c r="S95" s="2">
        <f>'III.1. Evaluation de 1er niveau'!Y56</f>
        <v>0</v>
      </c>
      <c r="U95" s="1"/>
      <c r="V95" s="1"/>
      <c r="X95" s="2" t="str">
        <f>'III.1. Evaluation de 1er niveau'!AG56</f>
        <v>Bahamas</v>
      </c>
      <c r="Y95" s="2">
        <f>'III.1. Evaluation de 1er niveau'!AH56</f>
        <v>3</v>
      </c>
      <c r="AG95" s="2" t="str">
        <f>'III.1. Evaluation de 1er niveau'!Q56</f>
        <v>Four. / Presta. - Intérimaires</v>
      </c>
      <c r="AH95" s="2">
        <f>'III.1. Evaluation de 1er niveau'!S56</f>
        <v>5</v>
      </c>
      <c r="BZ95" s="2">
        <v>18</v>
      </c>
      <c r="CD95" s="2">
        <v>2041</v>
      </c>
    </row>
    <row r="96" spans="12:82">
      <c r="R96" s="1" t="str">
        <f>'III.1. Evaluation de 1er niveau'!U57</f>
        <v>Bolivie</v>
      </c>
      <c r="S96" s="2">
        <f>'III.1. Evaluation de 1er niveau'!Y57</f>
        <v>2</v>
      </c>
      <c r="V96" s="5"/>
      <c r="X96" s="2" t="str">
        <f>'III.1. Evaluation de 1er niveau'!AG57</f>
        <v>Bahreïn</v>
      </c>
      <c r="Y96" s="2">
        <f>'III.1. Evaluation de 1er niveau'!AH57</f>
        <v>1</v>
      </c>
      <c r="AG96" s="2" t="str">
        <f>'III.1. Evaluation de 1er niveau'!Q57</f>
        <v>Four. / Presta. - Logistique</v>
      </c>
      <c r="AH96" s="2">
        <f>'III.1. Evaluation de 1er niveau'!S57</f>
        <v>5</v>
      </c>
      <c r="BZ96" s="2">
        <v>19</v>
      </c>
      <c r="CD96" s="2">
        <v>2042</v>
      </c>
    </row>
    <row r="97" spans="18:82">
      <c r="R97" s="1" t="str">
        <f>'III.1. Evaluation de 1er niveau'!U58</f>
        <v>Bosnie-Herzégovine</v>
      </c>
      <c r="S97" s="2">
        <f>'III.1. Evaluation de 1er niveau'!Y58</f>
        <v>2</v>
      </c>
      <c r="V97" s="5"/>
      <c r="X97" s="2" t="str">
        <f>'III.1. Evaluation de 1er niveau'!AG58</f>
        <v>Bangladesh</v>
      </c>
      <c r="Y97" s="2">
        <f>'III.1. Evaluation de 1er niveau'!AH58</f>
        <v>2</v>
      </c>
      <c r="AG97" s="2" t="str">
        <f>'III.1. Evaluation de 1er niveau'!Q58</f>
        <v>Four. / Presta. - Maintenance des bâtiments</v>
      </c>
      <c r="AH97" s="2">
        <f>'III.1. Evaluation de 1er niveau'!S58</f>
        <v>3</v>
      </c>
      <c r="BZ97" s="2">
        <v>20</v>
      </c>
      <c r="CD97" s="2">
        <v>2043</v>
      </c>
    </row>
    <row r="98" spans="18:82">
      <c r="R98" s="1" t="str">
        <f>'III.1. Evaluation de 1er niveau'!U59</f>
        <v>Botswana</v>
      </c>
      <c r="S98" s="2">
        <f>'III.1. Evaluation de 1er niveau'!Y59</f>
        <v>1</v>
      </c>
      <c r="V98" s="5"/>
      <c r="X98" s="2" t="str">
        <f>'III.1. Evaluation de 1er niveau'!AG59</f>
        <v>Barbade</v>
      </c>
      <c r="Y98" s="2">
        <f>'III.1. Evaluation de 1er niveau'!AH59</f>
        <v>3</v>
      </c>
      <c r="AG98" s="2" t="str">
        <f>'III.1. Evaluation de 1er niveau'!Q59</f>
        <v>Four. / Presta. - Maintenance informatique</v>
      </c>
      <c r="AH98" s="2">
        <f>'III.1. Evaluation de 1er niveau'!S59</f>
        <v>1</v>
      </c>
      <c r="BZ98" s="2">
        <v>21</v>
      </c>
      <c r="CD98" s="2">
        <v>2044</v>
      </c>
    </row>
    <row r="99" spans="18:82">
      <c r="R99" s="1" t="str">
        <f>'III.1. Evaluation de 1er niveau'!U60</f>
        <v>Brésil</v>
      </c>
      <c r="S99" s="2">
        <f>'III.1. Evaluation de 1er niveau'!Y60</f>
        <v>2</v>
      </c>
      <c r="V99" s="5"/>
      <c r="X99" s="2" t="str">
        <f>'III.1. Evaluation de 1er niveau'!AG60</f>
        <v>Bélarus</v>
      </c>
      <c r="Y99" s="2">
        <f>'III.1. Evaluation de 1er niveau'!AH60</f>
        <v>2</v>
      </c>
      <c r="AG99" s="2" t="str">
        <f>'III.1. Evaluation de 1er niveau'!Q60</f>
        <v>Four. / Presta. - Matériel informatique</v>
      </c>
      <c r="AH99" s="2">
        <f>'III.1. Evaluation de 1er niveau'!S60</f>
        <v>3</v>
      </c>
      <c r="BZ99" s="2">
        <v>22</v>
      </c>
      <c r="CD99" s="2">
        <v>2045</v>
      </c>
    </row>
    <row r="100" spans="18:82">
      <c r="R100" s="1" t="str">
        <f>'III.1. Evaluation de 1er niveau'!U61</f>
        <v>Bulgarie</v>
      </c>
      <c r="S100" s="2">
        <f>'III.1. Evaluation de 1er niveau'!Y61</f>
        <v>1</v>
      </c>
      <c r="V100" s="5"/>
      <c r="X100" s="2" t="str">
        <f>'III.1. Evaluation de 1er niveau'!AG61</f>
        <v>Belgique</v>
      </c>
      <c r="Y100" s="2">
        <f>'III.1. Evaluation de 1er niveau'!AH61</f>
        <v>0</v>
      </c>
      <c r="AG100" s="2" t="str">
        <f>'III.1. Evaluation de 1er niveau'!Q61</f>
        <v>Four. / Presta. - Mobilier de bureau</v>
      </c>
      <c r="AH100" s="2">
        <f>'III.1. Evaluation de 1er niveau'!S61</f>
        <v>3</v>
      </c>
      <c r="BZ100" s="2">
        <v>23</v>
      </c>
      <c r="CD100" s="2">
        <v>2046</v>
      </c>
    </row>
    <row r="101" spans="18:82">
      <c r="R101" s="1" t="str">
        <f>'III.1. Evaluation de 1er niveau'!U62</f>
        <v>Burkina Faso</v>
      </c>
      <c r="S101" s="2">
        <f>'III.1. Evaluation de 1er niveau'!Y62</f>
        <v>1</v>
      </c>
      <c r="V101" s="5"/>
      <c r="X101" s="2" t="str">
        <f>'III.1. Evaluation de 1er niveau'!AG62</f>
        <v>Bénin</v>
      </c>
      <c r="Y101" s="2">
        <f>'III.1. Evaluation de 1er niveau'!AH62</f>
        <v>1</v>
      </c>
      <c r="AG101" s="2" t="str">
        <f>'III.1. Evaluation de 1er niveau'!Q62</f>
        <v>Four. / Presta. - Nourriture et boissons</v>
      </c>
      <c r="AH101" s="2">
        <f>'III.1. Evaluation de 1er niveau'!S62</f>
        <v>3</v>
      </c>
      <c r="BZ101" s="2">
        <v>24</v>
      </c>
      <c r="CD101" s="2">
        <v>2047</v>
      </c>
    </row>
    <row r="102" spans="18:82" ht="14.45" customHeight="1">
      <c r="R102" s="1" t="str">
        <f>'III.1. Evaluation de 1er niveau'!U63</f>
        <v>Burundi</v>
      </c>
      <c r="S102" s="2">
        <f>'III.1. Evaluation de 1er niveau'!Y63</f>
        <v>2</v>
      </c>
      <c r="V102" s="5"/>
      <c r="X102" s="2" t="str">
        <f>'III.1. Evaluation de 1er niveau'!AG63</f>
        <v>Bhoutan</v>
      </c>
      <c r="Y102" s="2">
        <f>'III.1. Evaluation de 1er niveau'!AH63</f>
        <v>0</v>
      </c>
      <c r="AG102" s="2" t="str">
        <f>'III.1. Evaluation de 1er niveau'!Q63</f>
        <v>Four. / Presta. - Organismes de recherche</v>
      </c>
      <c r="AH102" s="2">
        <f>'III.1. Evaluation de 1er niveau'!S63</f>
        <v>5</v>
      </c>
      <c r="BZ102" s="2">
        <v>25</v>
      </c>
      <c r="CD102" s="2">
        <v>2048</v>
      </c>
    </row>
    <row r="103" spans="18:82">
      <c r="R103" s="1" t="str">
        <f>'III.1. Evaluation de 1er niveau'!U64</f>
        <v>Cabo Verde</v>
      </c>
      <c r="S103" s="2">
        <f>'III.1. Evaluation de 1er niveau'!Y64</f>
        <v>0</v>
      </c>
      <c r="V103" s="5"/>
      <c r="X103" s="2" t="str">
        <f>'III.1. Evaluation de 1er niveau'!AG64</f>
        <v>Bolivie</v>
      </c>
      <c r="Y103" s="2">
        <f>'III.1. Evaluation de 1er niveau'!AH64</f>
        <v>2</v>
      </c>
      <c r="AG103" s="2" t="str">
        <f>'III.1. Evaluation de 1er niveau'!Q64</f>
        <v>Four. / Presta. - Promotion de la marque</v>
      </c>
      <c r="AH103" s="2">
        <f>'III.1. Evaluation de 1er niveau'!S64</f>
        <v>5</v>
      </c>
      <c r="BZ103" s="2">
        <v>26</v>
      </c>
      <c r="CD103" s="2">
        <v>2049</v>
      </c>
    </row>
    <row r="104" spans="18:82">
      <c r="R104" s="1" t="str">
        <f>'III.1. Evaluation de 1er niveau'!U65</f>
        <v>Cambodge</v>
      </c>
      <c r="S104" s="2">
        <f>'III.1. Evaluation de 1er niveau'!Y65</f>
        <v>2</v>
      </c>
      <c r="V104" s="5"/>
      <c r="X104" s="2" t="str">
        <f>'III.1. Evaluation de 1er niveau'!AG65</f>
        <v>Bosnie-Herzégovine</v>
      </c>
      <c r="Y104" s="2">
        <f>'III.1. Evaluation de 1er niveau'!AH65</f>
        <v>2</v>
      </c>
      <c r="AG104" s="2" t="str">
        <f>'III.1. Evaluation de 1er niveau'!Q65</f>
        <v>Four. / Presta. - Services de nettoyage</v>
      </c>
      <c r="AH104" s="2">
        <f>'III.1. Evaluation de 1er niveau'!S65</f>
        <v>3</v>
      </c>
      <c r="BZ104" s="2">
        <v>27</v>
      </c>
      <c r="CD104" s="2">
        <v>2050</v>
      </c>
    </row>
    <row r="105" spans="18:82">
      <c r="R105" s="1" t="str">
        <f>'III.1. Evaluation de 1er niveau'!U66</f>
        <v>Cameroun</v>
      </c>
      <c r="S105" s="2">
        <f>'III.1. Evaluation de 1er niveau'!Y66</f>
        <v>2</v>
      </c>
      <c r="V105" s="5"/>
      <c r="X105" s="2" t="str">
        <f>'III.1. Evaluation de 1er niveau'!AG66</f>
        <v>Botswana</v>
      </c>
      <c r="Y105" s="2">
        <f>'III.1. Evaluation de 1er niveau'!AH66</f>
        <v>1</v>
      </c>
      <c r="AG105" s="2" t="str">
        <f>'III.1. Evaluation de 1er niveau'!Q66</f>
        <v>Four. / Presta. - Services de sécurité</v>
      </c>
      <c r="AH105" s="2">
        <f>'III.1. Evaluation de 1er niveau'!S66</f>
        <v>3</v>
      </c>
      <c r="BZ105" s="2">
        <v>28</v>
      </c>
    </row>
    <row r="106" spans="18:82">
      <c r="R106" s="1" t="str">
        <f>'III.1. Evaluation de 1er niveau'!U67</f>
        <v>Canada</v>
      </c>
      <c r="S106" s="2">
        <f>'III.1. Evaluation de 1er niveau'!Y67</f>
        <v>0</v>
      </c>
      <c r="V106" s="5"/>
      <c r="X106" s="2" t="str">
        <f>'III.1. Evaluation de 1er niveau'!AG67</f>
        <v>Brésil</v>
      </c>
      <c r="Y106" s="2">
        <f>'III.1. Evaluation de 1er niveau'!AH67</f>
        <v>2</v>
      </c>
      <c r="AG106" s="2" t="str">
        <f>'III.1. Evaluation de 1er niveau'!Q67</f>
        <v>Four. / Presta. - Services liés au e-commerce</v>
      </c>
      <c r="AH106" s="2">
        <f>'III.1. Evaluation de 1er niveau'!S67</f>
        <v>3</v>
      </c>
      <c r="BZ106" s="2">
        <v>29</v>
      </c>
    </row>
    <row r="107" spans="18:82">
      <c r="R107" s="1" t="str">
        <f>'III.1. Evaluation de 1er niveau'!U68</f>
        <v>République Centrafricaine</v>
      </c>
      <c r="S107" s="2">
        <f>'III.1. Evaluation de 1er niveau'!Y68</f>
        <v>2</v>
      </c>
      <c r="V107" s="5"/>
      <c r="X107" s="2" t="str">
        <f>'III.1. Evaluation de 1er niveau'!AG68</f>
        <v>Bulgarie</v>
      </c>
      <c r="Y107" s="2">
        <f>'III.1. Evaluation de 1er niveau'!AH68</f>
        <v>1</v>
      </c>
      <c r="AG107" s="2" t="str">
        <f>'III.1. Evaluation de 1er niveau'!Q68</f>
        <v>Four. / Presta. - Sous-traitance production</v>
      </c>
      <c r="AH107" s="2">
        <f>'III.1. Evaluation de 1er niveau'!S68</f>
        <v>5</v>
      </c>
      <c r="BZ107" s="2">
        <v>30</v>
      </c>
    </row>
    <row r="108" spans="18:82" ht="14.45" customHeight="1">
      <c r="R108" s="1" t="str">
        <f>'III.1. Evaluation de 1er niveau'!U69</f>
        <v>Tchad</v>
      </c>
      <c r="S108" s="2">
        <f>'III.1. Evaluation de 1er niveau'!Y69</f>
        <v>2</v>
      </c>
      <c r="V108" s="5"/>
      <c r="X108" s="2" t="str">
        <f>'III.1. Evaluation de 1er niveau'!AG69</f>
        <v>Burkina Faso</v>
      </c>
      <c r="Y108" s="2">
        <f>'III.1. Evaluation de 1er niveau'!AH69</f>
        <v>1</v>
      </c>
      <c r="AG108" s="2" t="str">
        <f>'III.1. Evaluation de 1er niveau'!Q69</f>
        <v>Four. / Presta. - Télécommunications</v>
      </c>
      <c r="AH108" s="2">
        <f>'III.1. Evaluation de 1er niveau'!S69</f>
        <v>3</v>
      </c>
      <c r="BZ108" s="2">
        <v>31</v>
      </c>
    </row>
    <row r="109" spans="18:82">
      <c r="R109" s="1" t="str">
        <f>'III.1. Evaluation de 1er niveau'!U70</f>
        <v>Chili</v>
      </c>
      <c r="S109" s="2">
        <f>'III.1. Evaluation de 1er niveau'!Y70</f>
        <v>0</v>
      </c>
      <c r="V109" s="5"/>
      <c r="X109" s="2" t="str">
        <f>'III.1. Evaluation de 1er niveau'!AG70</f>
        <v>Burundi</v>
      </c>
      <c r="Y109" s="2">
        <f>'III.1. Evaluation de 1er niveau'!AH70</f>
        <v>2</v>
      </c>
      <c r="AG109" s="2" t="str">
        <f>'III.1. Evaluation de 1er niveau'!Q70</f>
        <v>Four. / Presta. - Transport de marchandise et services liés</v>
      </c>
      <c r="AH109" s="2">
        <f>'III.1. Evaluation de 1er niveau'!S70</f>
        <v>5</v>
      </c>
    </row>
    <row r="110" spans="18:82">
      <c r="R110" s="1" t="str">
        <f>'III.1. Evaluation de 1er niveau'!U71</f>
        <v>Chine</v>
      </c>
      <c r="S110" s="2">
        <f>'III.1. Evaluation de 1er niveau'!Y71</f>
        <v>1</v>
      </c>
      <c r="V110" s="5"/>
      <c r="X110" s="2" t="str">
        <f>'III.1. Evaluation de 1er niveau'!AG71</f>
        <v>Cabo Verde</v>
      </c>
      <c r="Y110" s="2">
        <f>'III.1. Evaluation de 1er niveau'!AH71</f>
        <v>0</v>
      </c>
      <c r="AG110" s="2" t="str">
        <f>'III.1. Evaluation de 1er niveau'!Q71</f>
        <v>Four. / Presta. - Transport de taxi et de personnel</v>
      </c>
      <c r="AH110" s="2">
        <f>'III.1. Evaluation de 1er niveau'!S71</f>
        <v>3</v>
      </c>
    </row>
    <row r="111" spans="18:82">
      <c r="R111" s="1" t="str">
        <f>'III.1. Evaluation de 1er niveau'!U72</f>
        <v>Colombie</v>
      </c>
      <c r="S111" s="2">
        <f>'III.1. Evaluation de 1er niveau'!Y72</f>
        <v>1</v>
      </c>
      <c r="V111" s="5"/>
      <c r="X111" s="2" t="str">
        <f>'III.1. Evaluation de 1er niveau'!AG72</f>
        <v>Cambodge</v>
      </c>
      <c r="Y111" s="2">
        <f>'III.1. Evaluation de 1er niveau'!AH72</f>
        <v>2</v>
      </c>
      <c r="AG111" s="2" t="str">
        <f>'III.1. Evaluation de 1er niveau'!Q72</f>
        <v>Bénéficiaire d'actions de sponsoring / mécénat</v>
      </c>
      <c r="AH111" s="2">
        <f>'III.1. Evaluation de 1er niveau'!S72</f>
        <v>10</v>
      </c>
    </row>
    <row r="112" spans="18:82" ht="14.45" customHeight="1">
      <c r="R112" s="1" t="str">
        <f>'III.1. Evaluation de 1er niveau'!U73</f>
        <v>Comores</v>
      </c>
      <c r="S112" s="2">
        <f>'III.1. Evaluation de 1er niveau'!Y73</f>
        <v>2</v>
      </c>
      <c r="V112" s="5"/>
      <c r="X112" s="2" t="str">
        <f>'III.1. Evaluation de 1er niveau'!AG73</f>
        <v>Cameroun</v>
      </c>
      <c r="Y112" s="2">
        <f>'III.1. Evaluation de 1er niveau'!AH73</f>
        <v>2</v>
      </c>
      <c r="AG112" s="2" t="str">
        <f>'III.1. Evaluation de 1er niveau'!Q73</f>
        <v>Auditeurs / Organismes certificateurs (secteur privé)</v>
      </c>
      <c r="AH112" s="2">
        <v>5</v>
      </c>
    </row>
    <row r="113" spans="18:34">
      <c r="R113" s="1" t="str">
        <f>'III.1. Evaluation de 1er niveau'!U74</f>
        <v>Congo</v>
      </c>
      <c r="S113" s="2">
        <f>'III.1. Evaluation de 1er niveau'!Y74</f>
        <v>2</v>
      </c>
      <c r="V113" s="5"/>
      <c r="X113" s="2" t="str">
        <f>'III.1. Evaluation de 1er niveau'!AG74</f>
        <v>Canada</v>
      </c>
      <c r="Y113" s="2">
        <f>'III.1. Evaluation de 1er niveau'!AH74</f>
        <v>0</v>
      </c>
      <c r="AG113" s="2" t="s">
        <v>436</v>
      </c>
      <c r="AH113" s="2">
        <v>10</v>
      </c>
    </row>
    <row r="114" spans="18:34">
      <c r="R114" s="1" t="str">
        <f>'III.1. Evaluation de 1er niveau'!U75</f>
        <v>Costa Rica</v>
      </c>
      <c r="S114" s="2">
        <f>'III.1. Evaluation de 1er niveau'!Y75</f>
        <v>1</v>
      </c>
      <c r="V114" s="5"/>
      <c r="X114" s="2" t="str">
        <f>'III.1. Evaluation de 1er niveau'!AG75</f>
        <v>République Centrafricaine</v>
      </c>
      <c r="Y114" s="2">
        <f>'III.1. Evaluation de 1er niveau'!AH75</f>
        <v>2</v>
      </c>
    </row>
    <row r="115" spans="18:34">
      <c r="R115" s="1" t="str">
        <f>'III.1. Evaluation de 1er niveau'!U76</f>
        <v>Côte d'Ivoire</v>
      </c>
      <c r="S115" s="2">
        <f>'III.1. Evaluation de 1er niveau'!Y76</f>
        <v>1</v>
      </c>
      <c r="V115" s="5"/>
      <c r="X115" s="2" t="str">
        <f>'III.1. Evaluation de 1er niveau'!AG76</f>
        <v>Tchad</v>
      </c>
      <c r="Y115" s="2">
        <f>'III.1. Evaluation de 1er niveau'!AH76</f>
        <v>2</v>
      </c>
    </row>
    <row r="116" spans="18:34">
      <c r="R116" s="1" t="str">
        <f>'III.1. Evaluation de 1er niveau'!U77</f>
        <v>Croatie</v>
      </c>
      <c r="S116" s="2">
        <f>'III.1. Evaluation de 1er niveau'!Y77</f>
        <v>1</v>
      </c>
      <c r="V116" s="5"/>
      <c r="X116" s="2" t="str">
        <f>'III.1. Evaluation de 1er niveau'!AG77</f>
        <v>Chili</v>
      </c>
      <c r="Y116" s="2">
        <f>'III.1. Evaluation de 1er niveau'!AH77</f>
        <v>0</v>
      </c>
    </row>
    <row r="117" spans="18:34">
      <c r="R117" s="1" t="str">
        <f>'III.1. Evaluation de 1er niveau'!U78</f>
        <v>Cuba</v>
      </c>
      <c r="S117" s="2">
        <f>'III.1. Evaluation de 1er niveau'!Y78</f>
        <v>1</v>
      </c>
      <c r="V117" s="5"/>
      <c r="X117" s="2" t="str">
        <f>'III.1. Evaluation de 1er niveau'!AG78</f>
        <v>Chine</v>
      </c>
      <c r="Y117" s="2">
        <f>'III.1. Evaluation de 1er niveau'!AH78</f>
        <v>1</v>
      </c>
    </row>
    <row r="118" spans="18:34">
      <c r="R118" s="1" t="str">
        <f>'III.1. Evaluation de 1er niveau'!U79</f>
        <v>Chypre</v>
      </c>
      <c r="S118" s="2">
        <f>'III.1. Evaluation de 1er niveau'!Y79</f>
        <v>3</v>
      </c>
      <c r="V118" s="5"/>
      <c r="X118" s="2" t="str">
        <f>'III.1. Evaluation de 1er niveau'!AG79</f>
        <v>Colombie</v>
      </c>
      <c r="Y118" s="2">
        <f>'III.1. Evaluation de 1er niveau'!AH79</f>
        <v>1</v>
      </c>
    </row>
    <row r="119" spans="18:34">
      <c r="R119" s="1" t="str">
        <f>'III.1. Evaluation de 1er niveau'!U80</f>
        <v>Tchécoslovaquie</v>
      </c>
      <c r="S119" s="2">
        <f>'III.1. Evaluation de 1er niveau'!Y80</f>
        <v>1</v>
      </c>
      <c r="V119" s="5"/>
      <c r="X119" s="2" t="str">
        <f>'III.1. Evaluation de 1er niveau'!AG80</f>
        <v>Comores</v>
      </c>
      <c r="Y119" s="2">
        <f>'III.1. Evaluation de 1er niveau'!AH80</f>
        <v>2</v>
      </c>
    </row>
    <row r="120" spans="18:34">
      <c r="R120" s="1" t="str">
        <f>'III.1. Evaluation de 1er niveau'!U81</f>
        <v>République démocratique du Congo</v>
      </c>
      <c r="S120" s="2">
        <f>'III.1. Evaluation de 1er niveau'!Y81</f>
        <v>2</v>
      </c>
      <c r="V120" s="5"/>
      <c r="X120" s="2" t="str">
        <f>'III.1. Evaluation de 1er niveau'!AG81</f>
        <v>Congo</v>
      </c>
      <c r="Y120" s="2">
        <f>'III.1. Evaluation de 1er niveau'!AH81</f>
        <v>2</v>
      </c>
    </row>
    <row r="121" spans="18:34">
      <c r="R121" s="1" t="str">
        <f>'III.1. Evaluation de 1er niveau'!U82</f>
        <v>Danemark</v>
      </c>
      <c r="S121" s="2">
        <f>'III.1. Evaluation de 1er niveau'!Y82</f>
        <v>0</v>
      </c>
      <c r="V121" s="5"/>
      <c r="X121" s="2" t="str">
        <f>'III.1. Evaluation de 1er niveau'!AG82</f>
        <v>Costa Rica</v>
      </c>
      <c r="Y121" s="2">
        <f>'III.1. Evaluation de 1er niveau'!AH82</f>
        <v>1</v>
      </c>
    </row>
    <row r="122" spans="18:34">
      <c r="R122" s="1" t="str">
        <f>'III.1. Evaluation de 1er niveau'!U83</f>
        <v>Djibouti</v>
      </c>
      <c r="S122" s="2">
        <f>'III.1. Evaluation de 1er niveau'!Y83</f>
        <v>2</v>
      </c>
      <c r="V122" s="5"/>
      <c r="X122" s="2" t="str">
        <f>'III.1. Evaluation de 1er niveau'!AG83</f>
        <v>Côte d'Ivoire</v>
      </c>
      <c r="Y122" s="2">
        <f>'III.1. Evaluation de 1er niveau'!AH83</f>
        <v>1</v>
      </c>
    </row>
    <row r="123" spans="18:34">
      <c r="R123" s="1" t="str">
        <f>'III.1. Evaluation de 1er niveau'!U84</f>
        <v>Dominique</v>
      </c>
      <c r="S123" s="2">
        <f>'III.1. Evaluation de 1er niveau'!Y84</f>
        <v>1</v>
      </c>
      <c r="V123" s="5"/>
      <c r="X123" s="2" t="str">
        <f>'III.1. Evaluation de 1er niveau'!AG84</f>
        <v>Croatie</v>
      </c>
      <c r="Y123" s="2">
        <f>'III.1. Evaluation de 1er niveau'!AH84</f>
        <v>1</v>
      </c>
    </row>
    <row r="124" spans="18:34">
      <c r="R124" s="1" t="str">
        <f>'III.1. Evaluation de 1er niveau'!U85</f>
        <v>République Dominicaine</v>
      </c>
      <c r="S124" s="2">
        <f>'III.1. Evaluation de 1er niveau'!Y85</f>
        <v>2</v>
      </c>
      <c r="V124" s="5"/>
      <c r="X124" s="2" t="str">
        <f>'III.1. Evaluation de 1er niveau'!AG85</f>
        <v>Cuba</v>
      </c>
      <c r="Y124" s="2">
        <f>'III.1. Evaluation de 1er niveau'!AH85</f>
        <v>1</v>
      </c>
    </row>
    <row r="125" spans="18:34">
      <c r="R125" s="1" t="str">
        <f>'III.1. Evaluation de 1er niveau'!U86</f>
        <v>Équateur</v>
      </c>
      <c r="S125" s="2">
        <f>'III.1. Evaluation de 1er niveau'!Y86</f>
        <v>2</v>
      </c>
      <c r="V125" s="5"/>
      <c r="X125" s="2" t="str">
        <f>'III.1. Evaluation de 1er niveau'!AG86</f>
        <v>Chypre</v>
      </c>
      <c r="Y125" s="2">
        <f>'III.1. Evaluation de 1er niveau'!AH86</f>
        <v>3</v>
      </c>
    </row>
    <row r="126" spans="18:34">
      <c r="R126" s="1" t="str">
        <f>'III.1. Evaluation de 1er niveau'!U87</f>
        <v>Égypte</v>
      </c>
      <c r="S126" s="2">
        <f>'III.1. Evaluation de 1er niveau'!Y87</f>
        <v>2</v>
      </c>
      <c r="V126" s="5"/>
      <c r="X126" s="2" t="str">
        <f>'III.1. Evaluation de 1er niveau'!AG87</f>
        <v>Tchécoslovaquie</v>
      </c>
      <c r="Y126" s="2">
        <f>'III.1. Evaluation de 1er niveau'!AH87</f>
        <v>1</v>
      </c>
    </row>
    <row r="127" spans="18:34">
      <c r="R127" s="1" t="str">
        <f>'III.1. Evaluation de 1er niveau'!U88</f>
        <v>El Salvador</v>
      </c>
      <c r="S127" s="2">
        <f>'III.1. Evaluation de 1er niveau'!Y88</f>
        <v>2</v>
      </c>
      <c r="V127" s="5"/>
      <c r="X127" s="2" t="str">
        <f>'III.1. Evaluation de 1er niveau'!AG88</f>
        <v>République démocratique du Congo</v>
      </c>
      <c r="Y127" s="2">
        <f>'III.1. Evaluation de 1er niveau'!AH88</f>
        <v>2</v>
      </c>
    </row>
    <row r="128" spans="18:34">
      <c r="R128" s="1" t="str">
        <f>'III.1. Evaluation de 1er niveau'!U89</f>
        <v>Guinée équatoriale</v>
      </c>
      <c r="S128" s="2">
        <f>'III.1. Evaluation de 1er niveau'!Y89</f>
        <v>3</v>
      </c>
      <c r="V128" s="5"/>
      <c r="X128" s="2" t="str">
        <f>'III.1. Evaluation de 1er niveau'!AG89</f>
        <v>Danemark</v>
      </c>
      <c r="Y128" s="2">
        <f>'III.1. Evaluation de 1er niveau'!AH89</f>
        <v>0</v>
      </c>
    </row>
    <row r="129" spans="18:25">
      <c r="R129" s="1" t="str">
        <f>'III.1. Evaluation de 1er niveau'!U90</f>
        <v>Erythrée</v>
      </c>
      <c r="S129" s="2">
        <f>'III.1. Evaluation de 1er niveau'!Y90</f>
        <v>2</v>
      </c>
      <c r="V129" s="5"/>
      <c r="X129" s="2" t="str">
        <f>'III.1. Evaluation de 1er niveau'!AG90</f>
        <v>Djibouti</v>
      </c>
      <c r="Y129" s="2">
        <f>'III.1. Evaluation de 1er niveau'!AH90</f>
        <v>2</v>
      </c>
    </row>
    <row r="130" spans="18:25">
      <c r="R130" s="1" t="str">
        <f>'III.1. Evaluation de 1er niveau'!U91</f>
        <v>Estonie</v>
      </c>
      <c r="S130" s="2">
        <f>'III.1. Evaluation de 1er niveau'!Y91</f>
        <v>0</v>
      </c>
      <c r="V130" s="5"/>
      <c r="X130" s="2" t="str">
        <f>'III.1. Evaluation de 1er niveau'!AG91</f>
        <v>Dominique</v>
      </c>
      <c r="Y130" s="2">
        <f>'III.1. Evaluation de 1er niveau'!AH91</f>
        <v>1</v>
      </c>
    </row>
    <row r="131" spans="18:25">
      <c r="R131" s="1" t="str">
        <f>'III.1. Evaluation de 1er niveau'!U92</f>
        <v>Eswatini</v>
      </c>
      <c r="S131" s="2">
        <f>'III.1. Evaluation de 1er niveau'!Y92</f>
        <v>2</v>
      </c>
      <c r="V131" s="5"/>
      <c r="X131" s="2" t="str">
        <f>'III.1. Evaluation de 1er niveau'!AG92</f>
        <v>République Dominicaine</v>
      </c>
      <c r="Y131" s="2">
        <f>'III.1. Evaluation de 1er niveau'!AH92</f>
        <v>2</v>
      </c>
    </row>
    <row r="132" spans="18:25">
      <c r="R132" s="1" t="str">
        <f>'III.1. Evaluation de 1er niveau'!U93</f>
        <v>Éthiopie</v>
      </c>
      <c r="S132" s="2">
        <f>'III.1. Evaluation de 1er niveau'!Y93</f>
        <v>2</v>
      </c>
      <c r="V132" s="5"/>
      <c r="X132" s="2" t="str">
        <f>'III.1. Evaluation de 1er niveau'!AG93</f>
        <v>Équateur</v>
      </c>
      <c r="Y132" s="2">
        <f>'III.1. Evaluation de 1er niveau'!AH93</f>
        <v>2</v>
      </c>
    </row>
    <row r="133" spans="18:25">
      <c r="R133" s="1" t="str">
        <f>'III.1. Evaluation de 1er niveau'!U94</f>
        <v>Fidji</v>
      </c>
      <c r="S133" s="2">
        <f>'III.1. Evaluation de 1er niveau'!Y94</f>
        <v>1</v>
      </c>
      <c r="V133" s="5"/>
      <c r="X133" s="2" t="str">
        <f>'III.1. Evaluation de 1er niveau'!AG94</f>
        <v>Égypte</v>
      </c>
      <c r="Y133" s="2">
        <f>'III.1. Evaluation de 1er niveau'!AH94</f>
        <v>2</v>
      </c>
    </row>
    <row r="134" spans="18:25">
      <c r="R134" s="1" t="str">
        <f>'III.1. Evaluation de 1er niveau'!U95</f>
        <v>Finlande</v>
      </c>
      <c r="S134" s="2">
        <f>'III.1. Evaluation de 1er niveau'!Y95</f>
        <v>0</v>
      </c>
      <c r="V134" s="5"/>
      <c r="X134" s="2" t="str">
        <f>'III.1. Evaluation de 1er niveau'!AG95</f>
        <v>El Salvador</v>
      </c>
      <c r="Y134" s="2">
        <f>'III.1. Evaluation de 1er niveau'!AH95</f>
        <v>2</v>
      </c>
    </row>
    <row r="135" spans="18:25">
      <c r="R135" s="1" t="str">
        <f>'III.1. Evaluation de 1er niveau'!U96</f>
        <v>France</v>
      </c>
      <c r="S135" s="2">
        <f>'III.1. Evaluation de 1er niveau'!Y96</f>
        <v>0</v>
      </c>
      <c r="V135" s="5"/>
      <c r="X135" s="2" t="str">
        <f>'III.1. Evaluation de 1er niveau'!AG96</f>
        <v>Guinée équatoriale</v>
      </c>
      <c r="Y135" s="2">
        <f>'III.1. Evaluation de 1er niveau'!AH96</f>
        <v>3</v>
      </c>
    </row>
    <row r="136" spans="18:25">
      <c r="R136" s="1" t="str">
        <f>'III.1. Evaluation de 1er niveau'!U97</f>
        <v>Gabon</v>
      </c>
      <c r="S136" s="2">
        <f>'III.1. Evaluation de 1er niveau'!Y97</f>
        <v>2</v>
      </c>
      <c r="V136" s="5"/>
      <c r="X136" s="2" t="str">
        <f>'III.1. Evaluation de 1er niveau'!AG97</f>
        <v>Erythrée</v>
      </c>
      <c r="Y136" s="2">
        <f>'III.1. Evaluation de 1er niveau'!AH97</f>
        <v>2</v>
      </c>
    </row>
    <row r="137" spans="18:25">
      <c r="R137" s="1" t="str">
        <f>'III.1. Evaluation de 1er niveau'!U98</f>
        <v>Gambie</v>
      </c>
      <c r="S137" s="2">
        <f>'III.1. Evaluation de 1er niveau'!Y98</f>
        <v>2</v>
      </c>
      <c r="V137" s="5"/>
      <c r="X137" s="2" t="str">
        <f>'III.1. Evaluation de 1er niveau'!AG98</f>
        <v>Estonie</v>
      </c>
      <c r="Y137" s="2">
        <f>'III.1. Evaluation de 1er niveau'!AH98</f>
        <v>0</v>
      </c>
    </row>
    <row r="138" spans="18:25">
      <c r="R138" s="1" t="str">
        <f>'III.1. Evaluation de 1er niveau'!U99</f>
        <v>Géorgie</v>
      </c>
      <c r="S138" s="2">
        <f>'III.1. Evaluation de 1er niveau'!Y99</f>
        <v>1</v>
      </c>
      <c r="V138" s="5"/>
      <c r="X138" s="2" t="str">
        <f>'III.1. Evaluation de 1er niveau'!AG99</f>
        <v>Eswatini</v>
      </c>
      <c r="Y138" s="2">
        <f>'III.1. Evaluation de 1er niveau'!AH99</f>
        <v>2</v>
      </c>
    </row>
    <row r="139" spans="18:25">
      <c r="R139" s="1" t="str">
        <f>'III.1. Evaluation de 1er niveau'!U100</f>
        <v>Allemagne</v>
      </c>
      <c r="S139" s="2">
        <f>'III.1. Evaluation de 1er niveau'!Y100</f>
        <v>0</v>
      </c>
      <c r="V139" s="5"/>
      <c r="X139" s="2" t="str">
        <f>'III.1. Evaluation de 1er niveau'!AG100</f>
        <v>Éthiopie</v>
      </c>
      <c r="Y139" s="2">
        <f>'III.1. Evaluation de 1er niveau'!AH100</f>
        <v>2</v>
      </c>
    </row>
    <row r="140" spans="18:25">
      <c r="R140" s="1" t="str">
        <f>'III.1. Evaluation de 1er niveau'!U101</f>
        <v>Ghana</v>
      </c>
      <c r="S140" s="2">
        <f>'III.1. Evaluation de 1er niveau'!Y101</f>
        <v>1</v>
      </c>
      <c r="V140" s="5"/>
      <c r="X140" s="2" t="str">
        <f>'III.1. Evaluation de 1er niveau'!AG101</f>
        <v>Fidji</v>
      </c>
      <c r="Y140" s="2">
        <f>'III.1. Evaluation de 1er niveau'!AH101</f>
        <v>1</v>
      </c>
    </row>
    <row r="141" spans="18:25" ht="14.45" customHeight="1">
      <c r="R141" s="1" t="str">
        <f>'III.1. Evaluation de 1er niveau'!U102</f>
        <v>Grèce</v>
      </c>
      <c r="S141" s="2">
        <f>'III.1. Evaluation de 1er niveau'!Y102</f>
        <v>1</v>
      </c>
      <c r="V141" s="5"/>
      <c r="X141" s="2" t="str">
        <f>'III.1. Evaluation de 1er niveau'!AG102</f>
        <v>Finlande</v>
      </c>
      <c r="Y141" s="2">
        <f>'III.1. Evaluation de 1er niveau'!AH102</f>
        <v>0</v>
      </c>
    </row>
    <row r="142" spans="18:25">
      <c r="R142" s="1" t="str">
        <f>'III.1. Evaluation de 1er niveau'!U103</f>
        <v>Grenade</v>
      </c>
      <c r="S142" s="2">
        <f>'III.1. Evaluation de 1er niveau'!Y103</f>
        <v>3</v>
      </c>
      <c r="V142" s="5"/>
      <c r="X142" s="2" t="str">
        <f>'III.1. Evaluation de 1er niveau'!AG103</f>
        <v>France</v>
      </c>
      <c r="Y142" s="2">
        <f>'III.1. Evaluation de 1er niveau'!AH103</f>
        <v>0</v>
      </c>
    </row>
    <row r="143" spans="18:25">
      <c r="R143" s="1" t="str">
        <f>'III.1. Evaluation de 1er niveau'!U104</f>
        <v>Guatemala</v>
      </c>
      <c r="S143" s="2">
        <f>'III.1. Evaluation de 1er niveau'!Y104</f>
        <v>2</v>
      </c>
      <c r="V143" s="5"/>
      <c r="X143" s="2" t="str">
        <f>'III.1. Evaluation de 1er niveau'!AG104</f>
        <v>Gabon</v>
      </c>
      <c r="Y143" s="2">
        <f>'III.1. Evaluation de 1er niveau'!AH104</f>
        <v>2</v>
      </c>
    </row>
    <row r="144" spans="18:25">
      <c r="R144" s="1" t="str">
        <f>'III.1. Evaluation de 1er niveau'!U105</f>
        <v>Guinée</v>
      </c>
      <c r="S144" s="2">
        <f>'III.1. Evaluation de 1er niveau'!Y105</f>
        <v>2</v>
      </c>
      <c r="V144" s="5"/>
      <c r="X144" s="2" t="str">
        <f>'III.1. Evaluation de 1er niveau'!AG105</f>
        <v>Gambie</v>
      </c>
      <c r="Y144" s="2">
        <f>'III.1. Evaluation de 1er niveau'!AH105</f>
        <v>2</v>
      </c>
    </row>
    <row r="145" spans="18:25">
      <c r="R145" s="1" t="str">
        <f>'III.1. Evaluation de 1er niveau'!U106</f>
        <v>Guinée Bissau</v>
      </c>
      <c r="S145" s="2">
        <f>'III.1. Evaluation de 1er niveau'!Y106</f>
        <v>2</v>
      </c>
      <c r="V145" s="5"/>
      <c r="X145" s="2" t="str">
        <f>'III.1. Evaluation de 1er niveau'!AG106</f>
        <v>Géorgie</v>
      </c>
      <c r="Y145" s="2">
        <f>'III.1. Evaluation de 1er niveau'!AH106</f>
        <v>1</v>
      </c>
    </row>
    <row r="146" spans="18:25">
      <c r="R146" s="1" t="str">
        <f>'III.1. Evaluation de 1er niveau'!U107</f>
        <v>Guyana</v>
      </c>
      <c r="S146" s="2">
        <f>'III.1. Evaluation de 1er niveau'!Y107</f>
        <v>1</v>
      </c>
      <c r="V146" s="5"/>
      <c r="X146" s="2" t="str">
        <f>'III.1. Evaluation de 1er niveau'!AG107</f>
        <v>Allemagne</v>
      </c>
      <c r="Y146" s="2">
        <f>'III.1. Evaluation de 1er niveau'!AH107</f>
        <v>0</v>
      </c>
    </row>
    <row r="147" spans="18:25">
      <c r="R147" s="1" t="str">
        <f>'III.1. Evaluation de 1er niveau'!U108</f>
        <v>Haïti</v>
      </c>
      <c r="S147" s="2">
        <f>'III.1. Evaluation de 1er niveau'!Y108</f>
        <v>3</v>
      </c>
      <c r="V147" s="5"/>
      <c r="X147" s="2" t="str">
        <f>'III.1. Evaluation de 1er niveau'!AG108</f>
        <v>Ghana</v>
      </c>
      <c r="Y147" s="2">
        <f>'III.1. Evaluation de 1er niveau'!AH108</f>
        <v>1</v>
      </c>
    </row>
    <row r="148" spans="18:25">
      <c r="R148" s="1" t="str">
        <f>'III.1. Evaluation de 1er niveau'!U109</f>
        <v>Honduras</v>
      </c>
      <c r="S148" s="2">
        <f>'III.1. Evaluation de 1er niveau'!Y109</f>
        <v>2</v>
      </c>
      <c r="V148" s="5"/>
      <c r="X148" s="2" t="str">
        <f>'III.1. Evaluation de 1er niveau'!AG109</f>
        <v>Grèce</v>
      </c>
      <c r="Y148" s="2">
        <f>'III.1. Evaluation de 1er niveau'!AH109</f>
        <v>1</v>
      </c>
    </row>
    <row r="149" spans="18:25">
      <c r="R149" s="1" t="str">
        <f>'III.1. Evaluation de 1er niveau'!U110</f>
        <v>Hong Kong</v>
      </c>
      <c r="S149" s="2">
        <f>'III.1. Evaluation de 1er niveau'!Y110</f>
        <v>0</v>
      </c>
      <c r="V149" s="5"/>
      <c r="X149" s="2" t="str">
        <f>'III.1. Evaluation de 1er niveau'!AG110</f>
        <v>Grenade</v>
      </c>
      <c r="Y149" s="2">
        <f>'III.1. Evaluation de 1er niveau'!AH110</f>
        <v>3</v>
      </c>
    </row>
    <row r="150" spans="18:25">
      <c r="R150" s="1" t="str">
        <f>'III.1. Evaluation de 1er niveau'!U111</f>
        <v>Hongrie</v>
      </c>
      <c r="S150" s="2">
        <f>'III.1. Evaluation de 1er niveau'!Y111</f>
        <v>1</v>
      </c>
      <c r="V150" s="5"/>
      <c r="X150" s="2" t="str">
        <f>'III.1. Evaluation de 1er niveau'!AG111</f>
        <v>Guatemala</v>
      </c>
      <c r="Y150" s="2">
        <f>'III.1. Evaluation de 1er niveau'!AH111</f>
        <v>2</v>
      </c>
    </row>
    <row r="151" spans="18:25">
      <c r="R151" s="1" t="str">
        <f>'III.1. Evaluation de 1er niveau'!U112</f>
        <v>Islande</v>
      </c>
      <c r="S151" s="2">
        <f>'III.1. Evaluation de 1er niveau'!Y112</f>
        <v>0</v>
      </c>
      <c r="V151" s="5"/>
      <c r="X151" s="2" t="str">
        <f>'III.1. Evaluation de 1er niveau'!AG112</f>
        <v>Guinée</v>
      </c>
      <c r="Y151" s="2">
        <f>'III.1. Evaluation de 1er niveau'!AH112</f>
        <v>2</v>
      </c>
    </row>
    <row r="152" spans="18:25">
      <c r="R152" s="1" t="str">
        <f>'III.1. Evaluation de 1er niveau'!U113</f>
        <v>Inde</v>
      </c>
      <c r="S152" s="2">
        <f>'III.1. Evaluation de 1er niveau'!Y113</f>
        <v>2</v>
      </c>
      <c r="V152" s="5"/>
      <c r="X152" s="2" t="str">
        <f>'III.1. Evaluation de 1er niveau'!AG113</f>
        <v>Guinée Bissau</v>
      </c>
      <c r="Y152" s="2">
        <f>'III.1. Evaluation de 1er niveau'!AH113</f>
        <v>2</v>
      </c>
    </row>
    <row r="153" spans="18:25">
      <c r="R153" s="1" t="str">
        <f>'III.1. Evaluation de 1er niveau'!U114</f>
        <v>Indonésie</v>
      </c>
      <c r="S153" s="2">
        <f>'III.1. Evaluation de 1er niveau'!Y114</f>
        <v>2</v>
      </c>
      <c r="V153" s="5"/>
      <c r="X153" s="2" t="str">
        <f>'III.1. Evaluation de 1er niveau'!AG114</f>
        <v>Guyana</v>
      </c>
      <c r="Y153" s="2">
        <f>'III.1. Evaluation de 1er niveau'!AH114</f>
        <v>1</v>
      </c>
    </row>
    <row r="154" spans="18:25">
      <c r="R154" s="1" t="str">
        <f>'III.1. Evaluation de 1er niveau'!U115</f>
        <v>Iran</v>
      </c>
      <c r="S154" s="2">
        <f>'III.1. Evaluation de 1er niveau'!Y115</f>
        <v>2</v>
      </c>
      <c r="V154" s="5"/>
      <c r="X154" s="2" t="str">
        <f>'III.1. Evaluation de 1er niveau'!AG115</f>
        <v>Haïti</v>
      </c>
      <c r="Y154" s="2">
        <f>'III.1. Evaluation de 1er niveau'!AH115</f>
        <v>3</v>
      </c>
    </row>
    <row r="155" spans="18:25">
      <c r="R155" s="1" t="str">
        <f>'III.1. Evaluation de 1er niveau'!U116</f>
        <v>Irak</v>
      </c>
      <c r="S155" s="2">
        <f>'III.1. Evaluation de 1er niveau'!Y116</f>
        <v>2</v>
      </c>
      <c r="V155" s="5"/>
      <c r="X155" s="2" t="str">
        <f>'III.1. Evaluation de 1er niveau'!AG116</f>
        <v>Honduras</v>
      </c>
      <c r="Y155" s="2">
        <f>'III.1. Evaluation de 1er niveau'!AH116</f>
        <v>2</v>
      </c>
    </row>
    <row r="156" spans="18:25" ht="14.45" customHeight="1">
      <c r="R156" s="1" t="str">
        <f>'III.1. Evaluation de 1er niveau'!U117</f>
        <v>Irlande</v>
      </c>
      <c r="S156" s="2">
        <f>'III.1. Evaluation de 1er niveau'!Y117</f>
        <v>0</v>
      </c>
      <c r="V156" s="5"/>
      <c r="X156" s="2" t="str">
        <f>'III.1. Evaluation de 1er niveau'!AG117</f>
        <v>Hong Kong</v>
      </c>
      <c r="Y156" s="2">
        <f>'III.1. Evaluation de 1er niveau'!AH117</f>
        <v>0</v>
      </c>
    </row>
    <row r="157" spans="18:25">
      <c r="R157" s="1" t="str">
        <f>'III.1. Evaluation de 1er niveau'!U118</f>
        <v>Israël</v>
      </c>
      <c r="S157" s="2">
        <f>'III.1. Evaluation de 1er niveau'!Y118</f>
        <v>0</v>
      </c>
      <c r="V157" s="5"/>
      <c r="X157" s="2" t="str">
        <f>'III.1. Evaluation de 1er niveau'!AG118</f>
        <v>Hongrie</v>
      </c>
      <c r="Y157" s="2">
        <f>'III.1. Evaluation de 1er niveau'!AH118</f>
        <v>1</v>
      </c>
    </row>
    <row r="158" spans="18:25">
      <c r="R158" s="1" t="str">
        <f>'III.1. Evaluation de 1er niveau'!U119</f>
        <v>Italie</v>
      </c>
      <c r="S158" s="2">
        <f>'III.1. Evaluation de 1er niveau'!Y119</f>
        <v>1</v>
      </c>
      <c r="V158" s="5"/>
      <c r="X158" s="2" t="str">
        <f>'III.1. Evaluation de 1er niveau'!AG119</f>
        <v>Islande</v>
      </c>
      <c r="Y158" s="2">
        <f>'III.1. Evaluation de 1er niveau'!AH119</f>
        <v>0</v>
      </c>
    </row>
    <row r="159" spans="18:25">
      <c r="R159" s="1" t="str">
        <f>'III.1. Evaluation de 1er niveau'!U120</f>
        <v>Jamaïque</v>
      </c>
      <c r="S159" s="2">
        <f>'III.1. Evaluation de 1er niveau'!Y120</f>
        <v>1</v>
      </c>
      <c r="V159" s="5"/>
      <c r="X159" s="2" t="str">
        <f>'III.1. Evaluation de 1er niveau'!AG120</f>
        <v>Inde</v>
      </c>
      <c r="Y159" s="2">
        <f>'III.1. Evaluation de 1er niveau'!AH120</f>
        <v>2</v>
      </c>
    </row>
    <row r="160" spans="18:25">
      <c r="R160" s="1" t="str">
        <f>'III.1. Evaluation de 1er niveau'!U121</f>
        <v>Japon</v>
      </c>
      <c r="S160" s="2">
        <f>'III.1. Evaluation de 1er niveau'!Y121</f>
        <v>0</v>
      </c>
      <c r="V160" s="5"/>
      <c r="X160" s="2" t="str">
        <f>'III.1. Evaluation de 1er niveau'!AG121</f>
        <v>Indonésie</v>
      </c>
      <c r="Y160" s="2">
        <f>'III.1. Evaluation de 1er niveau'!AH121</f>
        <v>2</v>
      </c>
    </row>
    <row r="161" spans="18:25">
      <c r="R161" s="1" t="str">
        <f>'III.1. Evaluation de 1er niveau'!U122</f>
        <v>Jordanie</v>
      </c>
      <c r="S161" s="2">
        <f>'III.1. Evaluation de 1er niveau'!Y122</f>
        <v>1</v>
      </c>
      <c r="V161" s="5"/>
      <c r="X161" s="2" t="str">
        <f>'III.1. Evaluation de 1er niveau'!AG122</f>
        <v>Iran</v>
      </c>
      <c r="Y161" s="2">
        <f>'III.1. Evaluation de 1er niveau'!AH122</f>
        <v>2</v>
      </c>
    </row>
    <row r="162" spans="18:25">
      <c r="R162" s="1" t="str">
        <f>'III.1. Evaluation de 1er niveau'!U123</f>
        <v>Kazakhstan</v>
      </c>
      <c r="S162" s="2">
        <f>'III.1. Evaluation de 1er niveau'!Y123</f>
        <v>2</v>
      </c>
      <c r="V162" s="5"/>
      <c r="X162" s="2" t="str">
        <f>'III.1. Evaluation de 1er niveau'!AG123</f>
        <v>Irak</v>
      </c>
      <c r="Y162" s="2">
        <f>'III.1. Evaluation de 1er niveau'!AH123</f>
        <v>2</v>
      </c>
    </row>
    <row r="163" spans="18:25">
      <c r="R163" s="1" t="str">
        <f>'III.1. Evaluation de 1er niveau'!U124</f>
        <v>Kenya</v>
      </c>
      <c r="S163" s="2">
        <f>'III.1. Evaluation de 1er niveau'!Y124</f>
        <v>2</v>
      </c>
      <c r="V163" s="5"/>
      <c r="X163" s="2" t="str">
        <f>'III.1. Evaluation de 1er niveau'!AG124</f>
        <v>Irlande</v>
      </c>
      <c r="Y163" s="2">
        <f>'III.1. Evaluation de 1er niveau'!AH124</f>
        <v>0</v>
      </c>
    </row>
    <row r="164" spans="18:25">
      <c r="R164" s="1" t="str">
        <f>'III.1. Evaluation de 1er niveau'!U125</f>
        <v>Corée, Nord</v>
      </c>
      <c r="S164" s="2">
        <f>'III.1. Evaluation de 1er niveau'!Y125</f>
        <v>3</v>
      </c>
      <c r="V164" s="5"/>
      <c r="X164" s="2" t="str">
        <f>'III.1. Evaluation de 1er niveau'!AG125</f>
        <v>Israël</v>
      </c>
      <c r="Y164" s="2">
        <f>'III.1. Evaluation de 1er niveau'!AH125</f>
        <v>0</v>
      </c>
    </row>
    <row r="165" spans="18:25">
      <c r="R165" s="1" t="str">
        <f>'III.1. Evaluation de 1er niveau'!U126</f>
        <v>Corée, Sud</v>
      </c>
      <c r="S165" s="2">
        <f>'III.1. Evaluation de 1er niveau'!Y126</f>
        <v>0</v>
      </c>
      <c r="V165" s="5"/>
      <c r="X165" s="2" t="str">
        <f>'III.1. Evaluation de 1er niveau'!AG126</f>
        <v>Italie</v>
      </c>
      <c r="Y165" s="2">
        <f>'III.1. Evaluation de 1er niveau'!AH126</f>
        <v>1</v>
      </c>
    </row>
    <row r="166" spans="18:25">
      <c r="R166" s="1" t="str">
        <f>'III.1. Evaluation de 1er niveau'!U127</f>
        <v>Kosovo</v>
      </c>
      <c r="S166" s="2">
        <f>'III.1. Evaluation de 1er niveau'!Y127</f>
        <v>1</v>
      </c>
      <c r="V166" s="5"/>
      <c r="X166" s="2" t="str">
        <f>'III.1. Evaluation de 1er niveau'!AG127</f>
        <v>Jamaïque</v>
      </c>
      <c r="Y166" s="2">
        <f>'III.1. Evaluation de 1er niveau'!AH127</f>
        <v>1</v>
      </c>
    </row>
    <row r="167" spans="18:25">
      <c r="R167" s="1" t="str">
        <f>'III.1. Evaluation de 1er niveau'!U128</f>
        <v>Koweït</v>
      </c>
      <c r="S167" s="2">
        <f>'III.1. Evaluation de 1er niveau'!Y128</f>
        <v>1</v>
      </c>
      <c r="V167" s="5"/>
      <c r="X167" s="2" t="str">
        <f>'III.1. Evaluation de 1er niveau'!AG128</f>
        <v>Japon</v>
      </c>
      <c r="Y167" s="2">
        <f>'III.1. Evaluation de 1er niveau'!AH128</f>
        <v>0</v>
      </c>
    </row>
    <row r="168" spans="18:25">
      <c r="R168" s="1" t="str">
        <f>'III.1. Evaluation de 1er niveau'!U129</f>
        <v>Kirghizistan</v>
      </c>
      <c r="S168" s="2">
        <f>'III.1. Evaluation de 1er niveau'!Y129</f>
        <v>2</v>
      </c>
      <c r="V168" s="5"/>
      <c r="X168" s="2" t="str">
        <f>'III.1. Evaluation de 1er niveau'!AG129</f>
        <v>Jordanie</v>
      </c>
      <c r="Y168" s="2">
        <f>'III.1. Evaluation de 1er niveau'!AH129</f>
        <v>1</v>
      </c>
    </row>
    <row r="169" spans="18:25">
      <c r="R169" s="1" t="str">
        <f>'III.1. Evaluation de 1er niveau'!U130</f>
        <v>Laos</v>
      </c>
      <c r="S169" s="2">
        <f>'III.1. Evaluation de 1er niveau'!Y130</f>
        <v>2</v>
      </c>
      <c r="V169" s="5"/>
      <c r="X169" s="2" t="str">
        <f>'III.1. Evaluation de 1er niveau'!AG130</f>
        <v>Kazakhstan</v>
      </c>
      <c r="Y169" s="2">
        <f>'III.1. Evaluation de 1er niveau'!AH130</f>
        <v>2</v>
      </c>
    </row>
    <row r="170" spans="18:25">
      <c r="R170" s="1" t="str">
        <f>'III.1. Evaluation de 1er niveau'!U131</f>
        <v>Lettonie</v>
      </c>
      <c r="S170" s="2">
        <f>'III.1. Evaluation de 1er niveau'!Y131</f>
        <v>0</v>
      </c>
      <c r="V170" s="5"/>
      <c r="X170" s="2" t="str">
        <f>'III.1. Evaluation de 1er niveau'!AG131</f>
        <v>Kenya</v>
      </c>
      <c r="Y170" s="2">
        <f>'III.1. Evaluation de 1er niveau'!AH131</f>
        <v>2</v>
      </c>
    </row>
    <row r="171" spans="18:25">
      <c r="R171" s="1" t="str">
        <f>'III.1. Evaluation de 1er niveau'!U132</f>
        <v>Liban</v>
      </c>
      <c r="S171" s="2">
        <f>'III.1. Evaluation de 1er niveau'!Y132</f>
        <v>2</v>
      </c>
      <c r="V171" s="5"/>
      <c r="X171" s="2" t="str">
        <f>'III.1. Evaluation de 1er niveau'!AG132</f>
        <v>Corée, Nord</v>
      </c>
      <c r="Y171" s="2">
        <f>'III.1. Evaluation de 1er niveau'!AH132</f>
        <v>3</v>
      </c>
    </row>
    <row r="172" spans="18:25">
      <c r="R172" s="1" t="str">
        <f>'III.1. Evaluation de 1er niveau'!U133</f>
        <v>Lesotho</v>
      </c>
      <c r="S172" s="2">
        <f>'III.1. Evaluation de 1er niveau'!Y133</f>
        <v>2</v>
      </c>
      <c r="V172" s="5"/>
      <c r="X172" s="2" t="str">
        <f>'III.1. Evaluation de 1er niveau'!AG133</f>
        <v>Corée, Sud</v>
      </c>
      <c r="Y172" s="2">
        <f>'III.1. Evaluation de 1er niveau'!AH133</f>
        <v>0</v>
      </c>
    </row>
    <row r="173" spans="18:25">
      <c r="R173" s="1" t="str">
        <f>'III.1. Evaluation de 1er niveau'!U134</f>
        <v>Liberia</v>
      </c>
      <c r="S173" s="2">
        <f>'III.1. Evaluation de 1er niveau'!Y134</f>
        <v>2</v>
      </c>
      <c r="V173" s="5"/>
      <c r="X173" s="2" t="str">
        <f>'III.1. Evaluation de 1er niveau'!AG134</f>
        <v>Kosovo</v>
      </c>
      <c r="Y173" s="2">
        <f>'III.1. Evaluation de 1er niveau'!AH134</f>
        <v>1</v>
      </c>
    </row>
    <row r="174" spans="18:25">
      <c r="R174" s="1" t="str">
        <f>'III.1. Evaluation de 1er niveau'!U135</f>
        <v>Libye</v>
      </c>
      <c r="S174" s="2">
        <f>'III.1. Evaluation de 1er niveau'!Y135</f>
        <v>3</v>
      </c>
      <c r="V174" s="5"/>
      <c r="X174" s="2" t="str">
        <f>'III.1. Evaluation de 1er niveau'!AG135</f>
        <v>Koweït</v>
      </c>
      <c r="Y174" s="2">
        <f>'III.1. Evaluation de 1er niveau'!AH135</f>
        <v>1</v>
      </c>
    </row>
    <row r="175" spans="18:25">
      <c r="R175" s="1" t="str">
        <f>'III.1. Evaluation de 1er niveau'!U136</f>
        <v>Lituanie</v>
      </c>
      <c r="S175" s="2">
        <f>'III.1. Evaluation de 1er niveau'!Y136</f>
        <v>0</v>
      </c>
      <c r="V175" s="5"/>
      <c r="X175" s="2" t="str">
        <f>'III.1. Evaluation de 1er niveau'!AG136</f>
        <v>Kirghizistan</v>
      </c>
      <c r="Y175" s="2">
        <f>'III.1. Evaluation de 1er niveau'!AH136</f>
        <v>2</v>
      </c>
    </row>
    <row r="176" spans="18:25">
      <c r="R176" s="1" t="str">
        <f>'III.1. Evaluation de 1er niveau'!U137</f>
        <v>Luxembourg</v>
      </c>
      <c r="S176" s="2">
        <f>'III.1. Evaluation de 1er niveau'!Y137</f>
        <v>0</v>
      </c>
      <c r="V176" s="5"/>
      <c r="X176" s="2" t="str">
        <f>'III.1. Evaluation de 1er niveau'!AG137</f>
        <v>Laos</v>
      </c>
      <c r="Y176" s="2">
        <f>'III.1. Evaluation de 1er niveau'!AH137</f>
        <v>2</v>
      </c>
    </row>
    <row r="177" spans="18:25">
      <c r="R177" s="1" t="str">
        <f>'III.1. Evaluation de 1er niveau'!U138</f>
        <v>Madagascar</v>
      </c>
      <c r="S177" s="2">
        <f>'III.1. Evaluation de 1er niveau'!Y138</f>
        <v>2</v>
      </c>
      <c r="V177" s="5"/>
      <c r="X177" s="2" t="str">
        <f>'III.1. Evaluation de 1er niveau'!AG138</f>
        <v>Lettonie</v>
      </c>
      <c r="Y177" s="2">
        <f>'III.1. Evaluation de 1er niveau'!AH138</f>
        <v>0</v>
      </c>
    </row>
    <row r="178" spans="18:25">
      <c r="R178" s="1" t="str">
        <f>'III.1. Evaluation de 1er niveau'!U139</f>
        <v>Malawi</v>
      </c>
      <c r="S178" s="2">
        <f>'III.1. Evaluation de 1er niveau'!Y139</f>
        <v>2</v>
      </c>
      <c r="V178" s="5"/>
      <c r="X178" s="2" t="str">
        <f>'III.1. Evaluation de 1er niveau'!AG139</f>
        <v>Liban</v>
      </c>
      <c r="Y178" s="2">
        <f>'III.1. Evaluation de 1er niveau'!AH139</f>
        <v>2</v>
      </c>
    </row>
    <row r="179" spans="18:25">
      <c r="R179" s="1" t="str">
        <f>'III.1. Evaluation de 1er niveau'!U140</f>
        <v>Malaisie</v>
      </c>
      <c r="S179" s="2">
        <f>'III.1. Evaluation de 1er niveau'!Y140</f>
        <v>1</v>
      </c>
      <c r="V179" s="5"/>
      <c r="X179" s="2" t="str">
        <f>'III.1. Evaluation de 1er niveau'!AG140</f>
        <v>Lesotho</v>
      </c>
      <c r="Y179" s="2">
        <f>'III.1. Evaluation de 1er niveau'!AH140</f>
        <v>2</v>
      </c>
    </row>
    <row r="180" spans="18:25">
      <c r="R180" s="1" t="str">
        <f>'III.1. Evaluation de 1er niveau'!U141</f>
        <v>Maldives</v>
      </c>
      <c r="S180" s="2">
        <f>'III.1. Evaluation de 1er niveau'!Y141</f>
        <v>2</v>
      </c>
      <c r="V180" s="5"/>
      <c r="X180" s="2" t="str">
        <f>'III.1. Evaluation de 1er niveau'!AG141</f>
        <v>Liberia</v>
      </c>
      <c r="Y180" s="2">
        <f>'III.1. Evaluation de 1er niveau'!AH141</f>
        <v>2</v>
      </c>
    </row>
    <row r="181" spans="18:25">
      <c r="R181" s="1" t="str">
        <f>'III.1. Evaluation de 1er niveau'!U142</f>
        <v>Mali</v>
      </c>
      <c r="S181" s="2">
        <f>'III.1. Evaluation de 1er niveau'!Y142</f>
        <v>2</v>
      </c>
      <c r="V181" s="5"/>
      <c r="X181" s="2" t="str">
        <f>'III.1. Evaluation de 1er niveau'!AG142</f>
        <v>Libye</v>
      </c>
      <c r="Y181" s="2">
        <f>'III.1. Evaluation de 1er niveau'!AH142</f>
        <v>3</v>
      </c>
    </row>
    <row r="182" spans="18:25">
      <c r="R182" s="1" t="str">
        <f>'III.1. Evaluation de 1er niveau'!U143</f>
        <v>Malte</v>
      </c>
      <c r="S182" s="2">
        <f>'III.1. Evaluation de 1er niveau'!Y143</f>
        <v>1</v>
      </c>
      <c r="V182" s="5"/>
      <c r="X182" s="2" t="str">
        <f>'III.1. Evaluation de 1er niveau'!AG143</f>
        <v>Lituanie</v>
      </c>
      <c r="Y182" s="2">
        <f>'III.1. Evaluation de 1er niveau'!AH143</f>
        <v>0</v>
      </c>
    </row>
    <row r="183" spans="18:25">
      <c r="R183" s="1" t="str">
        <f>'III.1. Evaluation de 1er niveau'!U144</f>
        <v>Mauritanie</v>
      </c>
      <c r="S183" s="2">
        <f>'III.1. Evaluation de 1er niveau'!Y144</f>
        <v>2</v>
      </c>
      <c r="V183" s="5"/>
      <c r="X183" s="2" t="str">
        <f>'III.1. Evaluation de 1er niveau'!AG144</f>
        <v>Luxembourg</v>
      </c>
      <c r="Y183" s="2">
        <f>'III.1. Evaluation de 1er niveau'!AH144</f>
        <v>0</v>
      </c>
    </row>
    <row r="184" spans="18:25">
      <c r="R184" s="1" t="str">
        <f>'III.1. Evaluation de 1er niveau'!U145</f>
        <v>Maurice</v>
      </c>
      <c r="S184" s="2">
        <f>'III.1. Evaluation de 1er niveau'!Y145</f>
        <v>3</v>
      </c>
      <c r="V184" s="5"/>
      <c r="X184" s="2" t="str">
        <f>'III.1. Evaluation de 1er niveau'!AG145</f>
        <v>Madagascar</v>
      </c>
      <c r="Y184" s="2">
        <f>'III.1. Evaluation de 1er niveau'!AH145</f>
        <v>2</v>
      </c>
    </row>
    <row r="185" spans="18:25">
      <c r="R185" s="1" t="str">
        <f>'III.1. Evaluation de 1er niveau'!U146</f>
        <v>Mexique</v>
      </c>
      <c r="S185" s="2">
        <f>'III.1. Evaluation de 1er niveau'!Y146</f>
        <v>2</v>
      </c>
      <c r="V185" s="5"/>
      <c r="X185" s="2" t="str">
        <f>'III.1. Evaluation de 1er niveau'!AG146</f>
        <v>Malawi</v>
      </c>
      <c r="Y185" s="2">
        <f>'III.1. Evaluation de 1er niveau'!AH146</f>
        <v>2</v>
      </c>
    </row>
    <row r="186" spans="18:25">
      <c r="R186" s="1" t="str">
        <f>'III.1. Evaluation de 1er niveau'!U147</f>
        <v>Moldavie</v>
      </c>
      <c r="S186" s="2">
        <f>'III.1. Evaluation de 1er niveau'!Y147</f>
        <v>1</v>
      </c>
      <c r="V186" s="5"/>
      <c r="X186" s="2" t="str">
        <f>'III.1. Evaluation de 1er niveau'!AG147</f>
        <v>Malaisie</v>
      </c>
      <c r="Y186" s="2">
        <f>'III.1. Evaluation de 1er niveau'!AH147</f>
        <v>1</v>
      </c>
    </row>
    <row r="187" spans="18:25">
      <c r="R187" s="1" t="str">
        <f>'III.1. Evaluation de 1er niveau'!U148</f>
        <v>Mongolie</v>
      </c>
      <c r="S187" s="2">
        <f>'III.1. Evaluation de 1er niveau'!Y148</f>
        <v>2</v>
      </c>
      <c r="V187" s="5"/>
      <c r="X187" s="2" t="str">
        <f>'III.1. Evaluation de 1er niveau'!AG148</f>
        <v>Maldives</v>
      </c>
      <c r="Y187" s="2">
        <f>'III.1. Evaluation de 1er niveau'!AH148</f>
        <v>2</v>
      </c>
    </row>
    <row r="188" spans="18:25">
      <c r="R188" s="1" t="str">
        <f>'III.1. Evaluation de 1er niveau'!U149</f>
        <v>Monténégro</v>
      </c>
      <c r="S188" s="2">
        <f>'III.1. Evaluation de 1er niveau'!Y149</f>
        <v>1</v>
      </c>
      <c r="V188" s="5"/>
      <c r="X188" s="2" t="str">
        <f>'III.1. Evaluation de 1er niveau'!AG149</f>
        <v>Mali</v>
      </c>
      <c r="Y188" s="2">
        <f>'III.1. Evaluation de 1er niveau'!AH149</f>
        <v>2</v>
      </c>
    </row>
    <row r="189" spans="18:25">
      <c r="R189" s="1" t="str">
        <f>'III.1. Evaluation de 1er niveau'!U150</f>
        <v>Maroc</v>
      </c>
      <c r="S189" s="2">
        <f>'III.1. Evaluation de 1er niveau'!Y150</f>
        <v>2</v>
      </c>
      <c r="V189" s="5"/>
      <c r="X189" s="2" t="str">
        <f>'III.1. Evaluation de 1er niveau'!AG150</f>
        <v>Malte</v>
      </c>
      <c r="Y189" s="2">
        <f>'III.1. Evaluation de 1er niveau'!AH150</f>
        <v>1</v>
      </c>
    </row>
    <row r="190" spans="18:25">
      <c r="R190" s="1" t="str">
        <f>'III.1. Evaluation de 1er niveau'!U151</f>
        <v>Mozambique</v>
      </c>
      <c r="S190" s="2">
        <f>'III.1. Evaluation de 1er niveau'!Y151</f>
        <v>2</v>
      </c>
      <c r="V190" s="5"/>
      <c r="X190" s="2" t="str">
        <f>'III.1. Evaluation de 1er niveau'!AG151</f>
        <v>Mauritanie</v>
      </c>
      <c r="Y190" s="2">
        <f>'III.1. Evaluation de 1er niveau'!AH151</f>
        <v>2</v>
      </c>
    </row>
    <row r="191" spans="18:25">
      <c r="R191" s="1" t="str">
        <f>'III.1. Evaluation de 1er niveau'!U152</f>
        <v>Myanmar</v>
      </c>
      <c r="S191" s="2">
        <f>'III.1. Evaluation de 1er niveau'!Y152</f>
        <v>2</v>
      </c>
      <c r="V191" s="5"/>
      <c r="X191" s="2" t="str">
        <f>'III.1. Evaluation de 1er niveau'!AG152</f>
        <v>Maurice</v>
      </c>
      <c r="Y191" s="2">
        <f>'III.1. Evaluation de 1er niveau'!AH152</f>
        <v>3</v>
      </c>
    </row>
    <row r="192" spans="18:25">
      <c r="R192" s="1" t="str">
        <f>'III.1. Evaluation de 1er niveau'!U153</f>
        <v>Namibie</v>
      </c>
      <c r="S192" s="2">
        <f>'III.1. Evaluation de 1er niveau'!Y153</f>
        <v>1</v>
      </c>
      <c r="V192" s="5"/>
      <c r="X192" s="2" t="str">
        <f>'III.1. Evaluation de 1er niveau'!AG153</f>
        <v>Mexique</v>
      </c>
      <c r="Y192" s="2">
        <f>'III.1. Evaluation de 1er niveau'!AH153</f>
        <v>2</v>
      </c>
    </row>
    <row r="193" spans="18:25">
      <c r="R193" s="1" t="str">
        <f>'III.1. Evaluation de 1er niveau'!U154</f>
        <v>Népal</v>
      </c>
      <c r="S193" s="2">
        <f>'III.1. Evaluation de 1er niveau'!Y154</f>
        <v>2</v>
      </c>
      <c r="V193" s="5"/>
      <c r="X193" s="2" t="str">
        <f>'III.1. Evaluation de 1er niveau'!AG154</f>
        <v>Moldavie</v>
      </c>
      <c r="Y193" s="2">
        <f>'III.1. Evaluation de 1er niveau'!AH154</f>
        <v>1</v>
      </c>
    </row>
    <row r="194" spans="18:25">
      <c r="R194" s="1" t="str">
        <f>'III.1. Evaluation de 1er niveau'!U155</f>
        <v>Pays-Bas</v>
      </c>
      <c r="S194" s="2">
        <f>'III.1. Evaluation de 1er niveau'!Y155</f>
        <v>0</v>
      </c>
      <c r="V194" s="5"/>
      <c r="X194" s="2" t="str">
        <f>'III.1. Evaluation de 1er niveau'!AG155</f>
        <v>Mongolie</v>
      </c>
      <c r="Y194" s="2">
        <f>'III.1. Evaluation de 1er niveau'!AH155</f>
        <v>2</v>
      </c>
    </row>
    <row r="195" spans="18:25">
      <c r="R195" s="1" t="str">
        <f>'III.1. Evaluation de 1er niveau'!U156</f>
        <v>Nouvelle-Zélande</v>
      </c>
      <c r="S195" s="2">
        <f>'III.1. Evaluation de 1er niveau'!Y156</f>
        <v>0</v>
      </c>
      <c r="V195" s="5"/>
      <c r="X195" s="2" t="str">
        <f>'III.1. Evaluation de 1er niveau'!AG156</f>
        <v>Monténégro</v>
      </c>
      <c r="Y195" s="2">
        <f>'III.1. Evaluation de 1er niveau'!AH156</f>
        <v>1</v>
      </c>
    </row>
    <row r="196" spans="18:25">
      <c r="R196" s="1" t="str">
        <f>'III.1. Evaluation de 1er niveau'!U157</f>
        <v>Nicaragua</v>
      </c>
      <c r="S196" s="2">
        <f>'III.1. Evaluation de 1er niveau'!Y157</f>
        <v>3</v>
      </c>
      <c r="V196" s="5"/>
      <c r="X196" s="2" t="str">
        <f>'III.1. Evaluation de 1er niveau'!AG157</f>
        <v>Maroc</v>
      </c>
      <c r="Y196" s="2">
        <f>'III.1. Evaluation de 1er niveau'!AH157</f>
        <v>2</v>
      </c>
    </row>
    <row r="197" spans="18:25">
      <c r="R197" s="1" t="str">
        <f>'III.1. Evaluation de 1er niveau'!U158</f>
        <v>Niger</v>
      </c>
      <c r="S197" s="2">
        <f>'III.1. Evaluation de 1er niveau'!Y158</f>
        <v>2</v>
      </c>
      <c r="V197" s="5"/>
      <c r="X197" s="2" t="str">
        <f>'III.1. Evaluation de 1er niveau'!AG158</f>
        <v>Mozambique</v>
      </c>
      <c r="Y197" s="2">
        <f>'III.1. Evaluation de 1er niveau'!AH158</f>
        <v>2</v>
      </c>
    </row>
    <row r="198" spans="18:25">
      <c r="R198" s="1" t="str">
        <f>'III.1. Evaluation de 1er niveau'!U159</f>
        <v>Nigeria</v>
      </c>
      <c r="S198" s="2">
        <f>'III.1. Evaluation de 1er niveau'!Y159</f>
        <v>2</v>
      </c>
      <c r="V198" s="5"/>
      <c r="X198" s="2" t="str">
        <f>'III.1. Evaluation de 1er niveau'!AG159</f>
        <v>Myanmar</v>
      </c>
      <c r="Y198" s="2">
        <f>'III.1. Evaluation de 1er niveau'!AH159</f>
        <v>2</v>
      </c>
    </row>
    <row r="199" spans="18:25">
      <c r="R199" s="1" t="str">
        <f>'III.1. Evaluation de 1er niveau'!U160</f>
        <v>Macédoine du Nord</v>
      </c>
      <c r="S199" s="2">
        <f>'III.1. Evaluation de 1er niveau'!Y160</f>
        <v>1</v>
      </c>
      <c r="V199" s="5"/>
      <c r="X199" s="2" t="str">
        <f>'III.1. Evaluation de 1er niveau'!AG160</f>
        <v>Namibie</v>
      </c>
      <c r="Y199" s="2">
        <f>'III.1. Evaluation de 1er niveau'!AH160</f>
        <v>1</v>
      </c>
    </row>
    <row r="200" spans="18:25">
      <c r="R200" s="1" t="str">
        <f>'III.1. Evaluation de 1er niveau'!U161</f>
        <v>Norvège</v>
      </c>
      <c r="S200" s="2">
        <f>'III.1. Evaluation de 1er niveau'!Y161</f>
        <v>1</v>
      </c>
      <c r="V200" s="5"/>
      <c r="X200" s="2" t="str">
        <f>'III.1. Evaluation de 1er niveau'!AG161</f>
        <v>Népal</v>
      </c>
      <c r="Y200" s="2">
        <f>'III.1. Evaluation de 1er niveau'!AH161</f>
        <v>2</v>
      </c>
    </row>
    <row r="201" spans="18:25">
      <c r="R201" s="1" t="str">
        <f>'III.1. Evaluation de 1er niveau'!U162</f>
        <v>Oman</v>
      </c>
      <c r="S201" s="2">
        <f>'III.1. Evaluation de 1er niveau'!Y162</f>
        <v>1</v>
      </c>
      <c r="V201" s="5"/>
      <c r="X201" s="2" t="str">
        <f>'III.1. Evaluation de 1er niveau'!AG162</f>
        <v>Pays-Bas</v>
      </c>
      <c r="Y201" s="2">
        <f>'III.1. Evaluation de 1er niveau'!AH162</f>
        <v>0</v>
      </c>
    </row>
    <row r="202" spans="18:25">
      <c r="R202" s="1" t="str">
        <f>'III.1. Evaluation de 1er niveau'!U163</f>
        <v>Pakistan</v>
      </c>
      <c r="S202" s="2">
        <f>'III.1. Evaluation de 1er niveau'!Y163</f>
        <v>2</v>
      </c>
      <c r="V202" s="5"/>
      <c r="X202" s="2" t="str">
        <f>'III.1. Evaluation de 1er niveau'!AG163</f>
        <v>Nouvelle-Zélande</v>
      </c>
      <c r="Y202" s="2">
        <f>'III.1. Evaluation de 1er niveau'!AH163</f>
        <v>0</v>
      </c>
    </row>
    <row r="203" spans="18:25">
      <c r="R203" s="1" t="str">
        <f>'III.1. Evaluation de 1er niveau'!U164</f>
        <v>Panama</v>
      </c>
      <c r="S203" s="2">
        <f>'III.1. Evaluation de 1er niveau'!Y164</f>
        <v>2</v>
      </c>
      <c r="V203" s="5"/>
      <c r="X203" s="2" t="str">
        <f>'III.1. Evaluation de 1er niveau'!AG164</f>
        <v>Nicaragua</v>
      </c>
      <c r="Y203" s="2">
        <f>'III.1. Evaluation de 1er niveau'!AH164</f>
        <v>3</v>
      </c>
    </row>
    <row r="204" spans="18:25">
      <c r="R204" s="1" t="str">
        <f>'III.1. Evaluation de 1er niveau'!U165</f>
        <v>Papouasie-Nouvelle-Guinée</v>
      </c>
      <c r="S204" s="2">
        <f>'III.1. Evaluation de 1er niveau'!Y165</f>
        <v>2</v>
      </c>
      <c r="V204" s="5"/>
      <c r="X204" s="2" t="str">
        <f>'III.1. Evaluation de 1er niveau'!AG165</f>
        <v>Niger</v>
      </c>
      <c r="Y204" s="2">
        <f>'III.1. Evaluation de 1er niveau'!AH165</f>
        <v>2</v>
      </c>
    </row>
    <row r="205" spans="18:25">
      <c r="R205" s="1" t="str">
        <f>'III.1. Evaluation de 1er niveau'!U166</f>
        <v>Paraguay</v>
      </c>
      <c r="S205" s="2">
        <f>'III.1. Evaluation de 1er niveau'!Y166</f>
        <v>2</v>
      </c>
      <c r="V205" s="5"/>
      <c r="X205" s="2" t="str">
        <f>'III.1. Evaluation de 1er niveau'!AG166</f>
        <v>Nigeria</v>
      </c>
      <c r="Y205" s="2">
        <f>'III.1. Evaluation de 1er niveau'!AH166</f>
        <v>2</v>
      </c>
    </row>
    <row r="206" spans="18:25">
      <c r="R206" s="1" t="str">
        <f>'III.1. Evaluation de 1er niveau'!U167</f>
        <v>Pérou</v>
      </c>
      <c r="S206" s="2">
        <f>'III.1. Evaluation de 1er niveau'!Y167</f>
        <v>2</v>
      </c>
      <c r="V206" s="5"/>
      <c r="X206" s="2" t="str">
        <f>'III.1. Evaluation de 1er niveau'!AG167</f>
        <v>Macédoine du Nord</v>
      </c>
      <c r="Y206" s="2">
        <f>'III.1. Evaluation de 1er niveau'!AH167</f>
        <v>1</v>
      </c>
    </row>
    <row r="207" spans="18:25">
      <c r="R207" s="1" t="str">
        <f>'III.1. Evaluation de 1er niveau'!U168</f>
        <v>Philippines</v>
      </c>
      <c r="S207" s="2">
        <f>'III.1. Evaluation de 1er niveau'!Y168</f>
        <v>2</v>
      </c>
      <c r="V207" s="5"/>
      <c r="X207" s="2" t="str">
        <f>'III.1. Evaluation de 1er niveau'!AG168</f>
        <v>Norvège</v>
      </c>
      <c r="Y207" s="2">
        <f>'III.1. Evaluation de 1er niveau'!AH168</f>
        <v>1</v>
      </c>
    </row>
    <row r="208" spans="18:25">
      <c r="R208" s="1" t="str">
        <f>'III.1. Evaluation de 1er niveau'!U169</f>
        <v>Pologne</v>
      </c>
      <c r="S208" s="2">
        <f>'III.1. Evaluation de 1er niveau'!Y169</f>
        <v>1</v>
      </c>
      <c r="V208" s="5"/>
      <c r="X208" s="2" t="str">
        <f>'III.1. Evaluation de 1er niveau'!AG169</f>
        <v>Oman</v>
      </c>
      <c r="Y208" s="2">
        <f>'III.1. Evaluation de 1er niveau'!AH169</f>
        <v>1</v>
      </c>
    </row>
    <row r="209" spans="18:25">
      <c r="R209" s="1" t="str">
        <f>'III.1. Evaluation de 1er niveau'!U170</f>
        <v>Portugal</v>
      </c>
      <c r="S209" s="2">
        <f>'III.1. Evaluation de 1er niveau'!Y170</f>
        <v>0</v>
      </c>
      <c r="V209" s="5"/>
      <c r="X209" s="2" t="str">
        <f>'III.1. Evaluation de 1er niveau'!AG170</f>
        <v>Pakistan</v>
      </c>
      <c r="Y209" s="2">
        <f>'III.1. Evaluation de 1er niveau'!AH170</f>
        <v>2</v>
      </c>
    </row>
    <row r="210" spans="18:25">
      <c r="R210" s="1" t="str">
        <f>'III.1. Evaluation de 1er niveau'!U171</f>
        <v>Qatar</v>
      </c>
      <c r="S210" s="2">
        <f>'III.1. Evaluation de 1er niveau'!Y171</f>
        <v>1</v>
      </c>
      <c r="V210" s="5"/>
      <c r="X210" s="2" t="str">
        <f>'III.1. Evaluation de 1er niveau'!AG171</f>
        <v>Panama</v>
      </c>
      <c r="Y210" s="2">
        <f>'III.1. Evaluation de 1er niveau'!AH171</f>
        <v>2</v>
      </c>
    </row>
    <row r="211" spans="18:25">
      <c r="R211" s="1" t="str">
        <f>'III.1. Evaluation de 1er niveau'!U172</f>
        <v>Roumanie</v>
      </c>
      <c r="S211" s="2">
        <f>'III.1. Evaluation de 1er niveau'!Y172</f>
        <v>1</v>
      </c>
      <c r="V211" s="5"/>
      <c r="X211" s="2" t="str">
        <f>'III.1. Evaluation de 1er niveau'!AG172</f>
        <v>Papouasie-Nouvelle-Guinée</v>
      </c>
      <c r="Y211" s="2">
        <f>'III.1. Evaluation de 1er niveau'!AH172</f>
        <v>2</v>
      </c>
    </row>
    <row r="212" spans="18:25">
      <c r="R212" s="1" t="str">
        <f>'III.1. Evaluation de 1er niveau'!U173</f>
        <v>Russie</v>
      </c>
      <c r="S212" s="2">
        <f>'III.1. Evaluation de 1er niveau'!Y173</f>
        <v>3</v>
      </c>
      <c r="V212" s="5"/>
      <c r="X212" s="2" t="str">
        <f>'III.1. Evaluation de 1er niveau'!AG173</f>
        <v>Paraguay</v>
      </c>
      <c r="Y212" s="2">
        <f>'III.1. Evaluation de 1er niveau'!AH173</f>
        <v>2</v>
      </c>
    </row>
    <row r="213" spans="18:25">
      <c r="R213" s="1" t="str">
        <f>'III.1. Evaluation de 1er niveau'!U174</f>
        <v>Rwanda</v>
      </c>
      <c r="S213" s="2">
        <f>'III.1. Evaluation de 1er niveau'!Y174</f>
        <v>1</v>
      </c>
      <c r="V213" s="5"/>
      <c r="X213" s="2" t="str">
        <f>'III.1. Evaluation de 1er niveau'!AG174</f>
        <v>Pérou</v>
      </c>
      <c r="Y213" s="2">
        <f>'III.1. Evaluation de 1er niveau'!AH174</f>
        <v>2</v>
      </c>
    </row>
    <row r="214" spans="18:25">
      <c r="R214" s="1" t="str">
        <f>'III.1. Evaluation de 1er niveau'!U175</f>
        <v>Sainte-Lucie</v>
      </c>
      <c r="S214" s="2">
        <f>'III.1. Evaluation de 1er niveau'!Y175</f>
        <v>1</v>
      </c>
      <c r="V214" s="5"/>
      <c r="X214" s="2" t="str">
        <f>'III.1. Evaluation de 1er niveau'!AG175</f>
        <v>Philippines</v>
      </c>
      <c r="Y214" s="2">
        <f>'III.1. Evaluation de 1er niveau'!AH175</f>
        <v>2</v>
      </c>
    </row>
    <row r="215" spans="18:25">
      <c r="R215" s="1" t="str">
        <f>'III.1. Evaluation de 1er niveau'!U176</f>
        <v>Saint Vincent et les Grenadines</v>
      </c>
      <c r="S215" s="2">
        <f>'III.1. Evaluation de 1er niveau'!Y176</f>
        <v>0</v>
      </c>
      <c r="V215" s="5"/>
      <c r="X215" s="2" t="str">
        <f>'III.1. Evaluation de 1er niveau'!AG176</f>
        <v>Pologne</v>
      </c>
      <c r="Y215" s="2">
        <f>'III.1. Evaluation de 1er niveau'!AH176</f>
        <v>1</v>
      </c>
    </row>
    <row r="216" spans="18:25">
      <c r="R216" s="1" t="str">
        <f>'III.1. Evaluation de 1er niveau'!U177</f>
        <v>Sao Tomé et Principe</v>
      </c>
      <c r="S216" s="2">
        <f>'III.1. Evaluation de 1er niveau'!Y177</f>
        <v>1</v>
      </c>
      <c r="V216" s="5"/>
      <c r="X216" s="2" t="str">
        <f>'III.1. Evaluation de 1er niveau'!AG177</f>
        <v>Portugal</v>
      </c>
      <c r="Y216" s="2">
        <f>'III.1. Evaluation de 1er niveau'!AH177</f>
        <v>0</v>
      </c>
    </row>
    <row r="217" spans="18:25">
      <c r="R217" s="1" t="str">
        <f>'III.1. Evaluation de 1er niveau'!U178</f>
        <v>Arabie Saoudite</v>
      </c>
      <c r="S217" s="2">
        <f>'III.1. Evaluation de 1er niveau'!Y178</f>
        <v>1</v>
      </c>
      <c r="V217" s="5"/>
      <c r="X217" s="2" t="str">
        <f>'III.1. Evaluation de 1er niveau'!AG178</f>
        <v>Qatar</v>
      </c>
      <c r="Y217" s="2">
        <f>'III.1. Evaluation de 1er niveau'!AH178</f>
        <v>1</v>
      </c>
    </row>
    <row r="218" spans="18:25">
      <c r="R218" s="1" t="str">
        <f>'III.1. Evaluation de 1er niveau'!U179</f>
        <v>Sénégal</v>
      </c>
      <c r="S218" s="2">
        <f>'III.1. Evaluation de 1er niveau'!Y179</f>
        <v>1</v>
      </c>
      <c r="V218" s="5"/>
      <c r="X218" s="2" t="str">
        <f>'III.1. Evaluation de 1er niveau'!AG179</f>
        <v>Roumanie</v>
      </c>
      <c r="Y218" s="2">
        <f>'III.1. Evaluation de 1er niveau'!AH179</f>
        <v>1</v>
      </c>
    </row>
    <row r="219" spans="18:25">
      <c r="R219" s="1" t="str">
        <f>'III.1. Evaluation de 1er niveau'!U180</f>
        <v>Serbie</v>
      </c>
      <c r="S219" s="2">
        <f>'III.1. Evaluation de 1er niveau'!Y180</f>
        <v>2</v>
      </c>
      <c r="V219" s="5"/>
      <c r="X219" s="2" t="str">
        <f>'III.1. Evaluation de 1er niveau'!AG180</f>
        <v>Russie</v>
      </c>
      <c r="Y219" s="2">
        <f>'III.1. Evaluation de 1er niveau'!AH180</f>
        <v>3</v>
      </c>
    </row>
    <row r="220" spans="18:25">
      <c r="R220" s="1" t="str">
        <f>'III.1. Evaluation de 1er niveau'!U181</f>
        <v>Seychelles</v>
      </c>
      <c r="S220" s="2">
        <f>'III.1. Evaluation de 1er niveau'!Y181</f>
        <v>0</v>
      </c>
      <c r="V220" s="5"/>
      <c r="X220" s="2" t="str">
        <f>'III.1. Evaluation de 1er niveau'!AG181</f>
        <v>Rwanda</v>
      </c>
      <c r="Y220" s="2">
        <f>'III.1. Evaluation de 1er niveau'!AH181</f>
        <v>1</v>
      </c>
    </row>
    <row r="221" spans="18:25">
      <c r="R221" s="1" t="str">
        <f>'III.1. Evaluation de 1er niveau'!U182</f>
        <v>Sierra Leone</v>
      </c>
      <c r="S221" s="2">
        <f>'III.1. Evaluation de 1er niveau'!Y182</f>
        <v>2</v>
      </c>
      <c r="V221" s="5"/>
      <c r="X221" s="2" t="str">
        <f>'III.1. Evaluation de 1er niveau'!AG182</f>
        <v>Sainte-Lucie</v>
      </c>
      <c r="Y221" s="2">
        <f>'III.1. Evaluation de 1er niveau'!AH182</f>
        <v>1</v>
      </c>
    </row>
    <row r="222" spans="18:25">
      <c r="R222" s="1" t="str">
        <f>'III.1. Evaluation de 1er niveau'!U183</f>
        <v>Singapour</v>
      </c>
      <c r="S222" s="2">
        <f>'III.1. Evaluation de 1er niveau'!Y183</f>
        <v>0</v>
      </c>
      <c r="V222" s="5"/>
      <c r="X222" s="2" t="str">
        <f>'III.1. Evaluation de 1er niveau'!AG183</f>
        <v>Saint Vincent et les Grenadines</v>
      </c>
      <c r="Y222" s="2">
        <f>'III.1. Evaluation de 1er niveau'!AH183</f>
        <v>0</v>
      </c>
    </row>
    <row r="223" spans="18:25">
      <c r="R223" s="1" t="str">
        <f>'III.1. Evaluation de 1er niveau'!U184</f>
        <v>Slovaquie</v>
      </c>
      <c r="S223" s="2">
        <f>'III.1. Evaluation de 1er niveau'!Y184</f>
        <v>1</v>
      </c>
      <c r="V223" s="5"/>
      <c r="X223" s="2" t="str">
        <f>'III.1. Evaluation de 1er niveau'!AG184</f>
        <v>Sao Tomé et Principe</v>
      </c>
      <c r="Y223" s="2">
        <f>'III.1. Evaluation de 1er niveau'!AH184</f>
        <v>1</v>
      </c>
    </row>
    <row r="224" spans="18:25">
      <c r="R224" s="1" t="str">
        <f>'III.1. Evaluation de 1er niveau'!U185</f>
        <v>Slovénie</v>
      </c>
      <c r="S224" s="2">
        <f>'III.1. Evaluation de 1er niveau'!Y185</f>
        <v>1</v>
      </c>
      <c r="V224" s="5"/>
      <c r="X224" s="2" t="str">
        <f>'III.1. Evaluation de 1er niveau'!AG185</f>
        <v>Arabie Saoudite</v>
      </c>
      <c r="Y224" s="2">
        <f>'III.1. Evaluation de 1er niveau'!AH185</f>
        <v>1</v>
      </c>
    </row>
    <row r="225" spans="18:25">
      <c r="R225" s="1" t="str">
        <f>'III.1. Evaluation de 1er niveau'!U186</f>
        <v>Salomon (Îles)</v>
      </c>
      <c r="S225" s="2">
        <f>'III.1. Evaluation de 1er niveau'!Y186</f>
        <v>1</v>
      </c>
      <c r="V225" s="5"/>
      <c r="X225" s="2" t="str">
        <f>'III.1. Evaluation de 1er niveau'!AG186</f>
        <v>Sénégal</v>
      </c>
      <c r="Y225" s="2">
        <f>'III.1. Evaluation de 1er niveau'!AH186</f>
        <v>1</v>
      </c>
    </row>
    <row r="226" spans="18:25">
      <c r="R226" s="1" t="str">
        <f>'III.1. Evaluation de 1er niveau'!U187</f>
        <v>Somalie</v>
      </c>
      <c r="S226" s="2">
        <f>'III.1. Evaluation de 1er niveau'!Y187</f>
        <v>3</v>
      </c>
      <c r="V226" s="5"/>
      <c r="X226" s="2" t="str">
        <f>'III.1. Evaluation de 1er niveau'!AG187</f>
        <v>Serbie</v>
      </c>
      <c r="Y226" s="2">
        <f>'III.1. Evaluation de 1er niveau'!AH187</f>
        <v>2</v>
      </c>
    </row>
    <row r="227" spans="18:25">
      <c r="R227" s="1" t="str">
        <f>'III.1. Evaluation de 1er niveau'!U188</f>
        <v>Afrique du Sud</v>
      </c>
      <c r="S227" s="2">
        <f>'III.1. Evaluation de 1er niveau'!Y188</f>
        <v>1</v>
      </c>
      <c r="V227" s="5"/>
      <c r="X227" s="2" t="str">
        <f>'III.1. Evaluation de 1er niveau'!AG188</f>
        <v>Seychelles</v>
      </c>
      <c r="Y227" s="2">
        <f>'III.1. Evaluation de 1er niveau'!AH188</f>
        <v>0</v>
      </c>
    </row>
    <row r="228" spans="18:25">
      <c r="R228" s="1" t="str">
        <f>'III.1. Evaluation de 1er niveau'!U189</f>
        <v>Sud-Soudan</v>
      </c>
      <c r="S228" s="2">
        <f>'III.1. Evaluation de 1er niveau'!Y189</f>
        <v>3</v>
      </c>
      <c r="V228" s="5"/>
      <c r="X228" s="2" t="str">
        <f>'III.1. Evaluation de 1er niveau'!AG189</f>
        <v>Sierra Leone</v>
      </c>
      <c r="Y228" s="2">
        <f>'III.1. Evaluation de 1er niveau'!AH189</f>
        <v>2</v>
      </c>
    </row>
    <row r="229" spans="18:25">
      <c r="R229" s="1" t="str">
        <f>'III.1. Evaluation de 1er niveau'!U190</f>
        <v>Espagne</v>
      </c>
      <c r="S229" s="2">
        <f>'III.1. Evaluation de 1er niveau'!Y190</f>
        <v>0</v>
      </c>
      <c r="V229" s="5"/>
      <c r="X229" s="2" t="str">
        <f>'III.1. Evaluation de 1er niveau'!AG190</f>
        <v>Singapour</v>
      </c>
      <c r="Y229" s="2">
        <f>'III.1. Evaluation de 1er niveau'!AH190</f>
        <v>0</v>
      </c>
    </row>
    <row r="230" spans="18:25">
      <c r="R230" s="1" t="str">
        <f>'III.1. Evaluation de 1er niveau'!U191</f>
        <v>Sri Lanka</v>
      </c>
      <c r="S230" s="2">
        <f>'III.1. Evaluation de 1er niveau'!Y191</f>
        <v>2</v>
      </c>
      <c r="V230" s="5"/>
      <c r="X230" s="2" t="str">
        <f>'III.1. Evaluation de 1er niveau'!AG191</f>
        <v>Slovaquie</v>
      </c>
      <c r="Y230" s="2">
        <f>'III.1. Evaluation de 1er niveau'!AH191</f>
        <v>1</v>
      </c>
    </row>
    <row r="231" spans="18:25">
      <c r="R231" s="1" t="str">
        <f>'III.1. Evaluation de 1er niveau'!U192</f>
        <v>Soudan</v>
      </c>
      <c r="S231" s="2">
        <f>'III.1. Evaluation de 1er niveau'!Y192</f>
        <v>2</v>
      </c>
      <c r="V231" s="5"/>
      <c r="X231" s="2" t="str">
        <f>'III.1. Evaluation de 1er niveau'!AG192</f>
        <v>Slovénie</v>
      </c>
      <c r="Y231" s="2">
        <f>'III.1. Evaluation de 1er niveau'!AH192</f>
        <v>1</v>
      </c>
    </row>
    <row r="232" spans="18:25">
      <c r="R232" s="1" t="str">
        <f>'III.1. Evaluation de 1er niveau'!U193</f>
        <v>Suriname</v>
      </c>
      <c r="S232" s="2">
        <f>'III.1. Evaluation de 1er niveau'!Y193</f>
        <v>1</v>
      </c>
      <c r="V232" s="5"/>
      <c r="X232" s="2" t="str">
        <f>'III.1. Evaluation de 1er niveau'!AG193</f>
        <v>Salomon (Îles)</v>
      </c>
      <c r="Y232" s="2">
        <f>'III.1. Evaluation de 1er niveau'!AH193</f>
        <v>1</v>
      </c>
    </row>
    <row r="233" spans="18:25">
      <c r="R233" s="1" t="str">
        <f>'III.1. Evaluation de 1er niveau'!U194</f>
        <v>Suède</v>
      </c>
      <c r="S233" s="2">
        <f>'III.1. Evaluation de 1er niveau'!Y194</f>
        <v>0</v>
      </c>
      <c r="V233" s="5"/>
      <c r="X233" s="2" t="str">
        <f>'III.1. Evaluation de 1er niveau'!AG194</f>
        <v>Somalie</v>
      </c>
      <c r="Y233" s="2">
        <f>'III.1. Evaluation de 1er niveau'!AH194</f>
        <v>3</v>
      </c>
    </row>
    <row r="234" spans="18:25">
      <c r="R234" s="1" t="str">
        <f>'III.1. Evaluation de 1er niveau'!U195</f>
        <v>Suisse</v>
      </c>
      <c r="S234" s="2">
        <f>'III.1. Evaluation de 1er niveau'!Y195</f>
        <v>0</v>
      </c>
      <c r="V234" s="5"/>
      <c r="X234" s="2" t="str">
        <f>'III.1. Evaluation de 1er niveau'!AG195</f>
        <v>Afrique du Sud</v>
      </c>
      <c r="Y234" s="2">
        <f>'III.1. Evaluation de 1er niveau'!AH195</f>
        <v>1</v>
      </c>
    </row>
    <row r="235" spans="18:25">
      <c r="R235" s="1" t="str">
        <f>'III.1. Evaluation de 1er niveau'!U196</f>
        <v>Syrie</v>
      </c>
      <c r="S235" s="2">
        <f>'III.1. Evaluation de 1er niveau'!Y196</f>
        <v>3</v>
      </c>
      <c r="V235" s="5"/>
      <c r="X235" s="2" t="str">
        <f>'III.1. Evaluation de 1er niveau'!AG196</f>
        <v>Sud-Soudan</v>
      </c>
      <c r="Y235" s="2">
        <f>'III.1. Evaluation de 1er niveau'!AH196</f>
        <v>3</v>
      </c>
    </row>
    <row r="236" spans="18:25">
      <c r="R236" s="1" t="str">
        <f>'III.1. Evaluation de 1er niveau'!U197</f>
        <v>Taïwan</v>
      </c>
      <c r="S236" s="2">
        <f>'III.1. Evaluation de 1er niveau'!Y197</f>
        <v>0</v>
      </c>
      <c r="V236" s="5"/>
      <c r="X236" s="2" t="str">
        <f>'III.1. Evaluation de 1er niveau'!AG197</f>
        <v>Espagne</v>
      </c>
      <c r="Y236" s="2">
        <f>'III.1. Evaluation de 1er niveau'!AH197</f>
        <v>0</v>
      </c>
    </row>
    <row r="237" spans="18:25">
      <c r="R237" s="1" t="str">
        <f>'III.1. Evaluation de 1er niveau'!U198</f>
        <v>Tadjikistan</v>
      </c>
      <c r="S237" s="2">
        <f>'III.1. Evaluation de 1er niveau'!Y198</f>
        <v>2</v>
      </c>
      <c r="V237" s="5"/>
      <c r="X237" s="2" t="str">
        <f>'III.1. Evaluation de 1er niveau'!AG198</f>
        <v>Sri Lanka</v>
      </c>
      <c r="Y237" s="2">
        <f>'III.1. Evaluation de 1er niveau'!AH198</f>
        <v>2</v>
      </c>
    </row>
    <row r="238" spans="18:25">
      <c r="R238" s="1" t="str">
        <f>'III.1. Evaluation de 1er niveau'!U199</f>
        <v>Tanzanie</v>
      </c>
      <c r="S238" s="2">
        <f>'III.1. Evaluation de 1er niveau'!Y199</f>
        <v>1</v>
      </c>
      <c r="V238" s="5"/>
      <c r="X238" s="2" t="str">
        <f>'III.1. Evaluation de 1er niveau'!AG199</f>
        <v>Soudan</v>
      </c>
      <c r="Y238" s="2">
        <f>'III.1. Evaluation de 1er niveau'!AH199</f>
        <v>2</v>
      </c>
    </row>
    <row r="239" spans="18:25">
      <c r="R239" s="1" t="str">
        <f>'III.1. Evaluation de 1er niveau'!U200</f>
        <v>Thaïlande</v>
      </c>
      <c r="S239" s="2">
        <f>'III.1. Evaluation de 1er niveau'!Y200</f>
        <v>2</v>
      </c>
      <c r="V239" s="5"/>
      <c r="X239" s="2" t="str">
        <f>'III.1. Evaluation de 1er niveau'!AG200</f>
        <v>Suriname</v>
      </c>
      <c r="Y239" s="2">
        <f>'III.1. Evaluation de 1er niveau'!AH200</f>
        <v>1</v>
      </c>
    </row>
    <row r="240" spans="18:25">
      <c r="R240" s="1" t="str">
        <f>'III.1. Evaluation de 1er niveau'!U201</f>
        <v>Timor-Leste</v>
      </c>
      <c r="S240" s="2">
        <f>'III.1. Evaluation de 1er niveau'!Y201</f>
        <v>1</v>
      </c>
      <c r="V240" s="5"/>
      <c r="X240" s="2" t="str">
        <f>'III.1. Evaluation de 1er niveau'!AG201</f>
        <v>Suède</v>
      </c>
      <c r="Y240" s="2">
        <f>'III.1. Evaluation de 1er niveau'!AH201</f>
        <v>0</v>
      </c>
    </row>
    <row r="241" spans="18:25">
      <c r="R241" s="1" t="str">
        <f>'III.1. Evaluation de 1er niveau'!U202</f>
        <v>Togo</v>
      </c>
      <c r="S241" s="2">
        <f>'III.1. Evaluation de 1er niveau'!Y202</f>
        <v>2</v>
      </c>
      <c r="V241" s="5"/>
      <c r="X241" s="2" t="str">
        <f>'III.1. Evaluation de 1er niveau'!AG202</f>
        <v>Suisse</v>
      </c>
      <c r="Y241" s="2">
        <f>'III.1. Evaluation de 1er niveau'!AH202</f>
        <v>0</v>
      </c>
    </row>
    <row r="242" spans="18:25">
      <c r="R242" s="1" t="str">
        <f>'III.1. Evaluation de 1er niveau'!U203</f>
        <v>Trinité-et-Tobago</v>
      </c>
      <c r="S242" s="2">
        <f>'III.1. Evaluation de 1er niveau'!Y203</f>
        <v>1</v>
      </c>
      <c r="V242" s="5"/>
      <c r="X242" s="2" t="str">
        <f>'III.1. Evaluation de 1er niveau'!AG203</f>
        <v>Syrie</v>
      </c>
      <c r="Y242" s="2">
        <f>'III.1. Evaluation de 1er niveau'!AH203</f>
        <v>3</v>
      </c>
    </row>
    <row r="243" spans="18:25">
      <c r="R243" s="1" t="str">
        <f>'III.1. Evaluation de 1er niveau'!U204</f>
        <v>Tunisie</v>
      </c>
      <c r="S243" s="2">
        <f>'III.1. Evaluation de 1er niveau'!Y204</f>
        <v>1</v>
      </c>
      <c r="V243" s="5"/>
      <c r="X243" s="2" t="str">
        <f>'III.1. Evaluation de 1er niveau'!AG204</f>
        <v>Taïwan</v>
      </c>
      <c r="Y243" s="2">
        <f>'III.1. Evaluation de 1er niveau'!AH204</f>
        <v>0</v>
      </c>
    </row>
    <row r="244" spans="18:25">
      <c r="R244" s="1" t="str">
        <f>'III.1. Evaluation de 1er niveau'!U205</f>
        <v>Turquie</v>
      </c>
      <c r="S244" s="2">
        <f>'III.1. Evaluation de 1er niveau'!Y205</f>
        <v>2</v>
      </c>
      <c r="V244" s="5"/>
      <c r="X244" s="2" t="str">
        <f>'III.1. Evaluation de 1er niveau'!AG205</f>
        <v>Tadjikistan</v>
      </c>
      <c r="Y244" s="2">
        <f>'III.1. Evaluation de 1er niveau'!AH205</f>
        <v>2</v>
      </c>
    </row>
    <row r="245" spans="18:25">
      <c r="R245" s="1" t="str">
        <f>'III.1. Evaluation de 1er niveau'!U206</f>
        <v>Turkménistan</v>
      </c>
      <c r="S245" s="2">
        <f>'III.1. Evaluation de 1er niveau'!Y206</f>
        <v>3</v>
      </c>
      <c r="V245" s="5"/>
      <c r="X245" s="2" t="str">
        <f>'III.1. Evaluation de 1er niveau'!AG206</f>
        <v>Tanzanie</v>
      </c>
      <c r="Y245" s="2">
        <f>'III.1. Evaluation de 1er niveau'!AH206</f>
        <v>1</v>
      </c>
    </row>
    <row r="246" spans="18:25">
      <c r="R246" s="1" t="str">
        <f>'III.1. Evaluation de 1er niveau'!U207</f>
        <v>Ouganda</v>
      </c>
      <c r="S246" s="2">
        <f>'III.1. Evaluation de 1er niveau'!Y207</f>
        <v>2</v>
      </c>
      <c r="V246" s="5"/>
      <c r="X246" s="2" t="str">
        <f>'III.1. Evaluation de 1er niveau'!AG207</f>
        <v>Thaïlande</v>
      </c>
      <c r="Y246" s="2">
        <f>'III.1. Evaluation de 1er niveau'!AH207</f>
        <v>2</v>
      </c>
    </row>
    <row r="247" spans="18:25">
      <c r="R247" s="1" t="str">
        <f>'III.1. Evaluation de 1er niveau'!U208</f>
        <v>Ukraine</v>
      </c>
      <c r="S247" s="2">
        <f>'III.1. Evaluation de 1er niveau'!Y208</f>
        <v>2</v>
      </c>
      <c r="V247" s="5"/>
      <c r="X247" s="2" t="str">
        <f>'III.1. Evaluation de 1er niveau'!AG208</f>
        <v>Timor-Leste</v>
      </c>
      <c r="Y247" s="2">
        <f>'III.1. Evaluation de 1er niveau'!AH208</f>
        <v>1</v>
      </c>
    </row>
    <row r="248" spans="18:25">
      <c r="R248" s="1" t="str">
        <f>'III.1. Evaluation de 1er niveau'!U209</f>
        <v>Emirats Arabes Unis</v>
      </c>
      <c r="S248" s="2">
        <f>'III.1. Evaluation de 1er niveau'!Y209</f>
        <v>0</v>
      </c>
      <c r="V248" s="5"/>
      <c r="X248" s="2" t="str">
        <f>'III.1. Evaluation de 1er niveau'!AG209</f>
        <v>Togo</v>
      </c>
      <c r="Y248" s="2">
        <f>'III.1. Evaluation de 1er niveau'!AH209</f>
        <v>2</v>
      </c>
    </row>
    <row r="249" spans="18:25">
      <c r="R249" s="1" t="str">
        <f>'III.1. Evaluation de 1er niveau'!U210</f>
        <v>Royaume-Uni</v>
      </c>
      <c r="S249" s="2">
        <f>'III.1. Evaluation de 1er niveau'!Y210</f>
        <v>0</v>
      </c>
      <c r="V249" s="5"/>
      <c r="X249" s="2" t="str">
        <f>'III.1. Evaluation de 1er niveau'!AG210</f>
        <v>Trinité-et-Tobago</v>
      </c>
      <c r="Y249" s="2">
        <f>'III.1. Evaluation de 1er niveau'!AH210</f>
        <v>1</v>
      </c>
    </row>
    <row r="250" spans="18:25">
      <c r="R250" s="1" t="str">
        <f>'III.1. Evaluation de 1er niveau'!U211</f>
        <v>Etats-Unis d'Amérique</v>
      </c>
      <c r="S250" s="2">
        <f>'III.1. Evaluation de 1er niveau'!Y211</f>
        <v>0</v>
      </c>
      <c r="V250" s="5"/>
      <c r="X250" s="2" t="str">
        <f>'III.1. Evaluation de 1er niveau'!AG211</f>
        <v>Tunisie</v>
      </c>
      <c r="Y250" s="2">
        <f>'III.1. Evaluation de 1er niveau'!AH211</f>
        <v>1</v>
      </c>
    </row>
    <row r="251" spans="18:25">
      <c r="R251" s="1" t="str">
        <f>'III.1. Evaluation de 1er niveau'!U212</f>
        <v>Uruguay</v>
      </c>
      <c r="S251" s="2">
        <f>'III.1. Evaluation de 1er niveau'!Y212</f>
        <v>0</v>
      </c>
      <c r="V251" s="5"/>
      <c r="X251" s="2" t="str">
        <f>'III.1. Evaluation de 1er niveau'!AG212</f>
        <v>Turquie</v>
      </c>
      <c r="Y251" s="2">
        <f>'III.1. Evaluation de 1er niveau'!AH212</f>
        <v>2</v>
      </c>
    </row>
    <row r="252" spans="18:25">
      <c r="R252" s="1" t="str">
        <f>'III.1. Evaluation de 1er niveau'!U213</f>
        <v>Ouzbékistan</v>
      </c>
      <c r="S252" s="2">
        <f>'III.1. Evaluation de 1er niveau'!Y213</f>
        <v>2</v>
      </c>
      <c r="V252" s="5"/>
      <c r="X252" s="2" t="str">
        <f>'III.1. Evaluation de 1er niveau'!AG213</f>
        <v>Turkménistan</v>
      </c>
      <c r="Y252" s="2">
        <f>'III.1. Evaluation de 1er niveau'!AH213</f>
        <v>3</v>
      </c>
    </row>
    <row r="253" spans="18:25">
      <c r="R253" s="1" t="str">
        <f>'III.1. Evaluation de 1er niveau'!U214</f>
        <v>Vanuatu</v>
      </c>
      <c r="S253" s="2">
        <f>'III.1. Evaluation de 1er niveau'!Y214</f>
        <v>1</v>
      </c>
      <c r="V253" s="5"/>
      <c r="X253" s="2" t="str">
        <f>'III.1. Evaluation de 1er niveau'!AG214</f>
        <v>Ouganda</v>
      </c>
      <c r="Y253" s="2">
        <f>'III.1. Evaluation de 1er niveau'!AH214</f>
        <v>2</v>
      </c>
    </row>
    <row r="254" spans="18:25">
      <c r="R254" s="1" t="str">
        <f>'III.1. Evaluation de 1er niveau'!U215</f>
        <v>Venezuela</v>
      </c>
      <c r="S254" s="2">
        <f>'III.1. Evaluation de 1er niveau'!Y215</f>
        <v>3</v>
      </c>
      <c r="V254" s="5"/>
      <c r="X254" s="2" t="str">
        <f>'III.1. Evaluation de 1er niveau'!AG215</f>
        <v>Ukraine</v>
      </c>
      <c r="Y254" s="2">
        <f>'III.1. Evaluation de 1er niveau'!AH215</f>
        <v>2</v>
      </c>
    </row>
    <row r="255" spans="18:25">
      <c r="R255" s="1" t="str">
        <f>'III.1. Evaluation de 1er niveau'!U216</f>
        <v>Vietnam</v>
      </c>
      <c r="S255" s="2">
        <f>'III.1. Evaluation de 1er niveau'!Y216</f>
        <v>1</v>
      </c>
      <c r="V255" s="5"/>
      <c r="X255" s="2" t="str">
        <f>'III.1. Evaluation de 1er niveau'!AG216</f>
        <v>Emirats Arabes Unis</v>
      </c>
      <c r="Y255" s="2">
        <f>'III.1. Evaluation de 1er niveau'!AH216</f>
        <v>0</v>
      </c>
    </row>
    <row r="256" spans="18:25">
      <c r="R256" s="1" t="str">
        <f>'III.1. Evaluation de 1er niveau'!U217</f>
        <v>Yémen</v>
      </c>
      <c r="S256" s="2">
        <f>'III.1. Evaluation de 1er niveau'!Y217</f>
        <v>3</v>
      </c>
      <c r="V256" s="5"/>
      <c r="X256" s="2" t="str">
        <f>'III.1. Evaluation de 1er niveau'!AG217</f>
        <v>Royaume-Uni</v>
      </c>
      <c r="Y256" s="2">
        <f>'III.1. Evaluation de 1er niveau'!AH217</f>
        <v>0</v>
      </c>
    </row>
    <row r="257" spans="18:25">
      <c r="R257" s="1" t="str">
        <f>'III.1. Evaluation de 1er niveau'!U218</f>
        <v>Zambie</v>
      </c>
      <c r="S257" s="2">
        <f>'III.1. Evaluation de 1er niveau'!Y218</f>
        <v>2</v>
      </c>
      <c r="V257" s="5"/>
      <c r="X257" s="2" t="str">
        <f>'III.1. Evaluation de 1er niveau'!AG218</f>
        <v>Etats-Unis d'Amérique</v>
      </c>
      <c r="Y257" s="2">
        <f>'III.1. Evaluation de 1er niveau'!AH218</f>
        <v>0</v>
      </c>
    </row>
    <row r="258" spans="18:25">
      <c r="R258" s="1" t="str">
        <f>'III.1. Evaluation de 1er niveau'!U219</f>
        <v>Zimbabwe</v>
      </c>
      <c r="S258" s="2">
        <f>'III.1. Evaluation de 1er niveau'!Y219</f>
        <v>2</v>
      </c>
      <c r="V258" s="5"/>
      <c r="X258" s="2" t="str">
        <f>'III.1. Evaluation de 1er niveau'!AG219</f>
        <v>Uruguay</v>
      </c>
      <c r="Y258" s="2">
        <f>'III.1. Evaluation de 1er niveau'!AH219</f>
        <v>0</v>
      </c>
    </row>
    <row r="259" spans="18:25">
      <c r="V259" s="5"/>
      <c r="X259" s="2" t="str">
        <f>'III.1. Evaluation de 1er niveau'!AG220</f>
        <v>Ouzbékistan</v>
      </c>
      <c r="Y259" s="2">
        <f>'III.1. Evaluation de 1er niveau'!AH220</f>
        <v>2</v>
      </c>
    </row>
    <row r="260" spans="18:25">
      <c r="X260" s="2" t="str">
        <f>'III.1. Evaluation de 1er niveau'!AG221</f>
        <v>Vanuatu</v>
      </c>
      <c r="Y260" s="2">
        <f>'III.1. Evaluation de 1er niveau'!AH221</f>
        <v>1</v>
      </c>
    </row>
    <row r="261" spans="18:25">
      <c r="X261" s="2" t="str">
        <f>'III.1. Evaluation de 1er niveau'!AG222</f>
        <v>Venezuela</v>
      </c>
      <c r="Y261" s="2">
        <f>'III.1. Evaluation de 1er niveau'!AH222</f>
        <v>3</v>
      </c>
    </row>
    <row r="262" spans="18:25">
      <c r="X262" s="2" t="str">
        <f>'III.1. Evaluation de 1er niveau'!AG223</f>
        <v>Vietnam</v>
      </c>
      <c r="Y262" s="2">
        <f>'III.1. Evaluation de 1er niveau'!AH223</f>
        <v>1</v>
      </c>
    </row>
    <row r="263" spans="18:25">
      <c r="X263" s="2" t="str">
        <f>'III.1. Evaluation de 1er niveau'!AG224</f>
        <v>Yémen</v>
      </c>
      <c r="Y263" s="2">
        <f>'III.1. Evaluation de 1er niveau'!AH224</f>
        <v>3</v>
      </c>
    </row>
    <row r="264" spans="18:25">
      <c r="X264" s="2" t="str">
        <f>'III.1. Evaluation de 1er niveau'!AG225</f>
        <v>Zambie</v>
      </c>
      <c r="Y264" s="2">
        <f>'III.1. Evaluation de 1er niveau'!AH225</f>
        <v>2</v>
      </c>
    </row>
    <row r="265" spans="18:25">
      <c r="X265" s="2" t="str">
        <f>'III.1. Evaluation de 1er niveau'!AG226</f>
        <v>Zimbabwe</v>
      </c>
      <c r="Y265" s="2">
        <f>'III.1. Evaluation de 1er niveau'!AH226</f>
        <v>2</v>
      </c>
    </row>
    <row r="266" spans="18:25">
      <c r="X266" s="2" t="str">
        <f>'III.1. Evaluation de 1er niveau'!AG227</f>
        <v>N/A</v>
      </c>
      <c r="Y266" s="2">
        <f>'III.1. Evaluation de 1er niveau'!AH227</f>
        <v>1</v>
      </c>
    </row>
  </sheetData>
  <sheetProtection selectLockedCells="1"/>
  <mergeCells count="57">
    <mergeCell ref="B32:C58"/>
    <mergeCell ref="B61:C80"/>
    <mergeCell ref="B2:I2"/>
    <mergeCell ref="B4:I5"/>
    <mergeCell ref="B6:I8"/>
    <mergeCell ref="I34:I35"/>
    <mergeCell ref="I24:I25"/>
    <mergeCell ref="E25:F25"/>
    <mergeCell ref="E26:F26"/>
    <mergeCell ref="E27:F27"/>
    <mergeCell ref="E28:F29"/>
    <mergeCell ref="G28:G29"/>
    <mergeCell ref="H28:H29"/>
    <mergeCell ref="E22:H22"/>
    <mergeCell ref="E24:F24"/>
    <mergeCell ref="E13:G13"/>
    <mergeCell ref="BN76:BO76"/>
    <mergeCell ref="BU76:BV76"/>
    <mergeCell ref="AS76:AT76"/>
    <mergeCell ref="AV76:AW76"/>
    <mergeCell ref="AY76:AZ76"/>
    <mergeCell ref="BB76:BC76"/>
    <mergeCell ref="BE76:BF76"/>
    <mergeCell ref="BH76:BI76"/>
    <mergeCell ref="BQ76:BS76"/>
    <mergeCell ref="O76:P76"/>
    <mergeCell ref="R76:S76"/>
    <mergeCell ref="U76:V76"/>
    <mergeCell ref="AA76:AB76"/>
    <mergeCell ref="BK76:BL76"/>
    <mergeCell ref="AP76:AQ76"/>
    <mergeCell ref="AD76:AE76"/>
    <mergeCell ref="AG76:AH76"/>
    <mergeCell ref="AJ76:AK76"/>
    <mergeCell ref="AM76:AN76"/>
    <mergeCell ref="X76:Y76"/>
    <mergeCell ref="L76:M76"/>
    <mergeCell ref="E32:H32"/>
    <mergeCell ref="E35:H35"/>
    <mergeCell ref="E40:H40"/>
    <mergeCell ref="E47:H47"/>
    <mergeCell ref="G71:H73"/>
    <mergeCell ref="E61:H61"/>
    <mergeCell ref="E76:G80"/>
    <mergeCell ref="H76:H80"/>
    <mergeCell ref="E63:F65"/>
    <mergeCell ref="G63:H65"/>
    <mergeCell ref="E67:F69"/>
    <mergeCell ref="G67:H69"/>
    <mergeCell ref="E71:F73"/>
    <mergeCell ref="B13:C19"/>
    <mergeCell ref="B22:C29"/>
    <mergeCell ref="E15:F15"/>
    <mergeCell ref="E16:F16"/>
    <mergeCell ref="E17:F17"/>
    <mergeCell ref="E19:F19"/>
    <mergeCell ref="E18:F18"/>
  </mergeCells>
  <conditionalFormatting sqref="G63 G67 G71">
    <cfRule type="expression" dxfId="2" priority="17">
      <formula>$G$67=$BR$79</formula>
    </cfRule>
    <cfRule type="expression" dxfId="1" priority="18">
      <formula>$G$67=$BR$78</formula>
    </cfRule>
  </conditionalFormatting>
  <conditionalFormatting sqref="E46:H46">
    <cfRule type="expression" dxfId="0" priority="23">
      <formula>$H$45&lt;&gt;$AP$79</formula>
    </cfRule>
  </conditionalFormatting>
  <dataValidations count="19">
    <dataValidation type="list" allowBlank="1" showInputMessage="1" showErrorMessage="1" sqref="H45" xr:uid="{00000000-0002-0000-0800-000000000000}">
      <formula1>$AP$78:$AP$80</formula1>
    </dataValidation>
    <dataValidation type="list" allowBlank="1" showInputMessage="1" showErrorMessage="1" sqref="H44" xr:uid="{00000000-0002-0000-0800-000001000000}">
      <formula1>$AM$78:$AM$85</formula1>
    </dataValidation>
    <dataValidation type="list" allowBlank="1" showInputMessage="1" showErrorMessage="1" sqref="H27" xr:uid="{00000000-0002-0000-0800-000002000000}">
      <formula1>$O$78:$O$88</formula1>
    </dataValidation>
    <dataValidation type="list" allowBlank="1" showInputMessage="1" showErrorMessage="1" sqref="H50" xr:uid="{00000000-0002-0000-0800-000003000000}">
      <formula1>$AY$78:$AY$82</formula1>
    </dataValidation>
    <dataValidation type="list" allowBlank="1" showInputMessage="1" showErrorMessage="1" sqref="H42" xr:uid="{00000000-0002-0000-0800-000004000000}">
      <formula1>$AD$78:$AD$80</formula1>
    </dataValidation>
    <dataValidation type="list" allowBlank="1" showInputMessage="1" showErrorMessage="1" sqref="H37" xr:uid="{00000000-0002-0000-0800-000005000000}">
      <formula1>$U$78:$U$84</formula1>
    </dataValidation>
    <dataValidation type="list" allowBlank="1" showInputMessage="1" showErrorMessage="1" sqref="H26" xr:uid="{00000000-0002-0000-0800-000006000000}">
      <formula1>$L$78:$L$84</formula1>
    </dataValidation>
    <dataValidation type="list" allowBlank="1" showInputMessage="1" showErrorMessage="1" sqref="H39" xr:uid="{00000000-0002-0000-0800-000007000000}">
      <formula1>$AA$78:$AA$81</formula1>
    </dataValidation>
    <dataValidation type="list" allowBlank="1" showInputMessage="1" showErrorMessage="1" sqref="H41" xr:uid="{00000000-0002-0000-0800-000008000000}">
      <formula1>$AG$78:$AG$112</formula1>
    </dataValidation>
    <dataValidation type="list" allowBlank="1" showInputMessage="1" showErrorMessage="1" sqref="H54" xr:uid="{00000000-0002-0000-0800-000009000000}">
      <formula1>$BK$78:$BK$80</formula1>
    </dataValidation>
    <dataValidation type="list" allowBlank="1" showInputMessage="1" showErrorMessage="1" sqref="H48" xr:uid="{00000000-0002-0000-0800-00000A000000}">
      <formula1>$AS$78:$AS$81</formula1>
    </dataValidation>
    <dataValidation type="list" allowBlank="1" showInputMessage="1" showErrorMessage="1" sqref="H43" xr:uid="{00000000-0002-0000-0800-00000B000000}">
      <formula1>$AJ$78:$AJ$81</formula1>
    </dataValidation>
    <dataValidation type="list" allowBlank="1" showInputMessage="1" showErrorMessage="1" sqref="H36" xr:uid="{00000000-0002-0000-0800-00000C000000}">
      <formula1>$R$78:$R$258</formula1>
    </dataValidation>
    <dataValidation type="list" allowBlank="1" showInputMessage="1" showErrorMessage="1" sqref="H55" xr:uid="{00000000-0002-0000-0800-00000D000000}">
      <formula1>$BN$78:$BN$81</formula1>
    </dataValidation>
    <dataValidation type="list" allowBlank="1" showInputMessage="1" showErrorMessage="1" sqref="H53" xr:uid="{00000000-0002-0000-0800-00000E000000}">
      <formula1>$BH$78:$BH$81</formula1>
    </dataValidation>
    <dataValidation type="list" allowBlank="1" showInputMessage="1" showErrorMessage="1" sqref="H52" xr:uid="{00000000-0002-0000-0800-00000F000000}">
      <formula1>$BE$78:$BE$82</formula1>
    </dataValidation>
    <dataValidation type="list" allowBlank="1" showInputMessage="1" showErrorMessage="1" sqref="H51" xr:uid="{00000000-0002-0000-0800-000010000000}">
      <formula1>$BB$78:$BB$82</formula1>
    </dataValidation>
    <dataValidation type="list" allowBlank="1" showInputMessage="1" showErrorMessage="1" sqref="H49" xr:uid="{00000000-0002-0000-0800-000011000000}">
      <formula1>$AV$78:$AV$81</formula1>
    </dataValidation>
    <dataValidation type="list" allowBlank="1" showInputMessage="1" showErrorMessage="1" sqref="H38" xr:uid="{00000000-0002-0000-0800-000012000000}">
      <formula1>$X$78:$X$266</formula1>
    </dataValidation>
  </dataValidations>
  <printOptions horizontalCentered="1" verticalCentered="1"/>
  <pageMargins left="0.47244094488188981" right="0.51181102362204722" top="0.74803149606299213" bottom="0.74803149606299213" header="0.31496062992125984" footer="0.31496062992125984"/>
  <pageSetup paperSize="9" scale="2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éinitialisation">
                <anchor moveWithCells="1" sizeWithCells="1">
                  <from>
                    <xdr:col>7</xdr:col>
                    <xdr:colOff>28575</xdr:colOff>
                    <xdr:row>55</xdr:row>
                    <xdr:rowOff>161925</xdr:rowOff>
                  </from>
                  <to>
                    <xdr:col>8</xdr:col>
                    <xdr:colOff>9525</xdr:colOff>
                    <xdr:row>58</xdr:row>
                    <xdr:rowOff>38100</xdr:rowOff>
                  </to>
                </anchor>
              </controlPr>
            </control>
          </mc:Choice>
        </mc:AlternateContent>
        <mc:AlternateContent xmlns:mc="http://schemas.openxmlformats.org/markup-compatibility/2006">
          <mc:Choice Requires="x14">
            <control shapeId="2050" r:id="rId5" name="Button 2">
              <controlPr defaultSize="0" print="0" autoFill="0" autoPict="0" macro="[0]!ProgDemandeur">
                <anchor moveWithCells="1" sizeWithCells="1">
                  <from>
                    <xdr:col>7</xdr:col>
                    <xdr:colOff>504825</xdr:colOff>
                    <xdr:row>14</xdr:row>
                    <xdr:rowOff>76200</xdr:rowOff>
                  </from>
                  <to>
                    <xdr:col>7</xdr:col>
                    <xdr:colOff>2314575</xdr:colOff>
                    <xdr:row>16</xdr:row>
                    <xdr:rowOff>47625</xdr:rowOff>
                  </to>
                </anchor>
              </controlPr>
            </control>
          </mc:Choice>
        </mc:AlternateContent>
        <mc:AlternateContent xmlns:mc="http://schemas.openxmlformats.org/markup-compatibility/2006">
          <mc:Choice Requires="x14">
            <control shapeId="2051" r:id="rId6" name="Button 3">
              <controlPr defaultSize="0" print="0" autoFill="0" autoPict="0" macro="[0]!Macro1">
                <anchor moveWithCells="1" sizeWithCells="1">
                  <from>
                    <xdr:col>7</xdr:col>
                    <xdr:colOff>523875</xdr:colOff>
                    <xdr:row>16</xdr:row>
                    <xdr:rowOff>142875</xdr:rowOff>
                  </from>
                  <to>
                    <xdr:col>7</xdr:col>
                    <xdr:colOff>2324100</xdr:colOff>
                    <xdr:row>18</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BA1E8778CE3FC4084A0F649735A60D7" ma:contentTypeVersion="4" ma:contentTypeDescription="Crée un document." ma:contentTypeScope="" ma:versionID="d7fc54fb823050985280529562039ee3">
  <xsd:schema xmlns:xsd="http://www.w3.org/2001/XMLSchema" xmlns:xs="http://www.w3.org/2001/XMLSchema" xmlns:p="http://schemas.microsoft.com/office/2006/metadata/properties" xmlns:ns2="72827b8a-d400-4b70-bea7-1b6a0a5c6ab2" targetNamespace="http://schemas.microsoft.com/office/2006/metadata/properties" ma:root="true" ma:fieldsID="a252427bb35cc6a8f070063c76b7a037" ns2:_="">
    <xsd:import namespace="72827b8a-d400-4b70-bea7-1b6a0a5c6ab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827b8a-d400-4b70-bea7-1b6a0a5c6ab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ECC436-9ACC-4D03-9023-EC4DCFD2B03B}"/>
</file>

<file path=customXml/itemProps2.xml><?xml version="1.0" encoding="utf-8"?>
<ds:datastoreItem xmlns:ds="http://schemas.openxmlformats.org/officeDocument/2006/customXml" ds:itemID="{8D64A965-7498-495D-8664-0A258430726C}"/>
</file>

<file path=customXml/itemProps3.xml><?xml version="1.0" encoding="utf-8"?>
<ds:datastoreItem xmlns:ds="http://schemas.openxmlformats.org/officeDocument/2006/customXml" ds:itemID="{4CBA74FB-8C72-4A00-BB8B-E205D1BD870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2</vt:i4>
      </vt:variant>
    </vt:vector>
  </HeadingPairs>
  <TitlesOfParts>
    <vt:vector size="10" baseType="lpstr">
      <vt:lpstr>I. Catégorisation des tiers</vt:lpstr>
      <vt:lpstr>I.1.Catégorisation des tiers</vt:lpstr>
      <vt:lpstr>II. Procédure</vt:lpstr>
      <vt:lpstr>II.1. Process</vt:lpstr>
      <vt:lpstr>II.2. Workflow</vt:lpstr>
      <vt:lpstr>III. Outils</vt:lpstr>
      <vt:lpstr>III.1. Evaluation de 1er niveau</vt:lpstr>
      <vt:lpstr>III.2. Evaluation de 2e niveau</vt:lpstr>
      <vt:lpstr>'III.1. Evaluation de 1er niveau'!Zone_d_impression</vt:lpstr>
      <vt:lpstr>'III.2. Evaluation de 2e niveau'!Zone_d_impression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Bruno.Duplaa@clarins.com</dc:creator>
  <cp:lastModifiedBy>DUPLAA, Bruno</cp:lastModifiedBy>
  <cp:lastPrinted>2024-02-23T15:22:44Z</cp:lastPrinted>
  <dcterms:created xsi:type="dcterms:W3CDTF">2020-10-01T08:45:40Z</dcterms:created>
  <dcterms:modified xsi:type="dcterms:W3CDTF">2024-10-08T16:06:14Z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0x010100FBA1E8778CE3FC4084A0F649735A60D7</vt:lpwstr>
  </property>
</Properties>
</file>