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Freia\freia-drop\08 Equipment\Magnet Tests\CCS_calibration\"/>
    </mc:Choice>
  </mc:AlternateContent>
  <bookViews>
    <workbookView xWindow="0" yWindow="0" windowWidth="20770" windowHeight="13580"/>
  </bookViews>
  <sheets>
    <sheet name="CX_LS_X103358(4.5K...20.0K,1E-5" sheetId="1" r:id="rId1"/>
  </sheets>
  <calcPr calcId="162913"/>
</workbook>
</file>

<file path=xl/calcChain.xml><?xml version="1.0" encoding="utf-8"?>
<calcChain xmlns="http://schemas.openxmlformats.org/spreadsheetml/2006/main">
  <c r="L30" i="1" l="1"/>
  <c r="L29" i="1"/>
  <c r="L28" i="1"/>
  <c r="L26" i="1"/>
  <c r="L25" i="1"/>
  <c r="L24" i="1"/>
  <c r="L22" i="1"/>
  <c r="L21" i="1"/>
  <c r="L20" i="1"/>
  <c r="L18" i="1"/>
  <c r="L17" i="1"/>
  <c r="L16" i="1"/>
  <c r="L14" i="1"/>
  <c r="L13" i="1"/>
  <c r="L12" i="1"/>
  <c r="M12" i="1" s="1"/>
  <c r="M30" i="1"/>
  <c r="M29" i="1"/>
  <c r="M28" i="1"/>
  <c r="M26" i="1"/>
  <c r="M25" i="1"/>
  <c r="M24" i="1"/>
  <c r="M22" i="1"/>
  <c r="M21" i="1"/>
  <c r="M20" i="1"/>
  <c r="M18" i="1"/>
  <c r="M17" i="1"/>
  <c r="M16" i="1"/>
  <c r="M14" i="1"/>
  <c r="M1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I31" i="1"/>
  <c r="L31" i="1" s="1"/>
  <c r="M31" i="1" s="1"/>
  <c r="I30" i="1"/>
  <c r="I29" i="1"/>
  <c r="I28" i="1"/>
  <c r="I27" i="1"/>
  <c r="L27" i="1" s="1"/>
  <c r="M27" i="1" s="1"/>
  <c r="I26" i="1"/>
  <c r="I25" i="1"/>
  <c r="I24" i="1"/>
  <c r="I23" i="1"/>
  <c r="L23" i="1" s="1"/>
  <c r="M23" i="1" s="1"/>
  <c r="I22" i="1"/>
  <c r="I21" i="1"/>
  <c r="I20" i="1"/>
  <c r="I19" i="1"/>
  <c r="L19" i="1" s="1"/>
  <c r="M19" i="1" s="1"/>
  <c r="I18" i="1"/>
  <c r="I17" i="1"/>
  <c r="I16" i="1"/>
  <c r="I15" i="1"/>
  <c r="L15" i="1" s="1"/>
  <c r="M15" i="1" s="1"/>
  <c r="I14" i="1"/>
  <c r="I13" i="1"/>
  <c r="I12" i="1"/>
</calcChain>
</file>

<file path=xl/sharedStrings.xml><?xml version="1.0" encoding="utf-8"?>
<sst xmlns="http://schemas.openxmlformats.org/spreadsheetml/2006/main" count="23" uniqueCount="22">
  <si>
    <t>Thermometre :</t>
  </si>
  <si>
    <t>CX_LS_X103358</t>
  </si>
  <si>
    <t>Environment :</t>
  </si>
  <si>
    <t>VA</t>
  </si>
  <si>
    <t>Date :</t>
  </si>
  <si>
    <t>02/11/2017</t>
  </si>
  <si>
    <t>Function :</t>
  </si>
  <si>
    <t xml:space="preserve"> logT = Sum ( Ai / logR^i )</t>
  </si>
  <si>
    <t>Coefficients :</t>
  </si>
  <si>
    <t>A0=</t>
  </si>
  <si>
    <t>A1=</t>
  </si>
  <si>
    <t>A2=</t>
  </si>
  <si>
    <t>A3=</t>
  </si>
  <si>
    <t>A4=</t>
  </si>
  <si>
    <t>Rmes(Ohm)</t>
  </si>
  <si>
    <t>Tmes(K)</t>
  </si>
  <si>
    <t>Tfit(K)</t>
  </si>
  <si>
    <t>dT(mK)</t>
  </si>
  <si>
    <t>Courant(A)</t>
  </si>
  <si>
    <t>log(T)</t>
  </si>
  <si>
    <t>1/log(R)</t>
  </si>
  <si>
    <t>logTfit(K))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</si>
</sst>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'CX_LS_X103358(4.5K...20.0K,1E-5'!$J$11</c:f>
              <c:strCache>
                <c:ptCount val="1"/>
                <c:pt idx="0">
                  <c:v>log(T)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'CX_LS_X103358(4.5K...20.0K,1E-5'!$I$12:$I$31</c:f>
              <c:numCache>
                <c:formatCode>0.00000000E+00</c:formatCode>
                <c:ptCount val="20"/>
                <c:pt idx="0">
                  <c:v>0.28098258292816769</c:v>
                </c:pt>
                <c:pt idx="1">
                  <c:v>0.2827843022826137</c:v>
                </c:pt>
                <c:pt idx="2">
                  <c:v>0.282786413794125</c:v>
                </c:pt>
                <c:pt idx="3">
                  <c:v>0.28613275161328477</c:v>
                </c:pt>
                <c:pt idx="4">
                  <c:v>0.29343545751564643</c:v>
                </c:pt>
                <c:pt idx="5">
                  <c:v>0.29930429062709624</c:v>
                </c:pt>
                <c:pt idx="6">
                  <c:v>0.3042947750462548</c:v>
                </c:pt>
                <c:pt idx="7">
                  <c:v>0.30863920980300263</c:v>
                </c:pt>
                <c:pt idx="8">
                  <c:v>0.31248325766032004</c:v>
                </c:pt>
                <c:pt idx="9">
                  <c:v>0.31599214272599929</c:v>
                </c:pt>
                <c:pt idx="10">
                  <c:v>0.31915018549012925</c:v>
                </c:pt>
                <c:pt idx="11">
                  <c:v>0.32205949667113992</c:v>
                </c:pt>
                <c:pt idx="12">
                  <c:v>0.32476585485549403</c:v>
                </c:pt>
                <c:pt idx="13">
                  <c:v>0.32729519149596586</c:v>
                </c:pt>
                <c:pt idx="14">
                  <c:v>0.32990706128075925</c:v>
                </c:pt>
                <c:pt idx="15">
                  <c:v>0.33216604835045577</c:v>
                </c:pt>
                <c:pt idx="16">
                  <c:v>0.33431481793141338</c:v>
                </c:pt>
                <c:pt idx="17">
                  <c:v>0.33636377396819717</c:v>
                </c:pt>
                <c:pt idx="18">
                  <c:v>0.33832840879886478</c:v>
                </c:pt>
                <c:pt idx="19">
                  <c:v>0.34022560322448264</c:v>
                </c:pt>
              </c:numCache>
            </c:numRef>
          </c:xVal>
          <c:yVal>
            <c:numRef>
              <c:f>'CX_LS_X103358(4.5K...20.0K,1E-5'!$J$12:$J$31</c:f>
              <c:numCache>
                <c:formatCode>0.00000000E+00</c:formatCode>
                <c:ptCount val="20"/>
                <c:pt idx="0">
                  <c:v>0.64065035162742046</c:v>
                </c:pt>
                <c:pt idx="1">
                  <c:v>0.65979264139514104</c:v>
                </c:pt>
                <c:pt idx="2">
                  <c:v>0.65981165271023356</c:v>
                </c:pt>
                <c:pt idx="3">
                  <c:v>0.69581427471101853</c:v>
                </c:pt>
                <c:pt idx="4">
                  <c:v>0.77634517808624526</c:v>
                </c:pt>
                <c:pt idx="5">
                  <c:v>0.84294606157902685</c:v>
                </c:pt>
                <c:pt idx="6">
                  <c:v>0.90072752544083046</c:v>
                </c:pt>
                <c:pt idx="7">
                  <c:v>0.9517599488540498</c:v>
                </c:pt>
                <c:pt idx="8">
                  <c:v>0.99734269060162239</c:v>
                </c:pt>
                <c:pt idx="9">
                  <c:v>1.039172116023829</c:v>
                </c:pt>
                <c:pt idx="10">
                  <c:v>1.0768697255698856</c:v>
                </c:pt>
                <c:pt idx="11">
                  <c:v>1.1115582172575609</c:v>
                </c:pt>
                <c:pt idx="12">
                  <c:v>1.1437047488969876</c:v>
                </c:pt>
                <c:pt idx="13">
                  <c:v>1.1735970507368367</c:v>
                </c:pt>
                <c:pt idx="14">
                  <c:v>1.204280099226448</c:v>
                </c:pt>
                <c:pt idx="15">
                  <c:v>1.2305842979679658</c:v>
                </c:pt>
                <c:pt idx="16">
                  <c:v>1.2553762408393745</c:v>
                </c:pt>
                <c:pt idx="17">
                  <c:v>1.2787878860059554</c:v>
                </c:pt>
                <c:pt idx="18">
                  <c:v>1.3010169666340876</c:v>
                </c:pt>
                <c:pt idx="19">
                  <c:v>1.3222441108524314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4DF5-B30A-9F7C634C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2864"/>
        <c:axId val="446857040"/>
      </c:scatterChart>
      <c:valAx>
        <c:axId val="4468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7040"/>
        <c:crosses val="autoZero"/>
        <c:crossBetween val="midCat"/>
      </c:valAx>
      <c:valAx>
        <c:axId val="44685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286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32</xdr:row>
      <xdr:rowOff>101600</xdr:rowOff>
    </xdr:from>
    <xdr:to>
      <xdr:col>8</xdr:col>
      <xdr:colOff>158750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5" workbookViewId="0">
      <selection activeCell="K34" sqref="K34"/>
    </sheetView>
  </sheetViews>
  <sheetFormatPr defaultRowHeight="14.5" x14ac:dyDescent="0.35"/>
  <cols>
    <col min="1" max="1" width="23" customWidth="1"/>
    <col min="2" max="2" width="18.08984375" customWidth="1"/>
    <col min="9" max="9" width="14.08984375" bestFit="1" customWidth="1"/>
    <col min="10" max="10" width="14.453125" bestFit="1" customWidth="1"/>
  </cols>
  <sheetData>
    <row r="1" spans="1:13" x14ac:dyDescent="0.35">
      <c r="A1" t="s">
        <v>0</v>
      </c>
      <c r="B1" t="s">
        <v>1</v>
      </c>
    </row>
    <row r="2" spans="1:13" x14ac:dyDescent="0.35">
      <c r="A2" t="s">
        <v>2</v>
      </c>
      <c r="B2" t="s">
        <v>3</v>
      </c>
    </row>
    <row r="3" spans="1:13" x14ac:dyDescent="0.35">
      <c r="A3" t="s">
        <v>4</v>
      </c>
      <c r="B3" t="s">
        <v>5</v>
      </c>
    </row>
    <row r="4" spans="1:13" x14ac:dyDescent="0.35">
      <c r="A4" t="s">
        <v>6</v>
      </c>
      <c r="B4" t="s">
        <v>7</v>
      </c>
    </row>
    <row r="5" spans="1:13" x14ac:dyDescent="0.35">
      <c r="A5" t="s">
        <v>8</v>
      </c>
    </row>
    <row r="6" spans="1:13" x14ac:dyDescent="0.35">
      <c r="A6" t="s">
        <v>9</v>
      </c>
      <c r="B6" s="2">
        <v>-20.544540737474701</v>
      </c>
    </row>
    <row r="7" spans="1:13" x14ac:dyDescent="0.35">
      <c r="A7" t="s">
        <v>10</v>
      </c>
      <c r="B7" s="2">
        <v>286.13666076870601</v>
      </c>
    </row>
    <row r="8" spans="1:13" x14ac:dyDescent="0.35">
      <c r="A8" t="s">
        <v>11</v>
      </c>
      <c r="B8" s="2">
        <v>-1529.6347635618099</v>
      </c>
    </row>
    <row r="9" spans="1:13" x14ac:dyDescent="0.35">
      <c r="A9" t="s">
        <v>12</v>
      </c>
      <c r="B9" s="2">
        <v>3701.4079047929999</v>
      </c>
    </row>
    <row r="10" spans="1:13" x14ac:dyDescent="0.35">
      <c r="A10" t="s">
        <v>13</v>
      </c>
      <c r="B10" s="2">
        <v>-3298.3182536203899</v>
      </c>
    </row>
    <row r="11" spans="1:13" x14ac:dyDescent="0.35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I11" t="s">
        <v>20</v>
      </c>
      <c r="J11" t="s">
        <v>19</v>
      </c>
      <c r="L11" t="s">
        <v>21</v>
      </c>
      <c r="M11" t="s">
        <v>17</v>
      </c>
    </row>
    <row r="12" spans="1:13" ht="16.5" x14ac:dyDescent="0.35">
      <c r="A12" s="1">
        <v>3621.9250000000002</v>
      </c>
      <c r="B12">
        <v>4.3716999999999997</v>
      </c>
      <c r="C12">
        <v>4.3720999999999997</v>
      </c>
      <c r="D12">
        <v>-0.41909999999999997</v>
      </c>
      <c r="E12" s="1">
        <v>1.0000000000000001E-5</v>
      </c>
      <c r="I12" s="2">
        <f>1/LOG10(A12)</f>
        <v>0.28098258292816769</v>
      </c>
      <c r="J12" s="2">
        <f>LOG10(B12)</f>
        <v>0.64065035162742046</v>
      </c>
      <c r="L12" s="1">
        <f xml:space="preserve"> -3298.31825362039*I12^4 + 3701.407904793*I12^3 - 1529.63476356181*I12^2 + 286.136660768706*I12 - 20.5445407374747</f>
        <v>0.64069198618285483</v>
      </c>
      <c r="M12">
        <f>(POWER(10,L12)-B12)*1000</f>
        <v>0.41912232004737149</v>
      </c>
    </row>
    <row r="13" spans="1:13" x14ac:dyDescent="0.35">
      <c r="A13" s="1">
        <v>3437.67</v>
      </c>
      <c r="B13">
        <v>4.5686999999999998</v>
      </c>
      <c r="C13">
        <v>4.5686999999999998</v>
      </c>
      <c r="D13">
        <v>4.2200000000000001E-2</v>
      </c>
      <c r="E13" s="1">
        <v>1.0000000000000001E-5</v>
      </c>
      <c r="I13" s="2">
        <f t="shared" ref="I13:I31" si="0">1/LOG10(A13)</f>
        <v>0.2827843022826137</v>
      </c>
      <c r="J13" s="2">
        <f t="shared" ref="J13:J31" si="1">LOG10(B13)</f>
        <v>0.65979264139514104</v>
      </c>
      <c r="L13" s="1">
        <f t="shared" ref="L13:L31" si="2" xml:space="preserve"> -3298.31825362039*I13^4 + 3701.407904793*I13^3 - 1529.63476356181*I13^2 + 286.136660768706*I13 - 20.5445407374747</f>
        <v>0.65978863053168979</v>
      </c>
      <c r="M13">
        <f t="shared" ref="M13:M31" si="3">(POWER(10,L13)-B13)*1000</f>
        <v>-4.2193368777532214E-2</v>
      </c>
    </row>
    <row r="14" spans="1:13" x14ac:dyDescent="0.35">
      <c r="A14" s="1">
        <v>3437.4609999999998</v>
      </c>
      <c r="B14">
        <v>4.5689000000000002</v>
      </c>
      <c r="C14">
        <v>4.5689000000000002</v>
      </c>
      <c r="D14">
        <v>5.5999999999999999E-3</v>
      </c>
      <c r="E14" s="1">
        <v>1.0000000000000001E-5</v>
      </c>
      <c r="I14" s="2">
        <f t="shared" si="0"/>
        <v>0.282786413794125</v>
      </c>
      <c r="J14" s="2">
        <f t="shared" si="1"/>
        <v>0.65981165271023356</v>
      </c>
      <c r="L14" s="1">
        <f t="shared" si="2"/>
        <v>0.65981111722871688</v>
      </c>
      <c r="M14">
        <f t="shared" si="3"/>
        <v>-5.6334125693169312E-3</v>
      </c>
    </row>
    <row r="15" spans="1:13" x14ac:dyDescent="0.35">
      <c r="A15" s="1">
        <v>3125.2249999999999</v>
      </c>
      <c r="B15">
        <v>4.9638</v>
      </c>
      <c r="C15">
        <v>4.9631999999999996</v>
      </c>
      <c r="D15">
        <v>0.625</v>
      </c>
      <c r="E15" s="1">
        <v>1.0000000000000001E-5</v>
      </c>
      <c r="I15" s="2">
        <f t="shared" si="0"/>
        <v>0.28613275161328477</v>
      </c>
      <c r="J15" s="2">
        <f t="shared" si="1"/>
        <v>0.69581427471101853</v>
      </c>
      <c r="L15" s="1">
        <f t="shared" si="2"/>
        <v>0.69575958492706391</v>
      </c>
      <c r="M15">
        <f t="shared" si="3"/>
        <v>-0.62504146116371118</v>
      </c>
    </row>
    <row r="16" spans="1:13" x14ac:dyDescent="0.35">
      <c r="A16" s="1">
        <v>2558.0230000000001</v>
      </c>
      <c r="B16">
        <v>5.9751000000000003</v>
      </c>
      <c r="C16">
        <v>5.9745999999999997</v>
      </c>
      <c r="D16">
        <v>0.50580000000000003</v>
      </c>
      <c r="E16" s="1">
        <v>1.0000000000000001E-5</v>
      </c>
      <c r="I16" s="2">
        <f t="shared" si="0"/>
        <v>0.29343545751564643</v>
      </c>
      <c r="J16" s="2">
        <f t="shared" si="1"/>
        <v>0.77634517808624526</v>
      </c>
      <c r="L16" s="1">
        <f t="shared" si="2"/>
        <v>0.77630841182356747</v>
      </c>
      <c r="M16">
        <f t="shared" si="3"/>
        <v>-0.50581530891768978</v>
      </c>
    </row>
    <row r="17" spans="1:13" x14ac:dyDescent="0.35">
      <c r="A17" s="1">
        <v>2193.2159999999999</v>
      </c>
      <c r="B17">
        <v>6.9653999999999998</v>
      </c>
      <c r="C17">
        <v>6.9656000000000002</v>
      </c>
      <c r="D17">
        <v>-0.24759999999999999</v>
      </c>
      <c r="E17" s="1">
        <v>1.0000000000000001E-5</v>
      </c>
      <c r="I17" s="2">
        <f t="shared" si="0"/>
        <v>0.29930429062709624</v>
      </c>
      <c r="J17" s="2">
        <f t="shared" si="1"/>
        <v>0.84294606157902685</v>
      </c>
      <c r="L17" s="1">
        <f t="shared" si="2"/>
        <v>0.8429614968241772</v>
      </c>
      <c r="M17">
        <f t="shared" si="3"/>
        <v>0.24756143958892807</v>
      </c>
    </row>
    <row r="18" spans="1:13" x14ac:dyDescent="0.35">
      <c r="A18" s="1">
        <v>1933.2460000000001</v>
      </c>
      <c r="B18">
        <v>7.9565999999999999</v>
      </c>
      <c r="C18">
        <v>7.9577</v>
      </c>
      <c r="D18">
        <v>-1.0920000000000001</v>
      </c>
      <c r="E18" s="1">
        <v>1.0000000000000001E-5</v>
      </c>
      <c r="I18" s="2">
        <f t="shared" si="0"/>
        <v>0.3042947750462548</v>
      </c>
      <c r="J18" s="2">
        <f t="shared" si="1"/>
        <v>0.90072752544083046</v>
      </c>
      <c r="L18" s="1">
        <f t="shared" si="2"/>
        <v>0.90078712470881683</v>
      </c>
      <c r="M18">
        <f t="shared" si="3"/>
        <v>1.0919781282687779</v>
      </c>
    </row>
    <row r="19" spans="1:13" x14ac:dyDescent="0.35">
      <c r="A19" s="1">
        <v>1737.9169999999999</v>
      </c>
      <c r="B19">
        <v>8.9487000000000005</v>
      </c>
      <c r="C19">
        <v>8.9498999999999995</v>
      </c>
      <c r="D19">
        <v>-1.1604000000000001</v>
      </c>
      <c r="E19" s="1">
        <v>1.0000000000000001E-5</v>
      </c>
      <c r="I19" s="2">
        <f t="shared" si="0"/>
        <v>0.30863920980300263</v>
      </c>
      <c r="J19" s="2">
        <f t="shared" si="1"/>
        <v>0.9517599488540498</v>
      </c>
      <c r="L19" s="1">
        <f t="shared" si="2"/>
        <v>0.95181626077311776</v>
      </c>
      <c r="M19">
        <f t="shared" si="3"/>
        <v>1.1603903856993725</v>
      </c>
    </row>
    <row r="20" spans="1:13" x14ac:dyDescent="0.35">
      <c r="A20" s="1">
        <v>1585.519</v>
      </c>
      <c r="B20">
        <v>9.9390000000000001</v>
      </c>
      <c r="C20">
        <v>9.9395000000000007</v>
      </c>
      <c r="D20">
        <v>-0.45889999999999997</v>
      </c>
      <c r="E20" s="1">
        <v>1.0000000000000001E-5</v>
      </c>
      <c r="I20" s="2">
        <f t="shared" si="0"/>
        <v>0.31248325766032004</v>
      </c>
      <c r="J20" s="2">
        <f t="shared" si="1"/>
        <v>0.99734269060162239</v>
      </c>
      <c r="L20" s="1">
        <f t="shared" si="2"/>
        <v>0.9973627413663344</v>
      </c>
      <c r="M20">
        <f t="shared" si="3"/>
        <v>0.45888022802920148</v>
      </c>
    </row>
    <row r="21" spans="1:13" x14ac:dyDescent="0.35">
      <c r="A21" s="1">
        <v>1460.951</v>
      </c>
      <c r="B21">
        <v>10.943899999999999</v>
      </c>
      <c r="C21">
        <v>10.943199999999999</v>
      </c>
      <c r="D21">
        <v>0.73399999999999999</v>
      </c>
      <c r="E21" s="1">
        <v>1.0000000000000001E-5</v>
      </c>
      <c r="I21" s="2">
        <f t="shared" si="0"/>
        <v>0.31599214272599929</v>
      </c>
      <c r="J21" s="2">
        <f t="shared" si="1"/>
        <v>1.039172116023829</v>
      </c>
      <c r="L21" s="1">
        <f t="shared" si="2"/>
        <v>1.0391429887852333</v>
      </c>
      <c r="M21">
        <f t="shared" si="3"/>
        <v>-0.73396027467786951</v>
      </c>
    </row>
    <row r="22" spans="1:13" x14ac:dyDescent="0.35">
      <c r="A22" s="1">
        <v>1359.318</v>
      </c>
      <c r="B22">
        <v>11.936299999999999</v>
      </c>
      <c r="C22">
        <v>11.934799999999999</v>
      </c>
      <c r="D22">
        <v>1.4992000000000001</v>
      </c>
      <c r="E22" s="1">
        <v>1.0000000000000001E-5</v>
      </c>
      <c r="I22" s="2">
        <f t="shared" si="0"/>
        <v>0.31915018549012925</v>
      </c>
      <c r="J22" s="2">
        <f t="shared" si="1"/>
        <v>1.0768697255698856</v>
      </c>
      <c r="L22" s="1">
        <f t="shared" si="2"/>
        <v>1.0768151746065833</v>
      </c>
      <c r="M22">
        <f t="shared" si="3"/>
        <v>-1.4992034162162327</v>
      </c>
    </row>
    <row r="23" spans="1:13" x14ac:dyDescent="0.35">
      <c r="A23" s="1">
        <v>1273.5509999999999</v>
      </c>
      <c r="B23">
        <v>12.928800000000001</v>
      </c>
      <c r="C23">
        <v>12.927</v>
      </c>
      <c r="D23">
        <v>1.8454999999999999</v>
      </c>
      <c r="E23" s="1">
        <v>1.0000000000000001E-5</v>
      </c>
      <c r="I23" s="2">
        <f t="shared" si="0"/>
        <v>0.32205949667113992</v>
      </c>
      <c r="J23" s="2">
        <f t="shared" si="1"/>
        <v>1.1115582172575609</v>
      </c>
      <c r="L23" s="1">
        <f t="shared" si="2"/>
        <v>1.1114962217690625</v>
      </c>
      <c r="M23">
        <f t="shared" si="3"/>
        <v>-1.8454530252007828</v>
      </c>
    </row>
    <row r="24" spans="1:13" x14ac:dyDescent="0.35">
      <c r="A24" s="1">
        <v>1199.8900000000001</v>
      </c>
      <c r="B24">
        <v>13.9221</v>
      </c>
      <c r="C24">
        <v>13.9209</v>
      </c>
      <c r="D24">
        <v>1.2108000000000001</v>
      </c>
      <c r="E24" s="1">
        <v>1.0000000000000001E-5</v>
      </c>
      <c r="I24" s="2">
        <f t="shared" si="0"/>
        <v>0.32476585485549403</v>
      </c>
      <c r="J24" s="2">
        <f t="shared" si="1"/>
        <v>1.1437047488969876</v>
      </c>
      <c r="L24" s="1">
        <f t="shared" si="2"/>
        <v>1.1436669754907207</v>
      </c>
      <c r="M24">
        <f t="shared" si="3"/>
        <v>-1.2108426243937487</v>
      </c>
    </row>
    <row r="25" spans="1:13" x14ac:dyDescent="0.35">
      <c r="A25" s="1">
        <v>1135.915</v>
      </c>
      <c r="B25">
        <v>14.914099999999999</v>
      </c>
      <c r="C25">
        <v>14.914</v>
      </c>
      <c r="D25">
        <v>0.12709999999999999</v>
      </c>
      <c r="E25" s="1">
        <v>1.0000000000000001E-5</v>
      </c>
      <c r="I25" s="2">
        <f t="shared" si="0"/>
        <v>0.32729519149596586</v>
      </c>
      <c r="J25" s="2">
        <f t="shared" si="1"/>
        <v>1.1735970507368367</v>
      </c>
      <c r="L25" s="1">
        <f t="shared" si="2"/>
        <v>1.1735933490727213</v>
      </c>
      <c r="M25">
        <f t="shared" si="3"/>
        <v>-0.12711824766142854</v>
      </c>
    </row>
    <row r="26" spans="1:13" x14ac:dyDescent="0.35">
      <c r="A26" s="1">
        <v>1074.377</v>
      </c>
      <c r="B26">
        <v>16.0059</v>
      </c>
      <c r="C26">
        <v>16.0063</v>
      </c>
      <c r="D26">
        <v>-0.40060000000000001</v>
      </c>
      <c r="E26" s="1">
        <v>1.0000000000000001E-5</v>
      </c>
      <c r="I26" s="2">
        <f t="shared" si="0"/>
        <v>0.32990706128075925</v>
      </c>
      <c r="J26" s="2">
        <f t="shared" si="1"/>
        <v>1.204280099226448</v>
      </c>
      <c r="L26" s="1">
        <f t="shared" si="2"/>
        <v>1.2042909685270651</v>
      </c>
      <c r="M26">
        <f t="shared" si="3"/>
        <v>0.40059250824242554</v>
      </c>
    </row>
    <row r="27" spans="1:13" x14ac:dyDescent="0.35">
      <c r="A27" s="1">
        <v>1024.5719999999999</v>
      </c>
      <c r="B27">
        <v>17.005299999999998</v>
      </c>
      <c r="C27">
        <v>17.006799999999998</v>
      </c>
      <c r="D27">
        <v>-1.4519</v>
      </c>
      <c r="E27" s="1">
        <v>1.0000000000000001E-5</v>
      </c>
      <c r="I27" s="2">
        <f t="shared" si="0"/>
        <v>0.33216604835045577</v>
      </c>
      <c r="J27" s="2">
        <f t="shared" si="1"/>
        <v>1.2305842979679658</v>
      </c>
      <c r="L27" s="1">
        <f t="shared" si="2"/>
        <v>1.2306213760390001</v>
      </c>
      <c r="M27">
        <f t="shared" si="3"/>
        <v>1.4518964988425864</v>
      </c>
    </row>
    <row r="28" spans="1:13" x14ac:dyDescent="0.35">
      <c r="A28" s="1">
        <v>979.92439999999999</v>
      </c>
      <c r="B28">
        <v>18.004300000000001</v>
      </c>
      <c r="C28">
        <v>18.006699999999999</v>
      </c>
      <c r="D28">
        <v>-2.3855</v>
      </c>
      <c r="E28" s="1">
        <v>1.0000000000000001E-5</v>
      </c>
      <c r="I28" s="2">
        <f t="shared" si="0"/>
        <v>0.33431481793141338</v>
      </c>
      <c r="J28" s="2">
        <f t="shared" si="1"/>
        <v>1.2553762408393745</v>
      </c>
      <c r="L28" s="1">
        <f t="shared" si="2"/>
        <v>1.2554337797078325</v>
      </c>
      <c r="M28">
        <f t="shared" si="3"/>
        <v>2.3855142557209774</v>
      </c>
    </row>
    <row r="29" spans="1:13" x14ac:dyDescent="0.35">
      <c r="A29" s="1">
        <v>939.66219999999998</v>
      </c>
      <c r="B29">
        <v>19.0015</v>
      </c>
      <c r="C29">
        <v>19.003900000000002</v>
      </c>
      <c r="D29">
        <v>-2.4184999999999999</v>
      </c>
      <c r="E29" s="1">
        <v>1.0000000000000001E-5</v>
      </c>
      <c r="I29" s="2">
        <f t="shared" si="0"/>
        <v>0.33636377396819717</v>
      </c>
      <c r="J29" s="2">
        <f t="shared" si="1"/>
        <v>1.2787878860059554</v>
      </c>
      <c r="L29" s="1">
        <f t="shared" si="2"/>
        <v>1.2788431600818662</v>
      </c>
      <c r="M29">
        <f t="shared" si="3"/>
        <v>2.4185368153695208</v>
      </c>
    </row>
    <row r="30" spans="1:13" x14ac:dyDescent="0.35">
      <c r="A30" s="1">
        <v>903.04219999999998</v>
      </c>
      <c r="B30">
        <v>19.999400000000001</v>
      </c>
      <c r="C30">
        <v>19.999700000000001</v>
      </c>
      <c r="D30">
        <v>-0.3453</v>
      </c>
      <c r="E30" s="1">
        <v>1.0000000000000001E-5</v>
      </c>
      <c r="I30" s="2">
        <f t="shared" si="0"/>
        <v>0.33832840879886478</v>
      </c>
      <c r="J30" s="2">
        <f t="shared" si="1"/>
        <v>1.3010169666340876</v>
      </c>
      <c r="L30" s="1">
        <f t="shared" si="2"/>
        <v>1.3010244656024419</v>
      </c>
      <c r="M30">
        <f t="shared" si="3"/>
        <v>0.34533287612958929</v>
      </c>
    </row>
    <row r="31" spans="1:13" x14ac:dyDescent="0.35">
      <c r="A31" s="1">
        <v>869.41309999999999</v>
      </c>
      <c r="B31">
        <v>21.001200000000001</v>
      </c>
      <c r="C31">
        <v>20.997399999999999</v>
      </c>
      <c r="D31">
        <v>3.7783000000000002</v>
      </c>
      <c r="E31" s="1">
        <v>1.0000000000000001E-5</v>
      </c>
      <c r="I31" s="2">
        <f t="shared" si="0"/>
        <v>0.34022560322448264</v>
      </c>
      <c r="J31" s="2">
        <f t="shared" si="1"/>
        <v>1.3222441108524314</v>
      </c>
      <c r="L31" s="1">
        <f t="shared" si="2"/>
        <v>1.3221659709636704</v>
      </c>
      <c r="M31">
        <f t="shared" si="3"/>
        <v>-3.7782746012524626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CX_LS_X103358(4.5K...20.0K,1E-5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modified xsi:type="dcterms:W3CDTF">2022-02-28T11:07:13Z</dcterms:modified>
</cp:coreProperties>
</file>