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21075" windowHeight="11250"/>
  </bookViews>
  <sheets>
    <sheet name="K vs Pa" sheetId="1" r:id="rId1"/>
    <sheet name="K vs mba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8" i="1" l="1"/>
  <c r="D118" i="1" s="1"/>
  <c r="C117" i="1"/>
  <c r="D117" i="1" s="1"/>
  <c r="C116" i="1"/>
  <c r="D116" i="1" s="1"/>
  <c r="E116" i="1" s="1"/>
  <c r="F116" i="1" s="1"/>
  <c r="G116" i="1" s="1"/>
  <c r="H116" i="1" s="1"/>
  <c r="I116" i="1" s="1"/>
  <c r="J116" i="1" s="1"/>
  <c r="K116" i="1" s="1"/>
  <c r="C115" i="1"/>
  <c r="D115" i="1" s="1"/>
  <c r="C114" i="1"/>
  <c r="D114" i="1" s="1"/>
  <c r="C113" i="1"/>
  <c r="D113" i="1" s="1"/>
  <c r="E113" i="1" s="1"/>
  <c r="F113" i="1" s="1"/>
  <c r="G113" i="1" s="1"/>
  <c r="H113" i="1" s="1"/>
  <c r="I113" i="1" s="1"/>
  <c r="C112" i="1"/>
  <c r="D112" i="1" s="1"/>
  <c r="C111" i="1"/>
  <c r="D111" i="1" s="1"/>
  <c r="E111" i="1" s="1"/>
  <c r="F111" i="1" s="1"/>
  <c r="G111" i="1" s="1"/>
  <c r="H111" i="1" s="1"/>
  <c r="I111" i="1" s="1"/>
  <c r="J111" i="1" s="1"/>
  <c r="K111" i="1" s="1"/>
  <c r="D110" i="1"/>
  <c r="C110" i="1"/>
  <c r="C109" i="1"/>
  <c r="D109" i="1" s="1"/>
  <c r="E109" i="1" s="1"/>
  <c r="F109" i="1" s="1"/>
  <c r="G109" i="1" s="1"/>
  <c r="H109" i="1" s="1"/>
  <c r="I109" i="1" s="1"/>
  <c r="J109" i="1" s="1"/>
  <c r="K109" i="1" s="1"/>
  <c r="C108" i="1"/>
  <c r="D108" i="1" s="1"/>
  <c r="C107" i="1"/>
  <c r="D107" i="1" s="1"/>
  <c r="E107" i="1" s="1"/>
  <c r="D106" i="1"/>
  <c r="C106" i="1"/>
  <c r="C105" i="1"/>
  <c r="D105" i="1" s="1"/>
  <c r="E105" i="1" s="1"/>
  <c r="F105" i="1" s="1"/>
  <c r="G105" i="1" s="1"/>
  <c r="H105" i="1" s="1"/>
  <c r="I105" i="1" s="1"/>
  <c r="J105" i="1" s="1"/>
  <c r="K105" i="1" s="1"/>
  <c r="C104" i="1"/>
  <c r="D104" i="1" s="1"/>
  <c r="C103" i="1"/>
  <c r="D103" i="1" s="1"/>
  <c r="E103" i="1" s="1"/>
  <c r="F103" i="1" s="1"/>
  <c r="G103" i="1" s="1"/>
  <c r="H103" i="1" s="1"/>
  <c r="I103" i="1" s="1"/>
  <c r="J103" i="1" s="1"/>
  <c r="K103" i="1" s="1"/>
  <c r="C102" i="1"/>
  <c r="D102" i="1" s="1"/>
  <c r="C101" i="1"/>
  <c r="D101" i="1" s="1"/>
  <c r="E101" i="1" s="1"/>
  <c r="F101" i="1" s="1"/>
  <c r="G101" i="1" s="1"/>
  <c r="H101" i="1" s="1"/>
  <c r="I101" i="1" s="1"/>
  <c r="C100" i="1"/>
  <c r="D100" i="1" s="1"/>
  <c r="C99" i="1"/>
  <c r="D99" i="1" s="1"/>
  <c r="E99" i="1" s="1"/>
  <c r="C98" i="1"/>
  <c r="D98" i="1" s="1"/>
  <c r="C97" i="1"/>
  <c r="D97" i="1" s="1"/>
  <c r="E97" i="1" s="1"/>
  <c r="F97" i="1" s="1"/>
  <c r="G97" i="1" s="1"/>
  <c r="H97" i="1" s="1"/>
  <c r="I97" i="1" s="1"/>
  <c r="J97" i="1" s="1"/>
  <c r="C96" i="1"/>
  <c r="D96" i="1" s="1"/>
  <c r="D95" i="1"/>
  <c r="E95" i="1" s="1"/>
  <c r="F95" i="1" s="1"/>
  <c r="G95" i="1" s="1"/>
  <c r="H95" i="1" s="1"/>
  <c r="I95" i="1" s="1"/>
  <c r="J95" i="1" s="1"/>
  <c r="K95" i="1" s="1"/>
  <c r="C95" i="1"/>
  <c r="C94" i="1"/>
  <c r="D94" i="1" s="1"/>
  <c r="C93" i="1"/>
  <c r="D93" i="1" s="1"/>
  <c r="E93" i="1" s="1"/>
  <c r="F93" i="1" s="1"/>
  <c r="G93" i="1" s="1"/>
  <c r="H93" i="1" s="1"/>
  <c r="I93" i="1" s="1"/>
  <c r="J93" i="1" s="1"/>
  <c r="K93" i="1" s="1"/>
  <c r="C92" i="1"/>
  <c r="D92" i="1" s="1"/>
  <c r="C91" i="1"/>
  <c r="D91" i="1" s="1"/>
  <c r="E91" i="1" s="1"/>
  <c r="C90" i="1"/>
  <c r="D90" i="1" s="1"/>
  <c r="C89" i="1"/>
  <c r="D89" i="1" s="1"/>
  <c r="E89" i="1" s="1"/>
  <c r="F89" i="1" s="1"/>
  <c r="G89" i="1" s="1"/>
  <c r="H89" i="1" s="1"/>
  <c r="I89" i="1" s="1"/>
  <c r="J89" i="1" s="1"/>
  <c r="C88" i="1"/>
  <c r="D88" i="1" s="1"/>
  <c r="C87" i="1"/>
  <c r="D87" i="1" s="1"/>
  <c r="E87" i="1" s="1"/>
  <c r="C86" i="1"/>
  <c r="D86" i="1" s="1"/>
  <c r="C85" i="1"/>
  <c r="D85" i="1" s="1"/>
  <c r="E85" i="1" s="1"/>
  <c r="F85" i="1" s="1"/>
  <c r="G85" i="1" s="1"/>
  <c r="H85" i="1" s="1"/>
  <c r="I85" i="1" s="1"/>
  <c r="J85" i="1" s="1"/>
  <c r="K85" i="1" s="1"/>
  <c r="C84" i="1"/>
  <c r="D84" i="1" s="1"/>
  <c r="C83" i="1"/>
  <c r="D83" i="1" s="1"/>
  <c r="E83" i="1" s="1"/>
  <c r="F83" i="1" s="1"/>
  <c r="G83" i="1" s="1"/>
  <c r="H83" i="1" s="1"/>
  <c r="I83" i="1" s="1"/>
  <c r="J83" i="1" s="1"/>
  <c r="K83" i="1" s="1"/>
  <c r="C82" i="1"/>
  <c r="D82" i="1" s="1"/>
  <c r="C81" i="1"/>
  <c r="D81" i="1" s="1"/>
  <c r="E81" i="1" s="1"/>
  <c r="F81" i="1" s="1"/>
  <c r="G81" i="1" s="1"/>
  <c r="H81" i="1" s="1"/>
  <c r="I81" i="1" s="1"/>
  <c r="C80" i="1"/>
  <c r="D80" i="1" s="1"/>
  <c r="E80" i="1" s="1"/>
  <c r="F80" i="1" s="1"/>
  <c r="G80" i="1" s="1"/>
  <c r="H80" i="1" s="1"/>
  <c r="I80" i="1" s="1"/>
  <c r="J80" i="1" s="1"/>
  <c r="K80" i="1" s="1"/>
  <c r="C79" i="1"/>
  <c r="D79" i="1" s="1"/>
  <c r="E79" i="1" s="1"/>
  <c r="F79" i="1" s="1"/>
  <c r="G79" i="1" s="1"/>
  <c r="H79" i="1" s="1"/>
  <c r="I79" i="1" s="1"/>
  <c r="J79" i="1" s="1"/>
  <c r="K79" i="1" s="1"/>
  <c r="C78" i="1"/>
  <c r="D78" i="1" s="1"/>
  <c r="C77" i="1"/>
  <c r="D77" i="1" s="1"/>
  <c r="E77" i="1" s="1"/>
  <c r="F77" i="1" s="1"/>
  <c r="G77" i="1" s="1"/>
  <c r="H77" i="1" s="1"/>
  <c r="I77" i="1" s="1"/>
  <c r="C76" i="1"/>
  <c r="D76" i="1" s="1"/>
  <c r="C75" i="1"/>
  <c r="D75" i="1" s="1"/>
  <c r="E75" i="1" s="1"/>
  <c r="C74" i="1"/>
  <c r="D74" i="1" s="1"/>
  <c r="C73" i="1"/>
  <c r="D73" i="1" s="1"/>
  <c r="E73" i="1" s="1"/>
  <c r="F73" i="1" s="1"/>
  <c r="G73" i="1" s="1"/>
  <c r="H73" i="1" s="1"/>
  <c r="I73" i="1" s="1"/>
  <c r="C72" i="1"/>
  <c r="D72" i="1" s="1"/>
  <c r="C71" i="1"/>
  <c r="D71" i="1" s="1"/>
  <c r="E71" i="1" s="1"/>
  <c r="C70" i="1"/>
  <c r="D70" i="1"/>
  <c r="E70" i="1"/>
  <c r="F70" i="1"/>
  <c r="G70" i="1" s="1"/>
  <c r="H70" i="1" s="1"/>
  <c r="I70" i="1" s="1"/>
  <c r="J70" i="1" s="1"/>
  <c r="K70" i="1" s="1"/>
  <c r="C109" i="2"/>
  <c r="D109" i="2" s="1"/>
  <c r="E109" i="2" s="1"/>
  <c r="F109" i="2" s="1"/>
  <c r="G109" i="2" s="1"/>
  <c r="H109" i="2" s="1"/>
  <c r="I109" i="2" s="1"/>
  <c r="J109" i="2" s="1"/>
  <c r="K109" i="2" s="1"/>
  <c r="C108" i="2"/>
  <c r="D108" i="2" s="1"/>
  <c r="E108" i="2" s="1"/>
  <c r="F108" i="2" s="1"/>
  <c r="G108" i="2" s="1"/>
  <c r="H108" i="2" s="1"/>
  <c r="I108" i="2" s="1"/>
  <c r="J108" i="2" s="1"/>
  <c r="K108" i="2" s="1"/>
  <c r="D107" i="2"/>
  <c r="E107" i="2" s="1"/>
  <c r="F107" i="2" s="1"/>
  <c r="G107" i="2" s="1"/>
  <c r="C107" i="2"/>
  <c r="C106" i="2"/>
  <c r="D106" i="2" s="1"/>
  <c r="E106" i="2" s="1"/>
  <c r="F106" i="2" s="1"/>
  <c r="G106" i="2" s="1"/>
  <c r="C105" i="2"/>
  <c r="D105" i="2" s="1"/>
  <c r="C104" i="2"/>
  <c r="D104" i="2" s="1"/>
  <c r="C103" i="2"/>
  <c r="D103" i="2" s="1"/>
  <c r="E103" i="2" s="1"/>
  <c r="F103" i="2" s="1"/>
  <c r="D102" i="2"/>
  <c r="E102" i="2" s="1"/>
  <c r="F102" i="2" s="1"/>
  <c r="G102" i="2" s="1"/>
  <c r="H102" i="2" s="1"/>
  <c r="I102" i="2" s="1"/>
  <c r="J102" i="2" s="1"/>
  <c r="K102" i="2" s="1"/>
  <c r="C102" i="2"/>
  <c r="C101" i="2"/>
  <c r="D101" i="2" s="1"/>
  <c r="C100" i="2"/>
  <c r="D100" i="2" s="1"/>
  <c r="E100" i="2" s="1"/>
  <c r="F100" i="2" s="1"/>
  <c r="G100" i="2" s="1"/>
  <c r="H100" i="2" s="1"/>
  <c r="I100" i="2" s="1"/>
  <c r="J100" i="2" s="1"/>
  <c r="K100" i="2" s="1"/>
  <c r="C99" i="2"/>
  <c r="D99" i="2" s="1"/>
  <c r="E99" i="2" s="1"/>
  <c r="C98" i="2"/>
  <c r="D98" i="2" s="1"/>
  <c r="E98" i="2" s="1"/>
  <c r="F98" i="2" s="1"/>
  <c r="G98" i="2" s="1"/>
  <c r="H98" i="2" s="1"/>
  <c r="I98" i="2" s="1"/>
  <c r="J98" i="2" s="1"/>
  <c r="K98" i="2" s="1"/>
  <c r="C97" i="2"/>
  <c r="D97" i="2" s="1"/>
  <c r="C96" i="2"/>
  <c r="D96" i="2" s="1"/>
  <c r="E96" i="2" s="1"/>
  <c r="F96" i="2" s="1"/>
  <c r="G96" i="2" s="1"/>
  <c r="H96" i="2" s="1"/>
  <c r="I96" i="2" s="1"/>
  <c r="J96" i="2" s="1"/>
  <c r="K96" i="2" s="1"/>
  <c r="C95" i="2"/>
  <c r="D95" i="2" s="1"/>
  <c r="E95" i="2" s="1"/>
  <c r="F95" i="2" s="1"/>
  <c r="G95" i="2" s="1"/>
  <c r="H95" i="2" s="1"/>
  <c r="I95" i="2" s="1"/>
  <c r="J95" i="2" s="1"/>
  <c r="K95" i="2" s="1"/>
  <c r="D94" i="2"/>
  <c r="E94" i="2" s="1"/>
  <c r="F94" i="2" s="1"/>
  <c r="G94" i="2" s="1"/>
  <c r="H94" i="2" s="1"/>
  <c r="I94" i="2" s="1"/>
  <c r="J94" i="2" s="1"/>
  <c r="K94" i="2" s="1"/>
  <c r="C94" i="2"/>
  <c r="C93" i="2"/>
  <c r="D93" i="2" s="1"/>
  <c r="C92" i="2"/>
  <c r="D92" i="2" s="1"/>
  <c r="E92" i="2" s="1"/>
  <c r="F92" i="2" s="1"/>
  <c r="G92" i="2" s="1"/>
  <c r="H92" i="2" s="1"/>
  <c r="I92" i="2" s="1"/>
  <c r="J92" i="2" s="1"/>
  <c r="K92" i="2" s="1"/>
  <c r="E91" i="2"/>
  <c r="F91" i="2" s="1"/>
  <c r="G91" i="2" s="1"/>
  <c r="H91" i="2" s="1"/>
  <c r="I91" i="2" s="1"/>
  <c r="J91" i="2" s="1"/>
  <c r="K91" i="2" s="1"/>
  <c r="D91" i="2"/>
  <c r="C91" i="2"/>
  <c r="C90" i="2"/>
  <c r="D90" i="2" s="1"/>
  <c r="C89" i="2"/>
  <c r="D89" i="2" s="1"/>
  <c r="E89" i="2" s="1"/>
  <c r="F89" i="2" s="1"/>
  <c r="G89" i="2" s="1"/>
  <c r="H89" i="2" s="1"/>
  <c r="I89" i="2" s="1"/>
  <c r="J89" i="2" s="1"/>
  <c r="K89" i="2" s="1"/>
  <c r="C88" i="2"/>
  <c r="D88" i="2" s="1"/>
  <c r="C87" i="2"/>
  <c r="D87" i="2" s="1"/>
  <c r="E87" i="2" s="1"/>
  <c r="F87" i="2" s="1"/>
  <c r="G87" i="2" s="1"/>
  <c r="H87" i="2" s="1"/>
  <c r="I87" i="2" s="1"/>
  <c r="J87" i="2" s="1"/>
  <c r="K87" i="2" s="1"/>
  <c r="C86" i="2"/>
  <c r="D86" i="2" s="1"/>
  <c r="C85" i="2"/>
  <c r="D85" i="2" s="1"/>
  <c r="E85" i="2" s="1"/>
  <c r="F85" i="2" s="1"/>
  <c r="G85" i="2" s="1"/>
  <c r="H85" i="2" s="1"/>
  <c r="I85" i="2" s="1"/>
  <c r="J85" i="2" s="1"/>
  <c r="C84" i="2"/>
  <c r="D84" i="2" s="1"/>
  <c r="E84" i="2" s="1"/>
  <c r="F84" i="2" s="1"/>
  <c r="G84" i="2" s="1"/>
  <c r="H84" i="2" s="1"/>
  <c r="I84" i="2" s="1"/>
  <c r="J84" i="2" s="1"/>
  <c r="K84" i="2" s="1"/>
  <c r="C83" i="2"/>
  <c r="D83" i="2" s="1"/>
  <c r="E83" i="2" s="1"/>
  <c r="F83" i="2" s="1"/>
  <c r="G83" i="2" s="1"/>
  <c r="H83" i="2" s="1"/>
  <c r="I83" i="2" s="1"/>
  <c r="J83" i="2" s="1"/>
  <c r="K83" i="2" s="1"/>
  <c r="C82" i="2"/>
  <c r="D82" i="2" s="1"/>
  <c r="C81" i="2"/>
  <c r="D81" i="2" s="1"/>
  <c r="E81" i="2" s="1"/>
  <c r="F81" i="2" s="1"/>
  <c r="G81" i="2" s="1"/>
  <c r="H81" i="2" s="1"/>
  <c r="I81" i="2" s="1"/>
  <c r="J81" i="2" s="1"/>
  <c r="C80" i="2"/>
  <c r="D80" i="2" s="1"/>
  <c r="E80" i="2" s="1"/>
  <c r="F80" i="2" s="1"/>
  <c r="G80" i="2" s="1"/>
  <c r="H80" i="2" s="1"/>
  <c r="I80" i="2" s="1"/>
  <c r="J80" i="2" s="1"/>
  <c r="K80" i="2" s="1"/>
  <c r="C79" i="2"/>
  <c r="D79" i="2" s="1"/>
  <c r="E79" i="2" s="1"/>
  <c r="F79" i="2" s="1"/>
  <c r="G79" i="2" s="1"/>
  <c r="H79" i="2" s="1"/>
  <c r="I79" i="2" s="1"/>
  <c r="J79" i="2" s="1"/>
  <c r="K79" i="2" s="1"/>
  <c r="C78" i="2"/>
  <c r="D78" i="2" s="1"/>
  <c r="C77" i="2"/>
  <c r="D77" i="2" s="1"/>
  <c r="E77" i="2" s="1"/>
  <c r="F77" i="2" s="1"/>
  <c r="G77" i="2" s="1"/>
  <c r="H77" i="2" s="1"/>
  <c r="I77" i="2" s="1"/>
  <c r="J77" i="2" s="1"/>
  <c r="C76" i="2"/>
  <c r="D76" i="2" s="1"/>
  <c r="C75" i="2"/>
  <c r="D75" i="2" s="1"/>
  <c r="E75" i="2" s="1"/>
  <c r="F75" i="2" s="1"/>
  <c r="G75" i="2" s="1"/>
  <c r="H75" i="2" s="1"/>
  <c r="I75" i="2" s="1"/>
  <c r="J75" i="2" s="1"/>
  <c r="K75" i="2" s="1"/>
  <c r="C74" i="2"/>
  <c r="D74" i="2" s="1"/>
  <c r="C73" i="2"/>
  <c r="D73" i="2" s="1"/>
  <c r="E73" i="2" s="1"/>
  <c r="F73" i="2" s="1"/>
  <c r="G73" i="2" s="1"/>
  <c r="H73" i="2" s="1"/>
  <c r="I73" i="2" s="1"/>
  <c r="J73" i="2" s="1"/>
  <c r="K73" i="2" s="1"/>
  <c r="C72" i="2"/>
  <c r="D72" i="2" s="1"/>
  <c r="C71" i="2"/>
  <c r="D71" i="2" s="1"/>
  <c r="E71" i="2" s="1"/>
  <c r="F71" i="2" s="1"/>
  <c r="G71" i="2" s="1"/>
  <c r="H71" i="2" s="1"/>
  <c r="I71" i="2" s="1"/>
  <c r="J71" i="2" s="1"/>
  <c r="K71" i="2" s="1"/>
  <c r="C70" i="2"/>
  <c r="D70" i="2" s="1"/>
  <c r="E70" i="2" s="1"/>
  <c r="F70" i="2" s="1"/>
  <c r="G70" i="2" s="1"/>
  <c r="H70" i="2" s="1"/>
  <c r="D69" i="2"/>
  <c r="E69" i="2" s="1"/>
  <c r="F69" i="2" s="1"/>
  <c r="G69" i="2" s="1"/>
  <c r="H69" i="2" s="1"/>
  <c r="I69" i="2" s="1"/>
  <c r="J69" i="2" s="1"/>
  <c r="K69" i="2" s="1"/>
  <c r="C69" i="2"/>
  <c r="C68" i="2"/>
  <c r="D68" i="2" s="1"/>
  <c r="E68" i="2" s="1"/>
  <c r="F68" i="2" s="1"/>
  <c r="G68" i="2" s="1"/>
  <c r="H68" i="2" s="1"/>
  <c r="I68" i="2" s="1"/>
  <c r="J68" i="2" s="1"/>
  <c r="K68" i="2" s="1"/>
  <c r="C67" i="2"/>
  <c r="D67" i="2" s="1"/>
  <c r="E67" i="2" s="1"/>
  <c r="F67" i="2" s="1"/>
  <c r="G67" i="2" s="1"/>
  <c r="H67" i="2" s="1"/>
  <c r="I67" i="2" s="1"/>
  <c r="J67" i="2" s="1"/>
  <c r="K67" i="2" s="1"/>
  <c r="C66" i="2"/>
  <c r="D66" i="2" s="1"/>
  <c r="E66" i="2" s="1"/>
  <c r="F66" i="2" s="1"/>
  <c r="G66" i="2" s="1"/>
  <c r="H66" i="2" s="1"/>
  <c r="C65" i="2"/>
  <c r="D65" i="2" s="1"/>
  <c r="D64" i="2"/>
  <c r="E64" i="2" s="1"/>
  <c r="F64" i="2" s="1"/>
  <c r="G64" i="2" s="1"/>
  <c r="H64" i="2" s="1"/>
  <c r="I64" i="2" s="1"/>
  <c r="J64" i="2" s="1"/>
  <c r="K64" i="2" s="1"/>
  <c r="C64" i="2"/>
  <c r="C63" i="2"/>
  <c r="D63" i="2" s="1"/>
  <c r="E63" i="2" s="1"/>
  <c r="F63" i="2" s="1"/>
  <c r="G63" i="2" s="1"/>
  <c r="H63" i="2" s="1"/>
  <c r="I63" i="2" s="1"/>
  <c r="J63" i="2" s="1"/>
  <c r="K63" i="2" s="1"/>
  <c r="C62" i="2"/>
  <c r="D62" i="2" s="1"/>
  <c r="E62" i="2" s="1"/>
  <c r="F62" i="2" s="1"/>
  <c r="G62" i="2" s="1"/>
  <c r="H62" i="2" s="1"/>
  <c r="C61" i="2"/>
  <c r="D61" i="2" s="1"/>
  <c r="C59" i="2"/>
  <c r="D59" i="2" s="1"/>
  <c r="E59" i="2" s="1"/>
  <c r="F59" i="2" s="1"/>
  <c r="G59" i="2" s="1"/>
  <c r="H59" i="2" s="1"/>
  <c r="I59" i="2" s="1"/>
  <c r="J59" i="2" s="1"/>
  <c r="K59" i="2" s="1"/>
  <c r="C58" i="2"/>
  <c r="D58" i="2" s="1"/>
  <c r="E58" i="2" s="1"/>
  <c r="F58" i="2" s="1"/>
  <c r="G58" i="2" s="1"/>
  <c r="H58" i="2" s="1"/>
  <c r="I58" i="2" s="1"/>
  <c r="J58" i="2" s="1"/>
  <c r="K58" i="2" s="1"/>
  <c r="C57" i="2"/>
  <c r="D57" i="2" s="1"/>
  <c r="C56" i="2"/>
  <c r="D56" i="2" s="1"/>
  <c r="C55" i="2"/>
  <c r="D55" i="2" s="1"/>
  <c r="C54" i="2"/>
  <c r="D54" i="2" s="1"/>
  <c r="E54" i="2" s="1"/>
  <c r="F54" i="2" s="1"/>
  <c r="C53" i="2"/>
  <c r="D53" i="2" s="1"/>
  <c r="C52" i="2"/>
  <c r="D52" i="2" s="1"/>
  <c r="E52" i="2" s="1"/>
  <c r="F52" i="2" s="1"/>
  <c r="G52" i="2" s="1"/>
  <c r="H52" i="2" s="1"/>
  <c r="I52" i="2" s="1"/>
  <c r="C51" i="2"/>
  <c r="D51" i="2" s="1"/>
  <c r="C50" i="2"/>
  <c r="D50" i="2" s="1"/>
  <c r="C49" i="2"/>
  <c r="D49" i="2" s="1"/>
  <c r="C48" i="2"/>
  <c r="D48" i="2" s="1"/>
  <c r="E48" i="2" s="1"/>
  <c r="F48" i="2" s="1"/>
  <c r="G48" i="2" s="1"/>
  <c r="H48" i="2" s="1"/>
  <c r="I48" i="2" s="1"/>
  <c r="J48" i="2" s="1"/>
  <c r="K48" i="2" s="1"/>
  <c r="C47" i="2"/>
  <c r="D47" i="2" s="1"/>
  <c r="C46" i="2"/>
  <c r="D46" i="2" s="1"/>
  <c r="E46" i="2" s="1"/>
  <c r="C45" i="2"/>
  <c r="D45" i="2" s="1"/>
  <c r="C44" i="2"/>
  <c r="D44" i="2" s="1"/>
  <c r="E44" i="2" s="1"/>
  <c r="F44" i="2" s="1"/>
  <c r="G44" i="2" s="1"/>
  <c r="H44" i="2" s="1"/>
  <c r="I44" i="2" s="1"/>
  <c r="J44" i="2" s="1"/>
  <c r="K44" i="2" s="1"/>
  <c r="C43" i="2"/>
  <c r="D43" i="2" s="1"/>
  <c r="E43" i="2" s="1"/>
  <c r="F43" i="2" s="1"/>
  <c r="G43" i="2" s="1"/>
  <c r="H43" i="2" s="1"/>
  <c r="I43" i="2" s="1"/>
  <c r="J43" i="2" s="1"/>
  <c r="K43" i="2" s="1"/>
  <c r="C42" i="2"/>
  <c r="D42" i="2" s="1"/>
  <c r="C41" i="2"/>
  <c r="D41" i="2" s="1"/>
  <c r="H40" i="2"/>
  <c r="I40" i="2" s="1"/>
  <c r="J40" i="2" s="1"/>
  <c r="K40" i="2" s="1"/>
  <c r="B40" i="2" s="1"/>
  <c r="C40" i="2"/>
  <c r="D40" i="2" s="1"/>
  <c r="E40" i="2" s="1"/>
  <c r="F40" i="2" s="1"/>
  <c r="G40" i="2" s="1"/>
  <c r="C39" i="2"/>
  <c r="D39" i="2" s="1"/>
  <c r="C38" i="2"/>
  <c r="D38" i="2" s="1"/>
  <c r="C37" i="2"/>
  <c r="D37" i="2" s="1"/>
  <c r="E37" i="2" s="1"/>
  <c r="F37" i="2" s="1"/>
  <c r="G37" i="2" s="1"/>
  <c r="H37" i="2" s="1"/>
  <c r="I37" i="2" s="1"/>
  <c r="J37" i="2" s="1"/>
  <c r="K37" i="2" s="1"/>
  <c r="C36" i="2"/>
  <c r="D36" i="2" s="1"/>
  <c r="E36" i="2" s="1"/>
  <c r="F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E28" i="2" s="1"/>
  <c r="F28" i="2" s="1"/>
  <c r="G28" i="2" s="1"/>
  <c r="H28" i="2" s="1"/>
  <c r="I28" i="2" s="1"/>
  <c r="J28" i="2" s="1"/>
  <c r="K28" i="2" s="1"/>
  <c r="C27" i="2"/>
  <c r="D27" i="2" s="1"/>
  <c r="E27" i="2" s="1"/>
  <c r="F27" i="2" s="1"/>
  <c r="G27" i="2" s="1"/>
  <c r="C26" i="2"/>
  <c r="D26" i="2" s="1"/>
  <c r="C25" i="2"/>
  <c r="D25" i="2" s="1"/>
  <c r="C24" i="2"/>
  <c r="D24" i="2" s="1"/>
  <c r="E24" i="2" s="1"/>
  <c r="F24" i="2" s="1"/>
  <c r="G24" i="2" s="1"/>
  <c r="H24" i="2" s="1"/>
  <c r="I24" i="2" s="1"/>
  <c r="J24" i="2" s="1"/>
  <c r="K24" i="2" s="1"/>
  <c r="C23" i="2"/>
  <c r="D23" i="2" s="1"/>
  <c r="C60" i="2"/>
  <c r="D60" i="2"/>
  <c r="C22" i="2"/>
  <c r="D22" i="2" s="1"/>
  <c r="C17" i="2"/>
  <c r="C16" i="2"/>
  <c r="C15" i="2"/>
  <c r="C14" i="2"/>
  <c r="C13" i="2"/>
  <c r="C12" i="2"/>
  <c r="C11" i="2"/>
  <c r="C10" i="2"/>
  <c r="C9" i="2"/>
  <c r="C8" i="2"/>
  <c r="C7" i="2"/>
  <c r="C6" i="2"/>
  <c r="C3" i="2"/>
  <c r="E117" i="1" l="1"/>
  <c r="F117" i="1" s="1"/>
  <c r="G117" i="1" s="1"/>
  <c r="H117" i="1" s="1"/>
  <c r="I117" i="1" s="1"/>
  <c r="J117" i="1" s="1"/>
  <c r="K117" i="1" s="1"/>
  <c r="E118" i="1"/>
  <c r="F118" i="1" s="1"/>
  <c r="G118" i="1" s="1"/>
  <c r="H118" i="1" s="1"/>
  <c r="I118" i="1" s="1"/>
  <c r="J118" i="1" s="1"/>
  <c r="K118" i="1" s="1"/>
  <c r="B116" i="1"/>
  <c r="E115" i="1"/>
  <c r="F115" i="1" s="1"/>
  <c r="G115" i="1" s="1"/>
  <c r="H115" i="1" s="1"/>
  <c r="I115" i="1" s="1"/>
  <c r="J115" i="1" s="1"/>
  <c r="K115" i="1" s="1"/>
  <c r="E84" i="1"/>
  <c r="F84" i="1" s="1"/>
  <c r="G84" i="1" s="1"/>
  <c r="H84" i="1" s="1"/>
  <c r="I84" i="1" s="1"/>
  <c r="J84" i="1" s="1"/>
  <c r="K84" i="1" s="1"/>
  <c r="E108" i="1"/>
  <c r="F108" i="1" s="1"/>
  <c r="G108" i="1" s="1"/>
  <c r="H108" i="1" s="1"/>
  <c r="I108" i="1" s="1"/>
  <c r="J108" i="1" s="1"/>
  <c r="K108" i="1" s="1"/>
  <c r="E72" i="1"/>
  <c r="F72" i="1" s="1"/>
  <c r="G72" i="1" s="1"/>
  <c r="H72" i="1" s="1"/>
  <c r="I72" i="1" s="1"/>
  <c r="J72" i="1" s="1"/>
  <c r="K72" i="1" s="1"/>
  <c r="E100" i="1"/>
  <c r="F100" i="1" s="1"/>
  <c r="G100" i="1" s="1"/>
  <c r="H100" i="1" s="1"/>
  <c r="I100" i="1" s="1"/>
  <c r="J100" i="1" s="1"/>
  <c r="K100" i="1" s="1"/>
  <c r="K89" i="1"/>
  <c r="B89" i="1"/>
  <c r="J101" i="1"/>
  <c r="K101" i="1" s="1"/>
  <c r="K97" i="1"/>
  <c r="B97" i="1" s="1"/>
  <c r="J73" i="1"/>
  <c r="K73" i="1" s="1"/>
  <c r="B73" i="1"/>
  <c r="J77" i="1"/>
  <c r="K77" i="1" s="1"/>
  <c r="E88" i="1"/>
  <c r="F88" i="1" s="1"/>
  <c r="G88" i="1" s="1"/>
  <c r="H88" i="1" s="1"/>
  <c r="I88" i="1" s="1"/>
  <c r="J88" i="1" s="1"/>
  <c r="K88" i="1" s="1"/>
  <c r="E96" i="1"/>
  <c r="F96" i="1" s="1"/>
  <c r="G96" i="1" s="1"/>
  <c r="H96" i="1" s="1"/>
  <c r="I96" i="1" s="1"/>
  <c r="J96" i="1" s="1"/>
  <c r="K96" i="1" s="1"/>
  <c r="J113" i="1"/>
  <c r="K113" i="1" s="1"/>
  <c r="E104" i="1"/>
  <c r="F104" i="1" s="1"/>
  <c r="G104" i="1" s="1"/>
  <c r="H104" i="1" s="1"/>
  <c r="I104" i="1" s="1"/>
  <c r="J104" i="1" s="1"/>
  <c r="K104" i="1" s="1"/>
  <c r="E76" i="1"/>
  <c r="F76" i="1" s="1"/>
  <c r="G76" i="1" s="1"/>
  <c r="H76" i="1" s="1"/>
  <c r="I76" i="1" s="1"/>
  <c r="J76" i="1" s="1"/>
  <c r="K76" i="1" s="1"/>
  <c r="J81" i="1"/>
  <c r="K81" i="1" s="1"/>
  <c r="F91" i="1"/>
  <c r="G91" i="1" s="1"/>
  <c r="H91" i="1" s="1"/>
  <c r="I91" i="1" s="1"/>
  <c r="J91" i="1" s="1"/>
  <c r="K91" i="1" s="1"/>
  <c r="B109" i="1"/>
  <c r="F71" i="1"/>
  <c r="G71" i="1" s="1"/>
  <c r="H71" i="1" s="1"/>
  <c r="I71" i="1" s="1"/>
  <c r="J71" i="1" s="1"/>
  <c r="K71" i="1" s="1"/>
  <c r="B83" i="1"/>
  <c r="F87" i="1"/>
  <c r="G87" i="1" s="1"/>
  <c r="H87" i="1" s="1"/>
  <c r="I87" i="1" s="1"/>
  <c r="J87" i="1" s="1"/>
  <c r="K87" i="1" s="1"/>
  <c r="B105" i="1"/>
  <c r="F75" i="1"/>
  <c r="G75" i="1" s="1"/>
  <c r="H75" i="1" s="1"/>
  <c r="I75" i="1" s="1"/>
  <c r="J75" i="1" s="1"/>
  <c r="K75" i="1" s="1"/>
  <c r="B93" i="1"/>
  <c r="B103" i="1"/>
  <c r="F107" i="1"/>
  <c r="G107" i="1" s="1"/>
  <c r="H107" i="1" s="1"/>
  <c r="I107" i="1" s="1"/>
  <c r="J107" i="1" s="1"/>
  <c r="K107" i="1" s="1"/>
  <c r="E92" i="1"/>
  <c r="F92" i="1" s="1"/>
  <c r="G92" i="1" s="1"/>
  <c r="H92" i="1" s="1"/>
  <c r="I92" i="1" s="1"/>
  <c r="J92" i="1" s="1"/>
  <c r="K92" i="1" s="1"/>
  <c r="B110" i="1"/>
  <c r="E112" i="1"/>
  <c r="F112" i="1" s="1"/>
  <c r="G112" i="1" s="1"/>
  <c r="H112" i="1" s="1"/>
  <c r="I112" i="1" s="1"/>
  <c r="J112" i="1" s="1"/>
  <c r="K112" i="1" s="1"/>
  <c r="B80" i="1"/>
  <c r="B111" i="1"/>
  <c r="B79" i="1"/>
  <c r="B85" i="1"/>
  <c r="B95" i="1"/>
  <c r="F99" i="1"/>
  <c r="G99" i="1" s="1"/>
  <c r="H99" i="1" s="1"/>
  <c r="I99" i="1" s="1"/>
  <c r="J99" i="1" s="1"/>
  <c r="K99" i="1" s="1"/>
  <c r="E74" i="1"/>
  <c r="F74" i="1" s="1"/>
  <c r="G74" i="1" s="1"/>
  <c r="H74" i="1" s="1"/>
  <c r="I74" i="1" s="1"/>
  <c r="J74" i="1" s="1"/>
  <c r="K74" i="1" s="1"/>
  <c r="E78" i="1"/>
  <c r="F78" i="1" s="1"/>
  <c r="G78" i="1" s="1"/>
  <c r="H78" i="1" s="1"/>
  <c r="I78" i="1" s="1"/>
  <c r="J78" i="1" s="1"/>
  <c r="K78" i="1" s="1"/>
  <c r="E82" i="1"/>
  <c r="F82" i="1" s="1"/>
  <c r="G82" i="1" s="1"/>
  <c r="H82" i="1" s="1"/>
  <c r="I82" i="1" s="1"/>
  <c r="J82" i="1" s="1"/>
  <c r="K82" i="1" s="1"/>
  <c r="E86" i="1"/>
  <c r="F86" i="1" s="1"/>
  <c r="G86" i="1" s="1"/>
  <c r="H86" i="1" s="1"/>
  <c r="I86" i="1" s="1"/>
  <c r="J86" i="1" s="1"/>
  <c r="K86" i="1" s="1"/>
  <c r="E90" i="1"/>
  <c r="F90" i="1" s="1"/>
  <c r="G90" i="1" s="1"/>
  <c r="H90" i="1" s="1"/>
  <c r="I90" i="1" s="1"/>
  <c r="J90" i="1" s="1"/>
  <c r="K90" i="1" s="1"/>
  <c r="E94" i="1"/>
  <c r="F94" i="1" s="1"/>
  <c r="G94" i="1" s="1"/>
  <c r="H94" i="1" s="1"/>
  <c r="I94" i="1" s="1"/>
  <c r="J94" i="1" s="1"/>
  <c r="K94" i="1" s="1"/>
  <c r="E98" i="1"/>
  <c r="F98" i="1" s="1"/>
  <c r="G98" i="1" s="1"/>
  <c r="H98" i="1" s="1"/>
  <c r="I98" i="1" s="1"/>
  <c r="J98" i="1" s="1"/>
  <c r="K98" i="1" s="1"/>
  <c r="E102" i="1"/>
  <c r="F102" i="1" s="1"/>
  <c r="G102" i="1" s="1"/>
  <c r="H102" i="1" s="1"/>
  <c r="I102" i="1" s="1"/>
  <c r="J102" i="1" s="1"/>
  <c r="K102" i="1" s="1"/>
  <c r="E106" i="1"/>
  <c r="F106" i="1" s="1"/>
  <c r="G106" i="1" s="1"/>
  <c r="H106" i="1" s="1"/>
  <c r="I106" i="1" s="1"/>
  <c r="J106" i="1" s="1"/>
  <c r="K106" i="1" s="1"/>
  <c r="E110" i="1"/>
  <c r="F110" i="1" s="1"/>
  <c r="G110" i="1" s="1"/>
  <c r="H110" i="1" s="1"/>
  <c r="I110" i="1" s="1"/>
  <c r="J110" i="1" s="1"/>
  <c r="K110" i="1" s="1"/>
  <c r="E114" i="1"/>
  <c r="F114" i="1" s="1"/>
  <c r="G114" i="1" s="1"/>
  <c r="H114" i="1" s="1"/>
  <c r="I114" i="1" s="1"/>
  <c r="J114" i="1" s="1"/>
  <c r="K114" i="1" s="1"/>
  <c r="B70" i="1"/>
  <c r="B93" i="2"/>
  <c r="E93" i="2"/>
  <c r="F93" i="2" s="1"/>
  <c r="G93" i="2" s="1"/>
  <c r="H93" i="2" s="1"/>
  <c r="I93" i="2" s="1"/>
  <c r="J93" i="2" s="1"/>
  <c r="K93" i="2" s="1"/>
  <c r="E101" i="2"/>
  <c r="F101" i="2" s="1"/>
  <c r="G101" i="2" s="1"/>
  <c r="H101" i="2" s="1"/>
  <c r="I101" i="2" s="1"/>
  <c r="J101" i="2" s="1"/>
  <c r="K101" i="2" s="1"/>
  <c r="B97" i="2"/>
  <c r="E97" i="2"/>
  <c r="F97" i="2" s="1"/>
  <c r="G97" i="2" s="1"/>
  <c r="H97" i="2" s="1"/>
  <c r="I97" i="2" s="1"/>
  <c r="J97" i="2" s="1"/>
  <c r="K97" i="2" s="1"/>
  <c r="H107" i="2"/>
  <c r="I107" i="2" s="1"/>
  <c r="J107" i="2" s="1"/>
  <c r="K107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B105" i="2"/>
  <c r="H106" i="2"/>
  <c r="I106" i="2" s="1"/>
  <c r="J106" i="2" s="1"/>
  <c r="K106" i="2" s="1"/>
  <c r="F99" i="2"/>
  <c r="G99" i="2" s="1"/>
  <c r="H99" i="2" s="1"/>
  <c r="I99" i="2" s="1"/>
  <c r="J99" i="2" s="1"/>
  <c r="K99" i="2" s="1"/>
  <c r="B91" i="2"/>
  <c r="B94" i="2"/>
  <c r="B95" i="2"/>
  <c r="B98" i="2"/>
  <c r="B102" i="2"/>
  <c r="B92" i="2"/>
  <c r="B96" i="2"/>
  <c r="B100" i="2"/>
  <c r="B109" i="2"/>
  <c r="G103" i="2"/>
  <c r="H103" i="2" s="1"/>
  <c r="I103" i="2" s="1"/>
  <c r="J103" i="2" s="1"/>
  <c r="K103" i="2" s="1"/>
  <c r="B108" i="2"/>
  <c r="I62" i="2"/>
  <c r="J62" i="2" s="1"/>
  <c r="K62" i="2" s="1"/>
  <c r="K77" i="2"/>
  <c r="B77" i="2" s="1"/>
  <c r="E65" i="2"/>
  <c r="F65" i="2" s="1"/>
  <c r="G65" i="2" s="1"/>
  <c r="H65" i="2" s="1"/>
  <c r="I65" i="2" s="1"/>
  <c r="J65" i="2" s="1"/>
  <c r="K65" i="2" s="1"/>
  <c r="B65" i="2"/>
  <c r="I70" i="2"/>
  <c r="J70" i="2" s="1"/>
  <c r="K70" i="2" s="1"/>
  <c r="I66" i="2"/>
  <c r="J66" i="2" s="1"/>
  <c r="K66" i="2" s="1"/>
  <c r="E61" i="2"/>
  <c r="F61" i="2" s="1"/>
  <c r="G61" i="2" s="1"/>
  <c r="H61" i="2" s="1"/>
  <c r="I61" i="2" s="1"/>
  <c r="J61" i="2" s="1"/>
  <c r="K61" i="2" s="1"/>
  <c r="K85" i="2"/>
  <c r="B85" i="2" s="1"/>
  <c r="B73" i="2"/>
  <c r="K81" i="2"/>
  <c r="B81" i="2" s="1"/>
  <c r="E88" i="2"/>
  <c r="F88" i="2" s="1"/>
  <c r="G88" i="2" s="1"/>
  <c r="H88" i="2" s="1"/>
  <c r="I88" i="2" s="1"/>
  <c r="J88" i="2" s="1"/>
  <c r="K88" i="2" s="1"/>
  <c r="B64" i="2"/>
  <c r="E86" i="2"/>
  <c r="F86" i="2" s="1"/>
  <c r="G86" i="2" s="1"/>
  <c r="H86" i="2" s="1"/>
  <c r="I86" i="2" s="1"/>
  <c r="J86" i="2" s="1"/>
  <c r="K86" i="2" s="1"/>
  <c r="E82" i="2"/>
  <c r="F82" i="2" s="1"/>
  <c r="G82" i="2" s="1"/>
  <c r="H82" i="2" s="1"/>
  <c r="I82" i="2" s="1"/>
  <c r="J82" i="2" s="1"/>
  <c r="K82" i="2" s="1"/>
  <c r="B84" i="2"/>
  <c r="B89" i="2"/>
  <c r="B68" i="2"/>
  <c r="E78" i="2"/>
  <c r="F78" i="2" s="1"/>
  <c r="G78" i="2" s="1"/>
  <c r="H78" i="2" s="1"/>
  <c r="I78" i="2" s="1"/>
  <c r="J78" i="2" s="1"/>
  <c r="K78" i="2" s="1"/>
  <c r="B80" i="2"/>
  <c r="B69" i="2"/>
  <c r="B72" i="2"/>
  <c r="E74" i="2"/>
  <c r="F74" i="2" s="1"/>
  <c r="G74" i="2" s="1"/>
  <c r="H74" i="2" s="1"/>
  <c r="I74" i="2" s="1"/>
  <c r="J74" i="2" s="1"/>
  <c r="K74" i="2" s="1"/>
  <c r="E90" i="2"/>
  <c r="F90" i="2" s="1"/>
  <c r="G90" i="2" s="1"/>
  <c r="H90" i="2" s="1"/>
  <c r="I90" i="2" s="1"/>
  <c r="J90" i="2" s="1"/>
  <c r="K90" i="2" s="1"/>
  <c r="B90" i="2"/>
  <c r="E72" i="2"/>
  <c r="F72" i="2" s="1"/>
  <c r="G72" i="2" s="1"/>
  <c r="H72" i="2" s="1"/>
  <c r="I72" i="2" s="1"/>
  <c r="J72" i="2" s="1"/>
  <c r="K72" i="2" s="1"/>
  <c r="E76" i="2"/>
  <c r="F76" i="2" s="1"/>
  <c r="G76" i="2" s="1"/>
  <c r="H76" i="2" s="1"/>
  <c r="I76" i="2" s="1"/>
  <c r="J76" i="2" s="1"/>
  <c r="K76" i="2" s="1"/>
  <c r="B63" i="2"/>
  <c r="B67" i="2"/>
  <c r="B71" i="2"/>
  <c r="B75" i="2"/>
  <c r="B79" i="2"/>
  <c r="B83" i="2"/>
  <c r="B87" i="2"/>
  <c r="E14" i="2"/>
  <c r="E10" i="2"/>
  <c r="E12" i="2"/>
  <c r="E15" i="2"/>
  <c r="E13" i="2"/>
  <c r="E8" i="2"/>
  <c r="E9" i="2"/>
  <c r="E50" i="2"/>
  <c r="F50" i="2" s="1"/>
  <c r="G50" i="2" s="1"/>
  <c r="H50" i="2" s="1"/>
  <c r="I50" i="2" s="1"/>
  <c r="J50" i="2" s="1"/>
  <c r="K50" i="2" s="1"/>
  <c r="E51" i="2"/>
  <c r="F51" i="2" s="1"/>
  <c r="G51" i="2" s="1"/>
  <c r="H51" i="2" s="1"/>
  <c r="I51" i="2" s="1"/>
  <c r="J51" i="2" s="1"/>
  <c r="K51" i="2" s="1"/>
  <c r="E23" i="2"/>
  <c r="F23" i="2" s="1"/>
  <c r="G23" i="2" s="1"/>
  <c r="H23" i="2" s="1"/>
  <c r="I23" i="2" s="1"/>
  <c r="J23" i="2" s="1"/>
  <c r="K23" i="2" s="1"/>
  <c r="H27" i="2"/>
  <c r="I27" i="2" s="1"/>
  <c r="J27" i="2" s="1"/>
  <c r="K27" i="2" s="1"/>
  <c r="B52" i="2"/>
  <c r="E35" i="2"/>
  <c r="F35" i="2" s="1"/>
  <c r="G35" i="2" s="1"/>
  <c r="H35" i="2" s="1"/>
  <c r="I35" i="2" s="1"/>
  <c r="J35" i="2" s="1"/>
  <c r="K35" i="2" s="1"/>
  <c r="E38" i="2"/>
  <c r="F38" i="2" s="1"/>
  <c r="G38" i="2" s="1"/>
  <c r="H38" i="2" s="1"/>
  <c r="I38" i="2" s="1"/>
  <c r="J38" i="2" s="1"/>
  <c r="K38" i="2" s="1"/>
  <c r="F46" i="2"/>
  <c r="G46" i="2" s="1"/>
  <c r="H46" i="2" s="1"/>
  <c r="I46" i="2" s="1"/>
  <c r="J46" i="2" s="1"/>
  <c r="K46" i="2" s="1"/>
  <c r="B26" i="2"/>
  <c r="E26" i="2"/>
  <c r="F26" i="2" s="1"/>
  <c r="G26" i="2" s="1"/>
  <c r="H26" i="2" s="1"/>
  <c r="I26" i="2" s="1"/>
  <c r="J26" i="2" s="1"/>
  <c r="K26" i="2" s="1"/>
  <c r="E29" i="2"/>
  <c r="F29" i="2" s="1"/>
  <c r="G29" i="2" s="1"/>
  <c r="H29" i="2" s="1"/>
  <c r="I29" i="2" s="1"/>
  <c r="J29" i="2" s="1"/>
  <c r="K29" i="2" s="1"/>
  <c r="E31" i="2"/>
  <c r="F31" i="2" s="1"/>
  <c r="G31" i="2" s="1"/>
  <c r="H31" i="2" s="1"/>
  <c r="I31" i="2" s="1"/>
  <c r="J31" i="2" s="1"/>
  <c r="K31" i="2" s="1"/>
  <c r="G36" i="2"/>
  <c r="H36" i="2" s="1"/>
  <c r="I36" i="2" s="1"/>
  <c r="J36" i="2" s="1"/>
  <c r="K36" i="2" s="1"/>
  <c r="E39" i="2"/>
  <c r="F39" i="2" s="1"/>
  <c r="G39" i="2" s="1"/>
  <c r="H39" i="2" s="1"/>
  <c r="I39" i="2" s="1"/>
  <c r="J39" i="2" s="1"/>
  <c r="K39" i="2" s="1"/>
  <c r="E41" i="2"/>
  <c r="F41" i="2" s="1"/>
  <c r="G41" i="2" s="1"/>
  <c r="H41" i="2" s="1"/>
  <c r="I41" i="2" s="1"/>
  <c r="J41" i="2" s="1"/>
  <c r="K41" i="2" s="1"/>
  <c r="B44" i="2"/>
  <c r="J52" i="2"/>
  <c r="K52" i="2" s="1"/>
  <c r="G54" i="2"/>
  <c r="H54" i="2" s="1"/>
  <c r="I54" i="2" s="1"/>
  <c r="J54" i="2" s="1"/>
  <c r="K54" i="2" s="1"/>
  <c r="B24" i="2"/>
  <c r="E25" i="2"/>
  <c r="F25" i="2" s="1"/>
  <c r="G25" i="2" s="1"/>
  <c r="H25" i="2" s="1"/>
  <c r="I25" i="2" s="1"/>
  <c r="J25" i="2" s="1"/>
  <c r="K25" i="2" s="1"/>
  <c r="B28" i="2"/>
  <c r="E33" i="2"/>
  <c r="F33" i="2" s="1"/>
  <c r="G33" i="2" s="1"/>
  <c r="H33" i="2" s="1"/>
  <c r="I33" i="2" s="1"/>
  <c r="J33" i="2" s="1"/>
  <c r="K33" i="2" s="1"/>
  <c r="E30" i="2"/>
  <c r="F30" i="2" s="1"/>
  <c r="G30" i="2" s="1"/>
  <c r="H30" i="2" s="1"/>
  <c r="I30" i="2" s="1"/>
  <c r="J30" i="2" s="1"/>
  <c r="K30" i="2" s="1"/>
  <c r="E32" i="2"/>
  <c r="F32" i="2" s="1"/>
  <c r="G32" i="2" s="1"/>
  <c r="H32" i="2" s="1"/>
  <c r="I32" i="2" s="1"/>
  <c r="J32" i="2" s="1"/>
  <c r="K32" i="2" s="1"/>
  <c r="E56" i="2"/>
  <c r="F56" i="2" s="1"/>
  <c r="G56" i="2" s="1"/>
  <c r="H56" i="2" s="1"/>
  <c r="I56" i="2" s="1"/>
  <c r="J56" i="2" s="1"/>
  <c r="K56" i="2" s="1"/>
  <c r="E47" i="2"/>
  <c r="F47" i="2" s="1"/>
  <c r="G47" i="2" s="1"/>
  <c r="H47" i="2" s="1"/>
  <c r="I47" i="2" s="1"/>
  <c r="J47" i="2" s="1"/>
  <c r="K47" i="2" s="1"/>
  <c r="E42" i="2"/>
  <c r="F42" i="2" s="1"/>
  <c r="G42" i="2" s="1"/>
  <c r="H42" i="2" s="1"/>
  <c r="I42" i="2" s="1"/>
  <c r="J42" i="2" s="1"/>
  <c r="K42" i="2" s="1"/>
  <c r="E49" i="2"/>
  <c r="F49" i="2" s="1"/>
  <c r="G49" i="2" s="1"/>
  <c r="H49" i="2" s="1"/>
  <c r="I49" i="2" s="1"/>
  <c r="J49" i="2" s="1"/>
  <c r="K49" i="2" s="1"/>
  <c r="E55" i="2"/>
  <c r="F55" i="2" s="1"/>
  <c r="G55" i="2" s="1"/>
  <c r="H55" i="2" s="1"/>
  <c r="I55" i="2" s="1"/>
  <c r="J55" i="2" s="1"/>
  <c r="K55" i="2" s="1"/>
  <c r="E34" i="2"/>
  <c r="F34" i="2" s="1"/>
  <c r="G34" i="2" s="1"/>
  <c r="H34" i="2" s="1"/>
  <c r="I34" i="2" s="1"/>
  <c r="J34" i="2" s="1"/>
  <c r="K34" i="2" s="1"/>
  <c r="B43" i="2"/>
  <c r="E45" i="2"/>
  <c r="F45" i="2" s="1"/>
  <c r="G45" i="2" s="1"/>
  <c r="H45" i="2" s="1"/>
  <c r="I45" i="2" s="1"/>
  <c r="J45" i="2" s="1"/>
  <c r="K45" i="2" s="1"/>
  <c r="B48" i="2"/>
  <c r="B58" i="2"/>
  <c r="B59" i="2"/>
  <c r="E57" i="2"/>
  <c r="F57" i="2" s="1"/>
  <c r="G57" i="2" s="1"/>
  <c r="H57" i="2" s="1"/>
  <c r="I57" i="2" s="1"/>
  <c r="J57" i="2" s="1"/>
  <c r="K57" i="2" s="1"/>
  <c r="B37" i="2"/>
  <c r="E53" i="2"/>
  <c r="F53" i="2" s="1"/>
  <c r="G53" i="2" s="1"/>
  <c r="H53" i="2" s="1"/>
  <c r="I53" i="2" s="1"/>
  <c r="J53" i="2" s="1"/>
  <c r="K53" i="2" s="1"/>
  <c r="E60" i="2"/>
  <c r="F60" i="2" s="1"/>
  <c r="G60" i="2" s="1"/>
  <c r="H60" i="2" s="1"/>
  <c r="I60" i="2" s="1"/>
  <c r="J60" i="2" s="1"/>
  <c r="K60" i="2" s="1"/>
  <c r="E22" i="2"/>
  <c r="F22" i="2" s="1"/>
  <c r="G22" i="2" s="1"/>
  <c r="H22" i="2" s="1"/>
  <c r="I22" i="2" s="1"/>
  <c r="J22" i="2" s="1"/>
  <c r="K22" i="2" s="1"/>
  <c r="E7" i="2"/>
  <c r="E11" i="2"/>
  <c r="C69" i="1"/>
  <c r="D69" i="1"/>
  <c r="C68" i="1"/>
  <c r="D68" i="1" s="1"/>
  <c r="E68" i="1" s="1"/>
  <c r="F68" i="1" s="1"/>
  <c r="G68" i="1" s="1"/>
  <c r="H68" i="1" s="1"/>
  <c r="I68" i="1" s="1"/>
  <c r="J68" i="1" s="1"/>
  <c r="K68" i="1" s="1"/>
  <c r="C67" i="1"/>
  <c r="D67" i="1" s="1"/>
  <c r="C66" i="1"/>
  <c r="D66" i="1" s="1"/>
  <c r="C65" i="1"/>
  <c r="D65" i="1" s="1"/>
  <c r="C64" i="1"/>
  <c r="D64" i="1" s="1"/>
  <c r="E64" i="1" s="1"/>
  <c r="F64" i="1" s="1"/>
  <c r="G64" i="1" s="1"/>
  <c r="H64" i="1" s="1"/>
  <c r="I64" i="1" s="1"/>
  <c r="J64" i="1" s="1"/>
  <c r="K64" i="1" s="1"/>
  <c r="C63" i="1"/>
  <c r="D63" i="1" s="1"/>
  <c r="C62" i="1"/>
  <c r="D62" i="1" s="1"/>
  <c r="E62" i="1" s="1"/>
  <c r="C61" i="1"/>
  <c r="D61" i="1" s="1"/>
  <c r="C60" i="1"/>
  <c r="D60" i="1" s="1"/>
  <c r="E60" i="1" s="1"/>
  <c r="F60" i="1" s="1"/>
  <c r="G60" i="1" s="1"/>
  <c r="H60" i="1" s="1"/>
  <c r="I60" i="1" s="1"/>
  <c r="J60" i="1" s="1"/>
  <c r="K60" i="1" s="1"/>
  <c r="C59" i="1"/>
  <c r="D59" i="1" s="1"/>
  <c r="C58" i="1"/>
  <c r="D58" i="1" s="1"/>
  <c r="E58" i="1" s="1"/>
  <c r="F58" i="1" s="1"/>
  <c r="G58" i="1" s="1"/>
  <c r="H58" i="1" s="1"/>
  <c r="I58" i="1" s="1"/>
  <c r="J58" i="1" s="1"/>
  <c r="K58" i="1" s="1"/>
  <c r="C57" i="1"/>
  <c r="D57" i="1" s="1"/>
  <c r="C56" i="1"/>
  <c r="D56" i="1" s="1"/>
  <c r="E56" i="1" s="1"/>
  <c r="F56" i="1" s="1"/>
  <c r="G56" i="1" s="1"/>
  <c r="C55" i="1"/>
  <c r="D55" i="1" s="1"/>
  <c r="E55" i="1" s="1"/>
  <c r="F55" i="1" s="1"/>
  <c r="G55" i="1" s="1"/>
  <c r="H55" i="1" s="1"/>
  <c r="I55" i="1" s="1"/>
  <c r="J55" i="1" s="1"/>
  <c r="K55" i="1" s="1"/>
  <c r="C54" i="1"/>
  <c r="D54" i="1" s="1"/>
  <c r="E54" i="1" s="1"/>
  <c r="C53" i="1"/>
  <c r="D53" i="1" s="1"/>
  <c r="C52" i="1"/>
  <c r="D52" i="1" s="1"/>
  <c r="E52" i="1" s="1"/>
  <c r="F52" i="1" s="1"/>
  <c r="G52" i="1" s="1"/>
  <c r="H52" i="1" s="1"/>
  <c r="I52" i="1" s="1"/>
  <c r="J52" i="1" s="1"/>
  <c r="K52" i="1" s="1"/>
  <c r="C51" i="1"/>
  <c r="D51" i="1" s="1"/>
  <c r="E51" i="1" s="1"/>
  <c r="F51" i="1" s="1"/>
  <c r="G51" i="1" s="1"/>
  <c r="H51" i="1" s="1"/>
  <c r="I51" i="1" s="1"/>
  <c r="J51" i="1" s="1"/>
  <c r="K51" i="1" s="1"/>
  <c r="C50" i="1"/>
  <c r="D50" i="1" s="1"/>
  <c r="E50" i="1" s="1"/>
  <c r="F50" i="1" s="1"/>
  <c r="C49" i="1"/>
  <c r="D49" i="1" s="1"/>
  <c r="C48" i="1"/>
  <c r="D48" i="1" s="1"/>
  <c r="C47" i="1"/>
  <c r="D47" i="1" s="1"/>
  <c r="E47" i="1" s="1"/>
  <c r="F47" i="1" s="1"/>
  <c r="G47" i="1" s="1"/>
  <c r="H47" i="1" s="1"/>
  <c r="I47" i="1" s="1"/>
  <c r="J47" i="1" s="1"/>
  <c r="K47" i="1" s="1"/>
  <c r="C46" i="1"/>
  <c r="D46" i="1" s="1"/>
  <c r="C45" i="1"/>
  <c r="D45" i="1" s="1"/>
  <c r="E45" i="1" s="1"/>
  <c r="F45" i="1" s="1"/>
  <c r="G45" i="1" s="1"/>
  <c r="H45" i="1" s="1"/>
  <c r="I45" i="1" s="1"/>
  <c r="J45" i="1" s="1"/>
  <c r="K45" i="1" s="1"/>
  <c r="C44" i="1"/>
  <c r="D44" i="1" s="1"/>
  <c r="C43" i="1"/>
  <c r="D43" i="1" s="1"/>
  <c r="E43" i="1" s="1"/>
  <c r="F43" i="1" s="1"/>
  <c r="G43" i="1" s="1"/>
  <c r="H43" i="1" s="1"/>
  <c r="I43" i="1" s="1"/>
  <c r="J43" i="1" s="1"/>
  <c r="C42" i="1"/>
  <c r="D42" i="1" s="1"/>
  <c r="C41" i="1"/>
  <c r="D41" i="1" s="1"/>
  <c r="E41" i="1" s="1"/>
  <c r="F41" i="1" s="1"/>
  <c r="G41" i="1" s="1"/>
  <c r="H41" i="1" s="1"/>
  <c r="I41" i="1" s="1"/>
  <c r="J41" i="1" s="1"/>
  <c r="K41" i="1" s="1"/>
  <c r="C40" i="1"/>
  <c r="D40" i="1" s="1"/>
  <c r="C39" i="1"/>
  <c r="D39" i="1" s="1"/>
  <c r="E39" i="1" s="1"/>
  <c r="F39" i="1" s="1"/>
  <c r="C38" i="1"/>
  <c r="D38" i="1" s="1"/>
  <c r="C37" i="1"/>
  <c r="D37" i="1" s="1"/>
  <c r="E37" i="1" s="1"/>
  <c r="F37" i="1" s="1"/>
  <c r="C36" i="1"/>
  <c r="D36" i="1" s="1"/>
  <c r="C35" i="1"/>
  <c r="D35" i="1" s="1"/>
  <c r="E35" i="1" s="1"/>
  <c r="F35" i="1" s="1"/>
  <c r="C34" i="1"/>
  <c r="D34" i="1" s="1"/>
  <c r="C33" i="1"/>
  <c r="D33" i="1" s="1"/>
  <c r="E33" i="1" s="1"/>
  <c r="F33" i="1" s="1"/>
  <c r="C32" i="1"/>
  <c r="D32" i="1" s="1"/>
  <c r="C31" i="1"/>
  <c r="D31" i="1" s="1"/>
  <c r="E31" i="1" s="1"/>
  <c r="F31" i="1" s="1"/>
  <c r="G31" i="1" s="1"/>
  <c r="H31" i="1" s="1"/>
  <c r="I31" i="1" s="1"/>
  <c r="J31" i="1" s="1"/>
  <c r="K31" i="1" s="1"/>
  <c r="C30" i="1"/>
  <c r="D30" i="1" s="1"/>
  <c r="C29" i="1"/>
  <c r="D29" i="1" s="1"/>
  <c r="E29" i="1" s="1"/>
  <c r="F29" i="1" s="1"/>
  <c r="G29" i="1" s="1"/>
  <c r="H29" i="1" s="1"/>
  <c r="I29" i="1" s="1"/>
  <c r="J29" i="1" s="1"/>
  <c r="K29" i="1" s="1"/>
  <c r="C28" i="1"/>
  <c r="D28" i="1" s="1"/>
  <c r="C27" i="1"/>
  <c r="D27" i="1" s="1"/>
  <c r="E27" i="1" s="1"/>
  <c r="F27" i="1" s="1"/>
  <c r="G27" i="1" s="1"/>
  <c r="H27" i="1" s="1"/>
  <c r="I27" i="1" s="1"/>
  <c r="J27" i="1" s="1"/>
  <c r="C26" i="1"/>
  <c r="D26" i="1" s="1"/>
  <c r="C25" i="1"/>
  <c r="D25" i="1" s="1"/>
  <c r="E25" i="1" s="1"/>
  <c r="F25" i="1" s="1"/>
  <c r="G25" i="1" s="1"/>
  <c r="H25" i="1" s="1"/>
  <c r="I25" i="1" s="1"/>
  <c r="J25" i="1" s="1"/>
  <c r="K25" i="1" s="1"/>
  <c r="C24" i="1"/>
  <c r="D24" i="1" s="1"/>
  <c r="C23" i="1"/>
  <c r="D23" i="1" s="1"/>
  <c r="E23" i="1" s="1"/>
  <c r="F23" i="1" s="1"/>
  <c r="C22" i="1"/>
  <c r="B76" i="1" l="1"/>
  <c r="B118" i="1"/>
  <c r="B100" i="1"/>
  <c r="B106" i="1"/>
  <c r="B114" i="1"/>
  <c r="B117" i="1"/>
  <c r="B115" i="1"/>
  <c r="B107" i="1"/>
  <c r="B87" i="1"/>
  <c r="B96" i="1"/>
  <c r="B92" i="1"/>
  <c r="B94" i="1"/>
  <c r="B88" i="1"/>
  <c r="B91" i="1"/>
  <c r="B77" i="1"/>
  <c r="B72" i="1"/>
  <c r="B74" i="1"/>
  <c r="B75" i="1"/>
  <c r="B86" i="1"/>
  <c r="B71" i="1"/>
  <c r="B81" i="1"/>
  <c r="B82" i="1"/>
  <c r="B104" i="1"/>
  <c r="B98" i="1"/>
  <c r="B112" i="1"/>
  <c r="B90" i="1"/>
  <c r="B102" i="1"/>
  <c r="B101" i="1"/>
  <c r="B108" i="1"/>
  <c r="B99" i="1"/>
  <c r="B78" i="1"/>
  <c r="B113" i="1"/>
  <c r="B84" i="1"/>
  <c r="B106" i="2"/>
  <c r="B101" i="2"/>
  <c r="B103" i="2"/>
  <c r="B104" i="2"/>
  <c r="B107" i="2"/>
  <c r="B99" i="2"/>
  <c r="B78" i="2"/>
  <c r="B76" i="2"/>
  <c r="B82" i="2"/>
  <c r="B61" i="2"/>
  <c r="B88" i="2"/>
  <c r="B86" i="2"/>
  <c r="B66" i="2"/>
  <c r="B74" i="2"/>
  <c r="B70" i="2"/>
  <c r="B62" i="2"/>
  <c r="B56" i="2"/>
  <c r="B31" i="2"/>
  <c r="B46" i="2"/>
  <c r="E18" i="2"/>
  <c r="B45" i="2"/>
  <c r="B23" i="2"/>
  <c r="B53" i="2"/>
  <c r="B51" i="2"/>
  <c r="B47" i="2"/>
  <c r="B50" i="2"/>
  <c r="B34" i="2"/>
  <c r="B39" i="2"/>
  <c r="B36" i="2"/>
  <c r="B35" i="2"/>
  <c r="B49" i="2"/>
  <c r="B38" i="2"/>
  <c r="B29" i="2"/>
  <c r="B42" i="2"/>
  <c r="B55" i="2"/>
  <c r="B32" i="2"/>
  <c r="B27" i="2"/>
  <c r="B30" i="2"/>
  <c r="B41" i="2"/>
  <c r="B57" i="2"/>
  <c r="B33" i="2"/>
  <c r="B25" i="2"/>
  <c r="B54" i="2"/>
  <c r="B60" i="2"/>
  <c r="B22" i="2"/>
  <c r="E69" i="1"/>
  <c r="F69" i="1" s="1"/>
  <c r="G69" i="1" s="1"/>
  <c r="H69" i="1" s="1"/>
  <c r="I69" i="1" s="1"/>
  <c r="J69" i="1" s="1"/>
  <c r="K69" i="1" s="1"/>
  <c r="E49" i="1"/>
  <c r="F49" i="1" s="1"/>
  <c r="G49" i="1" s="1"/>
  <c r="H49" i="1" s="1"/>
  <c r="I49" i="1" s="1"/>
  <c r="J49" i="1" s="1"/>
  <c r="K49" i="1" s="1"/>
  <c r="E65" i="1"/>
  <c r="F65" i="1" s="1"/>
  <c r="G65" i="1" s="1"/>
  <c r="H65" i="1" s="1"/>
  <c r="I65" i="1" s="1"/>
  <c r="J65" i="1" s="1"/>
  <c r="K65" i="1" s="1"/>
  <c r="G50" i="1"/>
  <c r="H50" i="1" s="1"/>
  <c r="I50" i="1" s="1"/>
  <c r="J50" i="1" s="1"/>
  <c r="K50" i="1" s="1"/>
  <c r="E66" i="1"/>
  <c r="F66" i="1" s="1"/>
  <c r="G66" i="1" s="1"/>
  <c r="H66" i="1" s="1"/>
  <c r="I66" i="1" s="1"/>
  <c r="J66" i="1" s="1"/>
  <c r="K66" i="1" s="1"/>
  <c r="H56" i="1"/>
  <c r="I56" i="1" s="1"/>
  <c r="J56" i="1" s="1"/>
  <c r="K56" i="1" s="1"/>
  <c r="F62" i="1"/>
  <c r="G62" i="1" s="1"/>
  <c r="H62" i="1" s="1"/>
  <c r="I62" i="1" s="1"/>
  <c r="J62" i="1" s="1"/>
  <c r="K62" i="1" s="1"/>
  <c r="E57" i="1"/>
  <c r="F57" i="1" s="1"/>
  <c r="G57" i="1" s="1"/>
  <c r="H57" i="1" s="1"/>
  <c r="I57" i="1" s="1"/>
  <c r="J57" i="1" s="1"/>
  <c r="K57" i="1" s="1"/>
  <c r="E63" i="1"/>
  <c r="F63" i="1" s="1"/>
  <c r="G63" i="1" s="1"/>
  <c r="H63" i="1" s="1"/>
  <c r="I63" i="1" s="1"/>
  <c r="J63" i="1" s="1"/>
  <c r="K63" i="1" s="1"/>
  <c r="E59" i="1"/>
  <c r="F59" i="1" s="1"/>
  <c r="G59" i="1" s="1"/>
  <c r="H59" i="1" s="1"/>
  <c r="I59" i="1" s="1"/>
  <c r="J59" i="1" s="1"/>
  <c r="K59" i="1" s="1"/>
  <c r="B51" i="1"/>
  <c r="E53" i="1"/>
  <c r="F53" i="1" s="1"/>
  <c r="G53" i="1" s="1"/>
  <c r="H53" i="1" s="1"/>
  <c r="I53" i="1" s="1"/>
  <c r="J53" i="1" s="1"/>
  <c r="K53" i="1" s="1"/>
  <c r="F54" i="1"/>
  <c r="G54" i="1" s="1"/>
  <c r="H54" i="1" s="1"/>
  <c r="I54" i="1" s="1"/>
  <c r="J54" i="1" s="1"/>
  <c r="K54" i="1" s="1"/>
  <c r="B58" i="1"/>
  <c r="E67" i="1"/>
  <c r="F67" i="1" s="1"/>
  <c r="G67" i="1" s="1"/>
  <c r="H67" i="1" s="1"/>
  <c r="I67" i="1" s="1"/>
  <c r="J67" i="1" s="1"/>
  <c r="K67" i="1" s="1"/>
  <c r="B64" i="1"/>
  <c r="B55" i="1"/>
  <c r="B68" i="1"/>
  <c r="B60" i="1"/>
  <c r="E61" i="1"/>
  <c r="F61" i="1" s="1"/>
  <c r="G61" i="1" s="1"/>
  <c r="H61" i="1" s="1"/>
  <c r="I61" i="1" s="1"/>
  <c r="J61" i="1" s="1"/>
  <c r="K61" i="1" s="1"/>
  <c r="B52" i="1"/>
  <c r="K27" i="1"/>
  <c r="B27" i="1" s="1"/>
  <c r="G37" i="1"/>
  <c r="H37" i="1" s="1"/>
  <c r="I37" i="1" s="1"/>
  <c r="J37" i="1" s="1"/>
  <c r="K37" i="1" s="1"/>
  <c r="G23" i="1"/>
  <c r="H23" i="1" s="1"/>
  <c r="I23" i="1" s="1"/>
  <c r="J23" i="1" s="1"/>
  <c r="K23" i="1" s="1"/>
  <c r="G33" i="1"/>
  <c r="H33" i="1" s="1"/>
  <c r="I33" i="1" s="1"/>
  <c r="J33" i="1" s="1"/>
  <c r="K33" i="1" s="1"/>
  <c r="K43" i="1"/>
  <c r="B43" i="1"/>
  <c r="G39" i="1"/>
  <c r="H39" i="1" s="1"/>
  <c r="I39" i="1" s="1"/>
  <c r="J39" i="1" s="1"/>
  <c r="K39" i="1" s="1"/>
  <c r="G35" i="1"/>
  <c r="H35" i="1" s="1"/>
  <c r="I35" i="1" s="1"/>
  <c r="J35" i="1" s="1"/>
  <c r="K35" i="1" s="1"/>
  <c r="E34" i="1"/>
  <c r="F34" i="1" s="1"/>
  <c r="G34" i="1" s="1"/>
  <c r="H34" i="1" s="1"/>
  <c r="I34" i="1" s="1"/>
  <c r="J34" i="1" s="1"/>
  <c r="K34" i="1" s="1"/>
  <c r="E32" i="1"/>
  <c r="F32" i="1" s="1"/>
  <c r="G32" i="1" s="1"/>
  <c r="H32" i="1" s="1"/>
  <c r="I32" i="1" s="1"/>
  <c r="J32" i="1" s="1"/>
  <c r="K32" i="1" s="1"/>
  <c r="E30" i="1"/>
  <c r="F30" i="1" s="1"/>
  <c r="G30" i="1" s="1"/>
  <c r="H30" i="1" s="1"/>
  <c r="I30" i="1" s="1"/>
  <c r="J30" i="1" s="1"/>
  <c r="K30" i="1" s="1"/>
  <c r="E46" i="1"/>
  <c r="F46" i="1" s="1"/>
  <c r="G46" i="1" s="1"/>
  <c r="H46" i="1" s="1"/>
  <c r="I46" i="1" s="1"/>
  <c r="J46" i="1" s="1"/>
  <c r="K46" i="1" s="1"/>
  <c r="E28" i="1"/>
  <c r="F28" i="1" s="1"/>
  <c r="G28" i="1" s="1"/>
  <c r="H28" i="1" s="1"/>
  <c r="I28" i="1" s="1"/>
  <c r="J28" i="1" s="1"/>
  <c r="K28" i="1" s="1"/>
  <c r="E44" i="1"/>
  <c r="F44" i="1" s="1"/>
  <c r="G44" i="1" s="1"/>
  <c r="H44" i="1" s="1"/>
  <c r="I44" i="1" s="1"/>
  <c r="J44" i="1" s="1"/>
  <c r="K44" i="1" s="1"/>
  <c r="E26" i="1"/>
  <c r="F26" i="1" s="1"/>
  <c r="G26" i="1" s="1"/>
  <c r="H26" i="1" s="1"/>
  <c r="I26" i="1" s="1"/>
  <c r="J26" i="1" s="1"/>
  <c r="K26" i="1" s="1"/>
  <c r="B31" i="1"/>
  <c r="E42" i="1"/>
  <c r="F42" i="1" s="1"/>
  <c r="G42" i="1" s="1"/>
  <c r="H42" i="1" s="1"/>
  <c r="I42" i="1" s="1"/>
  <c r="J42" i="1" s="1"/>
  <c r="K42" i="1" s="1"/>
  <c r="B47" i="1"/>
  <c r="E24" i="1"/>
  <c r="F24" i="1" s="1"/>
  <c r="G24" i="1" s="1"/>
  <c r="H24" i="1" s="1"/>
  <c r="I24" i="1" s="1"/>
  <c r="J24" i="1" s="1"/>
  <c r="K24" i="1" s="1"/>
  <c r="B29" i="1"/>
  <c r="E40" i="1"/>
  <c r="F40" i="1" s="1"/>
  <c r="G40" i="1" s="1"/>
  <c r="H40" i="1" s="1"/>
  <c r="I40" i="1" s="1"/>
  <c r="J40" i="1" s="1"/>
  <c r="K40" i="1" s="1"/>
  <c r="B45" i="1"/>
  <c r="E38" i="1"/>
  <c r="F38" i="1" s="1"/>
  <c r="G38" i="1" s="1"/>
  <c r="H38" i="1" s="1"/>
  <c r="I38" i="1" s="1"/>
  <c r="J38" i="1" s="1"/>
  <c r="K38" i="1" s="1"/>
  <c r="B25" i="1"/>
  <c r="E36" i="1"/>
  <c r="F36" i="1" s="1"/>
  <c r="G36" i="1" s="1"/>
  <c r="H36" i="1" s="1"/>
  <c r="I36" i="1" s="1"/>
  <c r="J36" i="1" s="1"/>
  <c r="K36" i="1" s="1"/>
  <c r="B41" i="1"/>
  <c r="E48" i="1"/>
  <c r="F48" i="1" s="1"/>
  <c r="G48" i="1" s="1"/>
  <c r="H48" i="1" s="1"/>
  <c r="I48" i="1" s="1"/>
  <c r="J48" i="1" s="1"/>
  <c r="K48" i="1" s="1"/>
  <c r="C7" i="1"/>
  <c r="C8" i="1"/>
  <c r="C9" i="1"/>
  <c r="C10" i="1"/>
  <c r="C11" i="1"/>
  <c r="C12" i="1"/>
  <c r="C13" i="1"/>
  <c r="C14" i="1"/>
  <c r="C15" i="1"/>
  <c r="C6" i="1"/>
  <c r="C17" i="1"/>
  <c r="C16" i="1"/>
  <c r="B26" i="1" l="1"/>
  <c r="B42" i="1"/>
  <c r="B30" i="1"/>
  <c r="B38" i="1"/>
  <c r="B50" i="1"/>
  <c r="B59" i="1"/>
  <c r="B66" i="1"/>
  <c r="B56" i="1"/>
  <c r="B39" i="1"/>
  <c r="B34" i="1"/>
  <c r="B69" i="1"/>
  <c r="B61" i="1"/>
  <c r="B62" i="1"/>
  <c r="B63" i="1"/>
  <c r="B65" i="1"/>
  <c r="B67" i="1"/>
  <c r="B57" i="1"/>
  <c r="B49" i="1"/>
  <c r="B53" i="1"/>
  <c r="B54" i="1"/>
  <c r="B40" i="1"/>
  <c r="B48" i="1"/>
  <c r="B33" i="1"/>
  <c r="B46" i="1"/>
  <c r="B37" i="1"/>
  <c r="B28" i="1"/>
  <c r="B35" i="1"/>
  <c r="B23" i="1"/>
  <c r="B24" i="1"/>
  <c r="B44" i="1"/>
  <c r="B32" i="1"/>
  <c r="B36" i="1"/>
  <c r="C3" i="1"/>
  <c r="E7" i="1" s="1"/>
  <c r="E9" i="1" l="1"/>
  <c r="E12" i="1"/>
  <c r="E8" i="1"/>
  <c r="E15" i="1"/>
  <c r="E11" i="1"/>
  <c r="E14" i="1"/>
  <c r="E10" i="1"/>
  <c r="E13" i="1"/>
  <c r="E18" i="1" l="1"/>
  <c r="D22" i="1"/>
  <c r="E22" i="1"/>
  <c r="F22" i="1" s="1"/>
  <c r="G22" i="1" s="1"/>
  <c r="H22" i="1" s="1"/>
  <c r="I22" i="1" s="1"/>
  <c r="J22" i="1" s="1"/>
  <c r="K22" i="1" s="1"/>
  <c r="B22" i="1" l="1"/>
</calcChain>
</file>

<file path=xl/sharedStrings.xml><?xml version="1.0" encoding="utf-8"?>
<sst xmlns="http://schemas.openxmlformats.org/spreadsheetml/2006/main" count="90" uniqueCount="32">
  <si>
    <t>A0</t>
  </si>
  <si>
    <t>B</t>
  </si>
  <si>
    <t>C</t>
  </si>
  <si>
    <t>Pressure [mbar]</t>
  </si>
  <si>
    <t>Pressure [Pa]</t>
  </si>
  <si>
    <t>T</t>
  </si>
  <si>
    <t>1.25 K to 2.1768 K</t>
  </si>
  <si>
    <t>2.1768 K to 5 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</si>
  <si>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</si>
  <si>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</si>
  <si>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</si>
  <si>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</si>
  <si>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</si>
  <si>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</si>
  <si>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</si>
  <si>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</si>
  <si>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</si>
  <si>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up to 50 mbar</t>
  </si>
  <si>
    <t xml:space="preserve">from 50 mbar </t>
  </si>
  <si>
    <t>T[K]= A0 + Sum [Ai x [(ln P[Pa]-B)/C]^i]</t>
  </si>
  <si>
    <t>Parameters</t>
  </si>
  <si>
    <t>Ai x [(ln P[Pa]-B)/C]^i</t>
  </si>
  <si>
    <t>Temp [K]</t>
  </si>
  <si>
    <t>(ln(p)-B)/C</t>
  </si>
  <si>
    <t>x</t>
  </si>
  <si>
    <t>x^2</t>
  </si>
  <si>
    <t>x^3</t>
  </si>
  <si>
    <t>x^4</t>
  </si>
  <si>
    <t>x^5</t>
  </si>
  <si>
    <t>x^6</t>
  </si>
  <si>
    <t>x^7</t>
  </si>
  <si>
    <t>x^8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</si>
</sst>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'K vs Pa'!$A$22:$A$118</c:f>
              <c:numCache>
                <c:formatCode>General</c:formatCode>
                <c:ptCount val="9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  <c:pt idx="18">
                  <c:v>550</c:v>
                </c:pt>
                <c:pt idx="19">
                  <c:v>600</c:v>
                </c:pt>
                <c:pt idx="20">
                  <c:v>650</c:v>
                </c:pt>
                <c:pt idx="21">
                  <c:v>700</c:v>
                </c:pt>
                <c:pt idx="22">
                  <c:v>750</c:v>
                </c:pt>
                <c:pt idx="23">
                  <c:v>800</c:v>
                </c:pt>
                <c:pt idx="24">
                  <c:v>850</c:v>
                </c:pt>
                <c:pt idx="25">
                  <c:v>900</c:v>
                </c:pt>
                <c:pt idx="26">
                  <c:v>950</c:v>
                </c:pt>
                <c:pt idx="27">
                  <c:v>1000</c:v>
                </c:pt>
                <c:pt idx="28">
                  <c:v>1200</c:v>
                </c:pt>
                <c:pt idx="29">
                  <c:v>1400</c:v>
                </c:pt>
                <c:pt idx="30">
                  <c:v>1600</c:v>
                </c:pt>
                <c:pt idx="31">
                  <c:v>1800</c:v>
                </c:pt>
                <c:pt idx="32">
                  <c:v>2000</c:v>
                </c:pt>
                <c:pt idx="33">
                  <c:v>2200</c:v>
                </c:pt>
                <c:pt idx="34">
                  <c:v>2400</c:v>
                </c:pt>
                <c:pt idx="35">
                  <c:v>2600</c:v>
                </c:pt>
                <c:pt idx="36">
                  <c:v>2800</c:v>
                </c:pt>
                <c:pt idx="37">
                  <c:v>3000</c:v>
                </c:pt>
                <c:pt idx="38">
                  <c:v>3200</c:v>
                </c:pt>
                <c:pt idx="39">
                  <c:v>3400</c:v>
                </c:pt>
                <c:pt idx="40">
                  <c:v>3600</c:v>
                </c:pt>
                <c:pt idx="41">
                  <c:v>3800</c:v>
                </c:pt>
                <c:pt idx="42">
                  <c:v>4000</c:v>
                </c:pt>
                <c:pt idx="43">
                  <c:v>4200</c:v>
                </c:pt>
                <c:pt idx="44">
                  <c:v>4400</c:v>
                </c:pt>
                <c:pt idx="45">
                  <c:v>4600</c:v>
                </c:pt>
                <c:pt idx="46">
                  <c:v>4800</c:v>
                </c:pt>
                <c:pt idx="47">
                  <c:v>5000</c:v>
                </c:pt>
                <c:pt idx="48">
                  <c:v>5500</c:v>
                </c:pt>
                <c:pt idx="49">
                  <c:v>6000</c:v>
                </c:pt>
                <c:pt idx="50">
                  <c:v>6500</c:v>
                </c:pt>
                <c:pt idx="51">
                  <c:v>7000</c:v>
                </c:pt>
                <c:pt idx="52">
                  <c:v>7500</c:v>
                </c:pt>
                <c:pt idx="53">
                  <c:v>8000</c:v>
                </c:pt>
                <c:pt idx="54">
                  <c:v>8500</c:v>
                </c:pt>
                <c:pt idx="55">
                  <c:v>9000</c:v>
                </c:pt>
                <c:pt idx="56">
                  <c:v>9500</c:v>
                </c:pt>
                <c:pt idx="57">
                  <c:v>10000</c:v>
                </c:pt>
                <c:pt idx="58">
                  <c:v>11000</c:v>
                </c:pt>
                <c:pt idx="59">
                  <c:v>12000</c:v>
                </c:pt>
                <c:pt idx="60">
                  <c:v>13000</c:v>
                </c:pt>
                <c:pt idx="61">
                  <c:v>14000</c:v>
                </c:pt>
                <c:pt idx="62">
                  <c:v>15000</c:v>
                </c:pt>
                <c:pt idx="63">
                  <c:v>16000</c:v>
                </c:pt>
                <c:pt idx="64">
                  <c:v>17000</c:v>
                </c:pt>
                <c:pt idx="65">
                  <c:v>18000</c:v>
                </c:pt>
                <c:pt idx="66">
                  <c:v>19000</c:v>
                </c:pt>
                <c:pt idx="67">
                  <c:v>20000</c:v>
                </c:pt>
                <c:pt idx="68">
                  <c:v>21000</c:v>
                </c:pt>
                <c:pt idx="69">
                  <c:v>22000</c:v>
                </c:pt>
                <c:pt idx="70">
                  <c:v>23000</c:v>
                </c:pt>
                <c:pt idx="71">
                  <c:v>24000</c:v>
                </c:pt>
                <c:pt idx="72">
                  <c:v>25000</c:v>
                </c:pt>
                <c:pt idx="73">
                  <c:v>26000</c:v>
                </c:pt>
                <c:pt idx="74">
                  <c:v>27000</c:v>
                </c:pt>
                <c:pt idx="75">
                  <c:v>28000</c:v>
                </c:pt>
                <c:pt idx="76">
                  <c:v>29000</c:v>
                </c:pt>
                <c:pt idx="77">
                  <c:v>30000</c:v>
                </c:pt>
                <c:pt idx="78">
                  <c:v>35000</c:v>
                </c:pt>
                <c:pt idx="79">
                  <c:v>40000</c:v>
                </c:pt>
                <c:pt idx="80">
                  <c:v>45000</c:v>
                </c:pt>
                <c:pt idx="81">
                  <c:v>50000</c:v>
                </c:pt>
                <c:pt idx="82">
                  <c:v>55000</c:v>
                </c:pt>
                <c:pt idx="83">
                  <c:v>60000</c:v>
                </c:pt>
                <c:pt idx="84">
                  <c:v>65000</c:v>
                </c:pt>
                <c:pt idx="85">
                  <c:v>70000</c:v>
                </c:pt>
                <c:pt idx="86">
                  <c:v>75000</c:v>
                </c:pt>
                <c:pt idx="87">
                  <c:v>80000</c:v>
                </c:pt>
                <c:pt idx="88">
                  <c:v>85000</c:v>
                </c:pt>
                <c:pt idx="89">
                  <c:v>90000</c:v>
                </c:pt>
                <c:pt idx="90">
                  <c:v>95000</c:v>
                </c:pt>
                <c:pt idx="91">
                  <c:v>100000</c:v>
                </c:pt>
                <c:pt idx="92">
                  <c:v>120000</c:v>
                </c:pt>
                <c:pt idx="93">
                  <c:v>140000</c:v>
                </c:pt>
                <c:pt idx="94">
                  <c:v>160000</c:v>
                </c:pt>
                <c:pt idx="95">
                  <c:v>180000</c:v>
                </c:pt>
                <c:pt idx="96">
                  <c:v>200000</c:v>
                </c:pt>
              </c:numCache>
            </c:numRef>
          </c:xVal>
          <c:yVal>
            <c:numRef>
              <c:f>'K vs Pa'!$B$22:$B$118</c:f>
              <c:numCache>
                <c:formatCode>General</c:formatCode>
                <c:ptCount val="97"/>
                <c:pt idx="0">
                  <c:v>0.9591234637641497</c:v>
                </c:pt>
                <c:pt idx="1">
                  <c:v>1.0262886302530492</c:v>
                </c:pt>
                <c:pt idx="2">
                  <c:v>1.0718778312503385</c:v>
                </c:pt>
                <c:pt idx="3">
                  <c:v>1.1063007056681233</c:v>
                </c:pt>
                <c:pt idx="4">
                  <c:v>1.1342786768045001</c:v>
                </c:pt>
                <c:pt idx="5">
                  <c:v>1.1580443863828607</c:v>
                </c:pt>
                <c:pt idx="6">
                  <c:v>1.1788192191072464</c:v>
                </c:pt>
                <c:pt idx="7">
                  <c:v>1.1973465666994751</c:v>
                </c:pt>
                <c:pt idx="8">
                  <c:v>1.2141149969538245</c:v>
                </c:pt>
                <c:pt idx="9">
                  <c:v>1.22946438665321</c:v>
                </c:pt>
                <c:pt idx="10">
                  <c:v>1.2917777440783342</c:v>
                </c:pt>
                <c:pt idx="11">
                  <c:v>1.3393193445772038</c:v>
                </c:pt>
                <c:pt idx="12">
                  <c:v>1.3782527194346257</c:v>
                </c:pt>
                <c:pt idx="13">
                  <c:v>1.4114892033492892</c:v>
                </c:pt>
                <c:pt idx="14">
                  <c:v>1.4406509923726754</c:v>
                </c:pt>
                <c:pt idx="15">
                  <c:v>1.4667399927983196</c:v>
                </c:pt>
                <c:pt idx="16">
                  <c:v>1.490420730165493</c:v>
                </c:pt>
                <c:pt idx="17">
                  <c:v>1.5121577856431412</c:v>
                </c:pt>
                <c:pt idx="18">
                  <c:v>1.5322894231643711</c:v>
                </c:pt>
                <c:pt idx="19">
                  <c:v>1.5510700372023427</c:v>
                </c:pt>
                <c:pt idx="20">
                  <c:v>1.5686960712018676</c:v>
                </c:pt>
                <c:pt idx="21">
                  <c:v>1.5853225931142207</c:v>
                </c:pt>
                <c:pt idx="22">
                  <c:v>1.6010743086811132</c:v>
                </c:pt>
                <c:pt idx="23">
                  <c:v>1.6160531177664246</c:v>
                </c:pt>
                <c:pt idx="24">
                  <c:v>1.6303434428402346</c:v>
                </c:pt>
                <c:pt idx="25">
                  <c:v>1.6440160764575282</c:v>
                </c:pt>
                <c:pt idx="26">
                  <c:v>1.6571310173779339</c:v>
                </c:pt>
                <c:pt idx="27">
                  <c:v>1.6697395995932971</c:v>
                </c:pt>
                <c:pt idx="28">
                  <c:v>1.7159151745684844</c:v>
                </c:pt>
                <c:pt idx="29">
                  <c:v>1.7566910596910299</c:v>
                </c:pt>
                <c:pt idx="30">
                  <c:v>1.7933771825982272</c:v>
                </c:pt>
                <c:pt idx="31">
                  <c:v>1.8268481524879414</c:v>
                </c:pt>
                <c:pt idx="32">
                  <c:v>1.8577200541138006</c:v>
                </c:pt>
                <c:pt idx="33">
                  <c:v>1.8864449414671283</c:v>
                </c:pt>
                <c:pt idx="34">
                  <c:v>1.913365333356883</c:v>
                </c:pt>
                <c:pt idx="35">
                  <c:v>1.9387475650038126</c:v>
                </c:pt>
                <c:pt idx="36">
                  <c:v>1.9628031973496993</c:v>
                </c:pt>
                <c:pt idx="37">
                  <c:v>1.9857033099450958</c:v>
                </c:pt>
                <c:pt idx="38">
                  <c:v>2.0075883610231249</c:v>
                </c:pt>
                <c:pt idx="39">
                  <c:v>2.0285751815283577</c:v>
                </c:pt>
                <c:pt idx="40">
                  <c:v>2.0487620562416446</c:v>
                </c:pt>
                <c:pt idx="41">
                  <c:v>2.0682324926412829</c:v>
                </c:pt>
                <c:pt idx="42">
                  <c:v>2.087058067743099</c:v>
                </c:pt>
                <c:pt idx="43">
                  <c:v>2.1053006133311394</c:v>
                </c:pt>
                <c:pt idx="44">
                  <c:v>2.1230139175002458</c:v>
                </c:pt>
                <c:pt idx="45">
                  <c:v>2.140245066647573</c:v>
                </c:pt>
                <c:pt idx="46">
                  <c:v>2.1570355161646737</c:v>
                </c:pt>
                <c:pt idx="47">
                  <c:v>2.1734240662165623</c:v>
                </c:pt>
                <c:pt idx="48">
                  <c:v>2.2126789205191786</c:v>
                </c:pt>
                <c:pt idx="49">
                  <c:v>2.2496282575450088</c:v>
                </c:pt>
                <c:pt idx="50">
                  <c:v>2.2845590135343077</c:v>
                </c:pt>
                <c:pt idx="51">
                  <c:v>2.3177106617676344</c:v>
                </c:pt>
                <c:pt idx="52">
                  <c:v>2.3492836097134746</c:v>
                </c:pt>
                <c:pt idx="53">
                  <c:v>2.3794465006282781</c:v>
                </c:pt>
                <c:pt idx="54">
                  <c:v>2.4083421999938865</c:v>
                </c:pt>
                <c:pt idx="55">
                  <c:v>2.4360925917056284</c:v>
                </c:pt>
                <c:pt idx="56">
                  <c:v>2.4628023906260181</c:v>
                </c:pt>
                <c:pt idx="57">
                  <c:v>2.4885621716735442</c:v>
                </c:pt>
                <c:pt idx="58">
                  <c:v>2.537537286616955</c:v>
                </c:pt>
                <c:pt idx="59">
                  <c:v>2.5835403015314773</c:v>
                </c:pt>
                <c:pt idx="60">
                  <c:v>2.6269802559043041</c:v>
                </c:pt>
                <c:pt idx="61">
                  <c:v>2.6681836958309555</c:v>
                </c:pt>
                <c:pt idx="62">
                  <c:v>2.707415727669741</c:v>
                </c:pt>
                <c:pt idx="63">
                  <c:v>2.7448947558128989</c:v>
                </c:pt>
                <c:pt idx="64">
                  <c:v>2.7808030365180896</c:v>
                </c:pt>
                <c:pt idx="65">
                  <c:v>2.815294392747191</c:v>
                </c:pt>
                <c:pt idx="66">
                  <c:v>2.8484999593328078</c:v>
                </c:pt>
                <c:pt idx="67">
                  <c:v>2.8805325335095442</c:v>
                </c:pt>
                <c:pt idx="68">
                  <c:v>2.9114899194742083</c:v>
                </c:pt>
                <c:pt idx="69">
                  <c:v>2.9414575349539827</c:v>
                </c:pt>
                <c:pt idx="70">
                  <c:v>2.970510467966093</c:v>
                </c:pt>
                <c:pt idx="71">
                  <c:v>2.998715118160296</c:v>
                </c:pt>
                <c:pt idx="72">
                  <c:v>3.0261305202156805</c:v>
                </c:pt>
                <c:pt idx="73">
                  <c:v>3.0528094209994898</c:v>
                </c:pt>
                <c:pt idx="74">
                  <c:v>3.0787991639383403</c:v>
                </c:pt>
                <c:pt idx="75">
                  <c:v>3.1041424209290023</c:v>
                </c:pt>
                <c:pt idx="76">
                  <c:v>3.1288778025578194</c:v>
                </c:pt>
                <c:pt idx="77">
                  <c:v>3.1530403703504293</c:v>
                </c:pt>
                <c:pt idx="78">
                  <c:v>3.2662891802965999</c:v>
                </c:pt>
                <c:pt idx="79">
                  <c:v>3.3690418102588051</c:v>
                </c:pt>
                <c:pt idx="80">
                  <c:v>3.4634336046997336</c:v>
                </c:pt>
                <c:pt idx="81">
                  <c:v>3.5509803036797298</c:v>
                </c:pt>
                <c:pt idx="82">
                  <c:v>3.6328005229096858</c:v>
                </c:pt>
                <c:pt idx="83">
                  <c:v>3.7097456650223446</c:v>
                </c:pt>
                <c:pt idx="84">
                  <c:v>3.7824802226795162</c:v>
                </c:pt>
                <c:pt idx="85">
                  <c:v>3.8515337374994409</c:v>
                </c:pt>
                <c:pt idx="86">
                  <c:v>3.9173357049295614</c:v>
                </c:pt>
                <c:pt idx="87">
                  <c:v>3.9802397708205395</c:v>
                </c:pt>
                <c:pt idx="88">
                  <c:v>4.040540958802973</c:v>
                </c:pt>
                <c:pt idx="89">
                  <c:v>4.0984882211302471</c:v>
                </c:pt>
                <c:pt idx="90">
                  <c:v>4.154293767460719</c:v>
                </c:pt>
                <c:pt idx="91">
                  <c:v>4.2081401219238908</c:v>
                </c:pt>
                <c:pt idx="92">
                  <c:v>4.4068176024895207</c:v>
                </c:pt>
                <c:pt idx="93">
                  <c:v>4.5838792367693655</c:v>
                </c:pt>
                <c:pt idx="94">
                  <c:v>4.7441175003894234</c:v>
                </c:pt>
                <c:pt idx="95">
                  <c:v>4.89077364764601</c:v>
                </c:pt>
                <c:pt idx="96">
                  <c:v>5.026157684369478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8464"/>
        <c:axId val="57688832"/>
      </c:scatterChart>
      <c:valAx>
        <c:axId val="576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688832"/>
        <c:crosses val="autoZero"/>
        <c:crossBetween val="midCat"/>
      </c:valAx>
      <c:valAx>
        <c:axId val="576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78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 vs mbar'!$B$21</c:f>
              <c:strCache>
                <c:ptCount val="1"/>
                <c:pt idx="0">
                  <c:v>Temp [K]</c:v>
                </c:pt>
              </c:strCache>
            </c:strRef>
          </c:tx>
          <c:marker>
            <c:symbol val="none"/>
          </c:marker>
          <c:xVal>
            <c:numRef>
              <c:f>'K vs mbar'!$A$22:$A$109</c:f>
              <c:numCache>
                <c:formatCode>General</c:formatCode>
                <c:ptCount val="8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24</c:v>
                </c:pt>
                <c:pt idx="26">
                  <c:v>26</c:v>
                </c:pt>
                <c:pt idx="27">
                  <c:v>28</c:v>
                </c:pt>
                <c:pt idx="28">
                  <c:v>30</c:v>
                </c:pt>
                <c:pt idx="29">
                  <c:v>32</c:v>
                </c:pt>
                <c:pt idx="30">
                  <c:v>34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42</c:v>
                </c:pt>
                <c:pt idx="35">
                  <c:v>44</c:v>
                </c:pt>
                <c:pt idx="36">
                  <c:v>46</c:v>
                </c:pt>
                <c:pt idx="37">
                  <c:v>48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110</c:v>
                </c:pt>
                <c:pt idx="50">
                  <c:v>120</c:v>
                </c:pt>
                <c:pt idx="51">
                  <c:v>130</c:v>
                </c:pt>
                <c:pt idx="52">
                  <c:v>140</c:v>
                </c:pt>
                <c:pt idx="53">
                  <c:v>150</c:v>
                </c:pt>
                <c:pt idx="54">
                  <c:v>160</c:v>
                </c:pt>
                <c:pt idx="55">
                  <c:v>170</c:v>
                </c:pt>
                <c:pt idx="56">
                  <c:v>180</c:v>
                </c:pt>
                <c:pt idx="57">
                  <c:v>190</c:v>
                </c:pt>
                <c:pt idx="58">
                  <c:v>200</c:v>
                </c:pt>
                <c:pt idx="59">
                  <c:v>210</c:v>
                </c:pt>
                <c:pt idx="60">
                  <c:v>220</c:v>
                </c:pt>
                <c:pt idx="61">
                  <c:v>230</c:v>
                </c:pt>
                <c:pt idx="62">
                  <c:v>240</c:v>
                </c:pt>
                <c:pt idx="63">
                  <c:v>250</c:v>
                </c:pt>
                <c:pt idx="64">
                  <c:v>260</c:v>
                </c:pt>
                <c:pt idx="65">
                  <c:v>270</c:v>
                </c:pt>
                <c:pt idx="66">
                  <c:v>280</c:v>
                </c:pt>
                <c:pt idx="67">
                  <c:v>290</c:v>
                </c:pt>
                <c:pt idx="68">
                  <c:v>300</c:v>
                </c:pt>
                <c:pt idx="69">
                  <c:v>350</c:v>
                </c:pt>
                <c:pt idx="70">
                  <c:v>400</c:v>
                </c:pt>
                <c:pt idx="71">
                  <c:v>450</c:v>
                </c:pt>
                <c:pt idx="72">
                  <c:v>500</c:v>
                </c:pt>
                <c:pt idx="73">
                  <c:v>550</c:v>
                </c:pt>
                <c:pt idx="74">
                  <c:v>600</c:v>
                </c:pt>
                <c:pt idx="75">
                  <c:v>650</c:v>
                </c:pt>
                <c:pt idx="76">
                  <c:v>700</c:v>
                </c:pt>
                <c:pt idx="77">
                  <c:v>750</c:v>
                </c:pt>
                <c:pt idx="78">
                  <c:v>800</c:v>
                </c:pt>
                <c:pt idx="79">
                  <c:v>850</c:v>
                </c:pt>
                <c:pt idx="80">
                  <c:v>900</c:v>
                </c:pt>
                <c:pt idx="81">
                  <c:v>950</c:v>
                </c:pt>
                <c:pt idx="82">
                  <c:v>1000</c:v>
                </c:pt>
                <c:pt idx="83">
                  <c:v>1200</c:v>
                </c:pt>
                <c:pt idx="84">
                  <c:v>1400</c:v>
                </c:pt>
                <c:pt idx="85">
                  <c:v>1600</c:v>
                </c:pt>
                <c:pt idx="86">
                  <c:v>1800</c:v>
                </c:pt>
                <c:pt idx="87">
                  <c:v>2000</c:v>
                </c:pt>
              </c:numCache>
            </c:numRef>
          </c:xVal>
          <c:yVal>
            <c:numRef>
              <c:f>'K vs mbar'!$B$22:$B$109</c:f>
              <c:numCache>
                <c:formatCode>General</c:formatCode>
                <c:ptCount val="88"/>
                <c:pt idx="0">
                  <c:v>1.22946438665321</c:v>
                </c:pt>
                <c:pt idx="1">
                  <c:v>1.2917777440783342</c:v>
                </c:pt>
                <c:pt idx="2">
                  <c:v>1.3393193445772038</c:v>
                </c:pt>
                <c:pt idx="3">
                  <c:v>1.3782527194346257</c:v>
                </c:pt>
                <c:pt idx="4">
                  <c:v>1.4114892033492892</c:v>
                </c:pt>
                <c:pt idx="5">
                  <c:v>1.4406509923726754</c:v>
                </c:pt>
                <c:pt idx="6">
                  <c:v>1.4667399927983196</c:v>
                </c:pt>
                <c:pt idx="7">
                  <c:v>1.490420730165493</c:v>
                </c:pt>
                <c:pt idx="8">
                  <c:v>1.5121577856431412</c:v>
                </c:pt>
                <c:pt idx="9">
                  <c:v>1.5322894231643711</c:v>
                </c:pt>
                <c:pt idx="10">
                  <c:v>1.5510700372023427</c:v>
                </c:pt>
                <c:pt idx="11">
                  <c:v>1.5686960712018676</c:v>
                </c:pt>
                <c:pt idx="12">
                  <c:v>1.5853225931142207</c:v>
                </c:pt>
                <c:pt idx="13">
                  <c:v>1.6010743086811132</c:v>
                </c:pt>
                <c:pt idx="14">
                  <c:v>1.6160531177664246</c:v>
                </c:pt>
                <c:pt idx="15">
                  <c:v>1.6303434428402346</c:v>
                </c:pt>
                <c:pt idx="16">
                  <c:v>1.6440160764575282</c:v>
                </c:pt>
                <c:pt idx="17">
                  <c:v>1.6571310173779339</c:v>
                </c:pt>
                <c:pt idx="18">
                  <c:v>1.6697395995932971</c:v>
                </c:pt>
                <c:pt idx="19">
                  <c:v>1.7159151745684844</c:v>
                </c:pt>
                <c:pt idx="20">
                  <c:v>1.7566910596910299</c:v>
                </c:pt>
                <c:pt idx="21">
                  <c:v>1.7933771825982272</c:v>
                </c:pt>
                <c:pt idx="22">
                  <c:v>1.8268481524879414</c:v>
                </c:pt>
                <c:pt idx="23">
                  <c:v>1.8577200541138006</c:v>
                </c:pt>
                <c:pt idx="24">
                  <c:v>1.8864449414671283</c:v>
                </c:pt>
                <c:pt idx="25">
                  <c:v>1.913365333356883</c:v>
                </c:pt>
                <c:pt idx="26">
                  <c:v>1.9387475650038126</c:v>
                </c:pt>
                <c:pt idx="27">
                  <c:v>1.9628031973496993</c:v>
                </c:pt>
                <c:pt idx="28">
                  <c:v>1.9857033099450958</c:v>
                </c:pt>
                <c:pt idx="29">
                  <c:v>2.0075883610231249</c:v>
                </c:pt>
                <c:pt idx="30">
                  <c:v>2.0285751815283577</c:v>
                </c:pt>
                <c:pt idx="31">
                  <c:v>2.0487620562416446</c:v>
                </c:pt>
                <c:pt idx="32">
                  <c:v>2.0682324926412829</c:v>
                </c:pt>
                <c:pt idx="33">
                  <c:v>2.087058067743099</c:v>
                </c:pt>
                <c:pt idx="34">
                  <c:v>2.1053006133311394</c:v>
                </c:pt>
                <c:pt idx="35">
                  <c:v>2.1230139175002458</c:v>
                </c:pt>
                <c:pt idx="36">
                  <c:v>2.140245066647573</c:v>
                </c:pt>
                <c:pt idx="37">
                  <c:v>2.1570355161646737</c:v>
                </c:pt>
                <c:pt idx="38">
                  <c:v>2.1734240662165623</c:v>
                </c:pt>
                <c:pt idx="39">
                  <c:v>2.2126789205191786</c:v>
                </c:pt>
                <c:pt idx="40">
                  <c:v>2.2496282575450088</c:v>
                </c:pt>
                <c:pt idx="41">
                  <c:v>2.2845590135343077</c:v>
                </c:pt>
                <c:pt idx="42">
                  <c:v>2.3177106617676344</c:v>
                </c:pt>
                <c:pt idx="43">
                  <c:v>2.3492836097134746</c:v>
                </c:pt>
                <c:pt idx="44">
                  <c:v>2.3794465006282781</c:v>
                </c:pt>
                <c:pt idx="45">
                  <c:v>2.4083421999938865</c:v>
                </c:pt>
                <c:pt idx="46">
                  <c:v>2.4360925917056284</c:v>
                </c:pt>
                <c:pt idx="47">
                  <c:v>2.4628023906260181</c:v>
                </c:pt>
                <c:pt idx="48">
                  <c:v>2.4885621716735442</c:v>
                </c:pt>
                <c:pt idx="49">
                  <c:v>2.537537286616955</c:v>
                </c:pt>
                <c:pt idx="50">
                  <c:v>2.5835403015314773</c:v>
                </c:pt>
                <c:pt idx="51">
                  <c:v>2.6269802559043041</c:v>
                </c:pt>
                <c:pt idx="52">
                  <c:v>2.6681836958309555</c:v>
                </c:pt>
                <c:pt idx="53">
                  <c:v>2.707415727669741</c:v>
                </c:pt>
                <c:pt idx="54">
                  <c:v>2.7448947558128989</c:v>
                </c:pt>
                <c:pt idx="55">
                  <c:v>2.7808030365180896</c:v>
                </c:pt>
                <c:pt idx="56">
                  <c:v>2.815294392747191</c:v>
                </c:pt>
                <c:pt idx="57">
                  <c:v>2.8484999593328078</c:v>
                </c:pt>
                <c:pt idx="58">
                  <c:v>2.8805325335095442</c:v>
                </c:pt>
                <c:pt idx="59">
                  <c:v>2.9114899194742083</c:v>
                </c:pt>
                <c:pt idx="60">
                  <c:v>2.9414575349539827</c:v>
                </c:pt>
                <c:pt idx="61">
                  <c:v>2.970510467966093</c:v>
                </c:pt>
                <c:pt idx="62">
                  <c:v>2.998715118160296</c:v>
                </c:pt>
                <c:pt idx="63">
                  <c:v>3.0261305202156805</c:v>
                </c:pt>
                <c:pt idx="64">
                  <c:v>3.0528094209994898</c:v>
                </c:pt>
                <c:pt idx="65">
                  <c:v>3.0787991639383403</c:v>
                </c:pt>
                <c:pt idx="66">
                  <c:v>3.1041424209290023</c:v>
                </c:pt>
                <c:pt idx="67">
                  <c:v>3.1288778025578194</c:v>
                </c:pt>
                <c:pt idx="68">
                  <c:v>3.1530403703504293</c:v>
                </c:pt>
                <c:pt idx="69">
                  <c:v>3.2662891802965999</c:v>
                </c:pt>
                <c:pt idx="70">
                  <c:v>3.3690418102588051</c:v>
                </c:pt>
                <c:pt idx="71">
                  <c:v>3.4634336046997336</c:v>
                </c:pt>
                <c:pt idx="72">
                  <c:v>3.5509803036797298</c:v>
                </c:pt>
                <c:pt idx="73">
                  <c:v>3.6328005229096858</c:v>
                </c:pt>
                <c:pt idx="74">
                  <c:v>3.7097456650223446</c:v>
                </c:pt>
                <c:pt idx="75">
                  <c:v>3.7824802226795162</c:v>
                </c:pt>
                <c:pt idx="76">
                  <c:v>3.8515337374994409</c:v>
                </c:pt>
                <c:pt idx="77">
                  <c:v>3.9173357049295614</c:v>
                </c:pt>
                <c:pt idx="78">
                  <c:v>3.9802397708205395</c:v>
                </c:pt>
                <c:pt idx="79">
                  <c:v>4.040540958802973</c:v>
                </c:pt>
                <c:pt idx="80">
                  <c:v>4.0984882211302471</c:v>
                </c:pt>
                <c:pt idx="81">
                  <c:v>4.154293767460719</c:v>
                </c:pt>
                <c:pt idx="82">
                  <c:v>4.2081401219238908</c:v>
                </c:pt>
                <c:pt idx="83">
                  <c:v>4.4068176024895207</c:v>
                </c:pt>
                <c:pt idx="84">
                  <c:v>4.5838792367693655</c:v>
                </c:pt>
                <c:pt idx="85">
                  <c:v>4.7441175003894234</c:v>
                </c:pt>
                <c:pt idx="86">
                  <c:v>4.89077364764601</c:v>
                </c:pt>
                <c:pt idx="87">
                  <c:v>5.026157684369478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3040"/>
        <c:axId val="68981504"/>
      </c:scatterChart>
      <c:valAx>
        <c:axId val="689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981504"/>
        <c:crosses val="autoZero"/>
        <c:crossBetween val="midCat"/>
      </c:valAx>
      <c:valAx>
        <c:axId val="689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8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119</xdr:row>
      <xdr:rowOff>0</xdr:rowOff>
    </xdr:from>
    <xdr:to>
      <xdr:col>10</xdr:col>
      <xdr:colOff>285750</xdr:colOff>
      <xdr:row>145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776287</xdr:colOff>
      <xdr:row>85</xdr:row>
      <xdr:rowOff>138112</xdr:rowOff>
    </xdr:from>
    <xdr:to>
      <xdr:col>9</xdr:col>
      <xdr:colOff>157162</xdr:colOff>
      <xdr:row>100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8"/>
  <sheetViews>
    <sheetView tabSelected="1" topLeftCell="A13" workbookViewId="0">
      <selection activeCell="D33" sqref="D33"/>
    </sheetView>
  </sheetViews>
  <sheetFormatPr defaultRowHeight="15" x14ac:dyDescent="0.25"/>
  <cols>
    <col min="1" max="1" width="14.28515625" customWidth="1"/>
    <col min="3" max="3" width="11.28515625" customWidth="1"/>
    <col min="6" max="6" width="15.42578125" customWidth="1"/>
    <col min="8" max="8" width="16.140625" bestFit="1" customWidth="1"/>
    <col min="9" max="9" width="13.5703125" bestFit="1" customWidth="1"/>
  </cols>
  <sheetData>
    <row r="2" spans="1:9" ht="18.75" x14ac:dyDescent="0.3">
      <c r="A2" s="1" t="s">
        <v>3</v>
      </c>
      <c r="B2" s="1"/>
      <c r="C2" s="1">
        <v>200</v>
      </c>
      <c r="G2" s="14" t="s">
        <v>19</v>
      </c>
      <c r="H2" s="14"/>
      <c r="I2" s="14"/>
    </row>
    <row r="3" spans="1:9" ht="15.75" thickBot="1" x14ac:dyDescent="0.3">
      <c r="A3" t="s">
        <v>4</v>
      </c>
      <c r="C3">
        <f>C2*100</f>
        <v>20000</v>
      </c>
    </row>
    <row r="4" spans="1:9" ht="15.75" thickBot="1" x14ac:dyDescent="0.3">
      <c r="H4" s="12" t="s">
        <v>17</v>
      </c>
      <c r="I4" s="13" t="s">
        <v>18</v>
      </c>
    </row>
    <row r="5" spans="1:9" ht="15.75" thickBot="1" x14ac:dyDescent="0.3">
      <c r="C5" t="s">
        <v>20</v>
      </c>
      <c r="E5" t="s">
        <v>21</v>
      </c>
      <c r="H5" s="10" t="s">
        <v>6</v>
      </c>
      <c r="I5" s="11" t="s">
        <v>7</v>
      </c>
    </row>
    <row r="6" spans="1:9" x14ac:dyDescent="0.25">
      <c r="A6" t="s">
        <v>0</v>
      </c>
      <c r="C6">
        <f>IF($C$2&lt;=50,H6,I6)</f>
        <v>3.1466340000000002</v>
      </c>
      <c r="G6" s="7" t="s">
        <v>0</v>
      </c>
      <c r="H6" s="3">
        <v>1.3924080000000001</v>
      </c>
      <c r="I6" s="5">
        <v>3.1466340000000002</v>
      </c>
    </row>
    <row r="7" spans="1:9" x14ac:dyDescent="0.25">
      <c r="A7" t="s">
        <v>8</v>
      </c>
      <c r="B7" s="15">
        <v>1</v>
      </c>
      <c r="C7">
        <f t="shared" ref="C7:C15" si="0">IF($C$2&lt;=50,H7,I7)</f>
        <v>1.3576550000000001</v>
      </c>
      <c r="E7">
        <f>C7*((LN($C$3)-$C$16)/$C$17)^B7</f>
        <v>-0.28333005624292906</v>
      </c>
      <c r="G7" s="8" t="s">
        <v>8</v>
      </c>
      <c r="H7" s="3">
        <v>0.52715299999999998</v>
      </c>
      <c r="I7" s="5">
        <v>1.3576550000000001</v>
      </c>
    </row>
    <row r="8" spans="1:9" x14ac:dyDescent="0.25">
      <c r="A8" t="s">
        <v>9</v>
      </c>
      <c r="B8" s="15">
        <v>2</v>
      </c>
      <c r="C8">
        <f t="shared" si="0"/>
        <v>0.41392299999999999</v>
      </c>
      <c r="E8">
        <f t="shared" ref="E8:E15" si="1">C8*((LN($C$3)-$C$16)/$C$17)^B8</f>
        <v>1.8027105813881707E-2</v>
      </c>
      <c r="G8" s="8" t="s">
        <v>9</v>
      </c>
      <c r="H8" s="3">
        <v>0.16675599999999999</v>
      </c>
      <c r="I8" s="5">
        <v>0.41392299999999999</v>
      </c>
    </row>
    <row r="9" spans="1:9" x14ac:dyDescent="0.25">
      <c r="A9" t="s">
        <v>10</v>
      </c>
      <c r="B9" s="15">
        <v>3</v>
      </c>
      <c r="C9">
        <f t="shared" si="0"/>
        <v>9.1159000000000004E-2</v>
      </c>
      <c r="E9">
        <f t="shared" si="1"/>
        <v>-8.2853188381762236E-4</v>
      </c>
      <c r="G9" s="8" t="s">
        <v>10</v>
      </c>
      <c r="H9" s="3">
        <v>5.0987999999999999E-2</v>
      </c>
      <c r="I9" s="5">
        <v>9.1159000000000004E-2</v>
      </c>
    </row>
    <row r="10" spans="1:9" x14ac:dyDescent="0.25">
      <c r="A10" t="s">
        <v>11</v>
      </c>
      <c r="B10" s="15">
        <v>4</v>
      </c>
      <c r="C10">
        <f t="shared" si="0"/>
        <v>1.6348999999999999E-2</v>
      </c>
      <c r="E10">
        <f t="shared" si="1"/>
        <v>3.1010166039753815E-5</v>
      </c>
      <c r="G10" s="8" t="s">
        <v>11</v>
      </c>
      <c r="H10" s="3">
        <v>2.6513999999999999E-2</v>
      </c>
      <c r="I10" s="5">
        <v>1.6348999999999999E-2</v>
      </c>
    </row>
    <row r="11" spans="1:9" x14ac:dyDescent="0.25">
      <c r="A11" t="s">
        <v>12</v>
      </c>
      <c r="B11" s="15">
        <v>5</v>
      </c>
      <c r="C11">
        <f t="shared" si="0"/>
        <v>1.8259999999999999E-3</v>
      </c>
      <c r="E11">
        <f t="shared" si="1"/>
        <v>-7.227979221803607E-7</v>
      </c>
      <c r="G11" s="8" t="s">
        <v>12</v>
      </c>
      <c r="H11" s="3">
        <v>1.9750000000000002E-3</v>
      </c>
      <c r="I11" s="5">
        <v>1.8259999999999999E-3</v>
      </c>
    </row>
    <row r="12" spans="1:9" x14ac:dyDescent="0.25">
      <c r="A12" t="s">
        <v>13</v>
      </c>
      <c r="B12" s="15">
        <v>6</v>
      </c>
      <c r="C12">
        <f t="shared" si="0"/>
        <v>-4.3249999999999999E-3</v>
      </c>
      <c r="E12">
        <f t="shared" si="1"/>
        <v>-3.5727732860276948E-7</v>
      </c>
      <c r="G12" s="8" t="s">
        <v>13</v>
      </c>
      <c r="H12" s="3">
        <v>-1.7975999999999999E-2</v>
      </c>
      <c r="I12" s="5">
        <v>-4.3249999999999999E-3</v>
      </c>
    </row>
    <row r="13" spans="1:9" x14ac:dyDescent="0.25">
      <c r="A13" t="s">
        <v>14</v>
      </c>
      <c r="B13" s="15">
        <v>7</v>
      </c>
      <c r="C13">
        <f t="shared" si="0"/>
        <v>-4.973E-3</v>
      </c>
      <c r="E13">
        <f t="shared" si="1"/>
        <v>8.5731620008825952E-8</v>
      </c>
      <c r="G13" s="8" t="s">
        <v>14</v>
      </c>
      <c r="H13" s="3">
        <v>5.4089999999999997E-3</v>
      </c>
      <c r="I13" s="5">
        <v>-4.973E-3</v>
      </c>
    </row>
    <row r="14" spans="1:9" x14ac:dyDescent="0.25">
      <c r="A14" t="s">
        <v>15</v>
      </c>
      <c r="B14" s="15">
        <v>8</v>
      </c>
      <c r="C14">
        <f t="shared" si="0"/>
        <v>0</v>
      </c>
      <c r="E14">
        <f t="shared" si="1"/>
        <v>0</v>
      </c>
      <c r="G14" s="8" t="s">
        <v>15</v>
      </c>
      <c r="H14" s="3">
        <v>1.3259E-2</v>
      </c>
      <c r="I14" s="5">
        <v>0</v>
      </c>
    </row>
    <row r="15" spans="1:9" x14ac:dyDescent="0.25">
      <c r="A15" t="s">
        <v>16</v>
      </c>
      <c r="B15" s="15">
        <v>9</v>
      </c>
      <c r="C15">
        <f t="shared" si="0"/>
        <v>0</v>
      </c>
      <c r="E15">
        <f t="shared" si="1"/>
        <v>0</v>
      </c>
      <c r="G15" s="8" t="s">
        <v>16</v>
      </c>
      <c r="H15" s="3">
        <v>0</v>
      </c>
      <c r="I15" s="5">
        <v>0</v>
      </c>
    </row>
    <row r="16" spans="1:9" x14ac:dyDescent="0.25">
      <c r="A16" t="s">
        <v>1</v>
      </c>
      <c r="C16">
        <f>IF($C$2&lt;=50,H16,I16)</f>
        <v>10.3</v>
      </c>
      <c r="G16" s="8" t="s">
        <v>1</v>
      </c>
      <c r="H16" s="3">
        <v>5.6</v>
      </c>
      <c r="I16" s="5">
        <v>10.3</v>
      </c>
    </row>
    <row r="17" spans="1:11" ht="15.75" thickBot="1" x14ac:dyDescent="0.3">
      <c r="A17" t="s">
        <v>2</v>
      </c>
      <c r="C17">
        <f>IF($C$2&lt;=50,H17,I17)</f>
        <v>1.9</v>
      </c>
      <c r="G17" s="9" t="s">
        <v>2</v>
      </c>
      <c r="H17" s="4">
        <v>2.9</v>
      </c>
      <c r="I17" s="6">
        <v>1.9</v>
      </c>
    </row>
    <row r="18" spans="1:11" x14ac:dyDescent="0.25">
      <c r="D18" s="2" t="s">
        <v>5</v>
      </c>
      <c r="E18" s="2">
        <f>C6+SUM(E7:E15)</f>
        <v>2.8805325335095442</v>
      </c>
    </row>
    <row r="21" spans="1:11" x14ac:dyDescent="0.25">
      <c r="A21" t="s">
        <v>4</v>
      </c>
      <c r="B21" t="s">
        <v>22</v>
      </c>
      <c r="C21" t="s">
        <v>23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 t="s">
        <v>30</v>
      </c>
      <c r="K21" t="s">
        <v>31</v>
      </c>
    </row>
    <row r="22" spans="1:11" x14ac:dyDescent="0.25">
      <c r="A22" s="17">
        <v>10</v>
      </c>
      <c r="B22" s="17">
        <f>$H$6+$H$7*D22+$H$8*E22+$H$9*F22+$H$10*G22+$H$11*H22+$H$12*I22+$H$13*J22+$H$14*K22</f>
        <v>0.9591234637641497</v>
      </c>
      <c r="C22" s="17">
        <f>(LN(A22)-$H$16)/$H$17</f>
        <v>-1.1370396231055013</v>
      </c>
      <c r="D22">
        <f>C22</f>
        <v>-1.1370396231055013</v>
      </c>
      <c r="E22">
        <f>D22*D22</f>
        <v>1.2928591045119004</v>
      </c>
      <c r="F22">
        <f>E22*D22</f>
        <v>-1.4700320289227273</v>
      </c>
      <c r="G22">
        <f>F22*D22</f>
        <v>1.6714846641193133</v>
      </c>
      <c r="H22">
        <f>G22*D22</f>
        <v>-1.9005442925168494</v>
      </c>
      <c r="I22">
        <f>H22*D22</f>
        <v>2.16099416605867</v>
      </c>
      <c r="J22">
        <f>I22*D22</f>
        <v>-2.4571359921085372</v>
      </c>
      <c r="K22">
        <f>J22*D22</f>
        <v>2.7938609823860534</v>
      </c>
    </row>
    <row r="23" spans="1:11" x14ac:dyDescent="0.25">
      <c r="A23" s="17">
        <v>20</v>
      </c>
      <c r="B23" s="17">
        <f t="shared" ref="B23:B48" si="2">$H$6+$H$7*D23+$H$8*E23+$H$9*F23+$H$10*G23+$H$11*H23+$H$12*I23+$H$13*J23+$H$14*K23</f>
        <v>1.0262886302530492</v>
      </c>
      <c r="C23" s="17">
        <f t="shared" ref="C23:C48" si="3">(LN(A23)-$H$16)/$H$17</f>
        <v>-0.89802335394689958</v>
      </c>
      <c r="D23">
        <f t="shared" ref="D23:D68" si="4">C23</f>
        <v>-0.89802335394689958</v>
      </c>
      <c r="E23">
        <f t="shared" ref="E23:E68" si="5">D23*D23</f>
        <v>0.80644594423403848</v>
      </c>
      <c r="F23">
        <f t="shared" ref="F23:F48" si="6">E23*D23</f>
        <v>-0.72420729161792563</v>
      </c>
      <c r="G23">
        <f t="shared" ref="G23:G48" si="7">F23*D23</f>
        <v>0.65035506097152995</v>
      </c>
      <c r="H23">
        <f t="shared" ref="H23:H48" si="8">G23*D23</f>
        <v>-0.58403403310999369</v>
      </c>
      <c r="I23">
        <f t="shared" ref="I23:I48" si="9">H23*D23</f>
        <v>0.5244762012325711</v>
      </c>
      <c r="J23">
        <f t="shared" ref="J23:J48" si="10">I23*D23</f>
        <v>-0.47099187729620251</v>
      </c>
      <c r="K23">
        <f t="shared" ref="K23:K48" si="11">J23*D23</f>
        <v>0.42296170533128236</v>
      </c>
    </row>
    <row r="24" spans="1:11" x14ac:dyDescent="0.25">
      <c r="A24" s="17">
        <v>30</v>
      </c>
      <c r="B24" s="17">
        <f t="shared" si="2"/>
        <v>1.0718778312503385</v>
      </c>
      <c r="C24" s="17">
        <f t="shared" si="3"/>
        <v>-0.7582077994268428</v>
      </c>
      <c r="D24">
        <f t="shared" si="4"/>
        <v>-0.7582077994268428</v>
      </c>
      <c r="E24">
        <f t="shared" si="5"/>
        <v>0.57487906711169545</v>
      </c>
      <c r="F24">
        <f t="shared" si="6"/>
        <v>-0.43587779241131491</v>
      </c>
      <c r="G24">
        <f t="shared" si="7"/>
        <v>0.33048594180321328</v>
      </c>
      <c r="H24">
        <f t="shared" si="8"/>
        <v>-0.25057701867612198</v>
      </c>
      <c r="I24">
        <f t="shared" si="9"/>
        <v>0.18998944991736133</v>
      </c>
      <c r="J24">
        <f t="shared" si="10"/>
        <v>-0.14405148273615889</v>
      </c>
      <c r="K24">
        <f t="shared" si="11"/>
        <v>0.10922095772955687</v>
      </c>
    </row>
    <row r="25" spans="1:11" x14ac:dyDescent="0.25">
      <c r="A25" s="17">
        <v>40</v>
      </c>
      <c r="B25" s="17">
        <f t="shared" si="2"/>
        <v>1.1063007056681233</v>
      </c>
      <c r="C25" s="17">
        <f t="shared" si="3"/>
        <v>-0.65900708478829773</v>
      </c>
      <c r="D25">
        <f t="shared" si="4"/>
        <v>-0.65900708478829773</v>
      </c>
      <c r="E25">
        <f t="shared" si="5"/>
        <v>0.4342903378011706</v>
      </c>
      <c r="F25">
        <f t="shared" si="6"/>
        <v>-0.2862004094660745</v>
      </c>
      <c r="G25">
        <f t="shared" si="7"/>
        <v>0.18860809750745489</v>
      </c>
      <c r="H25">
        <f t="shared" si="8"/>
        <v>-0.12429407250585485</v>
      </c>
      <c r="I25">
        <f t="shared" si="9"/>
        <v>8.1910674378548709E-2</v>
      </c>
      <c r="J25">
        <f t="shared" si="10"/>
        <v>-5.3979714735250893E-2</v>
      </c>
      <c r="K25">
        <f t="shared" si="11"/>
        <v>3.5573014445381607E-2</v>
      </c>
    </row>
    <row r="26" spans="1:11" x14ac:dyDescent="0.25">
      <c r="A26" s="17">
        <v>50</v>
      </c>
      <c r="B26" s="17">
        <f t="shared" si="2"/>
        <v>1.1342786768045001</v>
      </c>
      <c r="C26" s="17">
        <f t="shared" si="3"/>
        <v>-0.58206103261098407</v>
      </c>
      <c r="D26">
        <f t="shared" si="4"/>
        <v>-0.58206103261098407</v>
      </c>
      <c r="E26">
        <f t="shared" si="5"/>
        <v>0.33879504568416507</v>
      </c>
      <c r="F26">
        <f t="shared" si="6"/>
        <v>-0.19719939413441065</v>
      </c>
      <c r="G26">
        <f t="shared" si="7"/>
        <v>0.11478208298013549</v>
      </c>
      <c r="H26">
        <f t="shared" si="8"/>
        <v>-6.681017774465732E-2</v>
      </c>
      <c r="I26">
        <f t="shared" si="9"/>
        <v>3.888760104697863E-2</v>
      </c>
      <c r="J26">
        <f t="shared" si="10"/>
        <v>-2.2634957221168366E-2</v>
      </c>
      <c r="K26">
        <f t="shared" si="11"/>
        <v>1.317492657325871E-2</v>
      </c>
    </row>
    <row r="27" spans="1:11" x14ac:dyDescent="0.25">
      <c r="A27" s="17">
        <v>60</v>
      </c>
      <c r="B27" s="17">
        <f t="shared" si="2"/>
        <v>1.1580443863828607</v>
      </c>
      <c r="C27" s="17">
        <f t="shared" si="3"/>
        <v>-0.51919153026824116</v>
      </c>
      <c r="D27">
        <f t="shared" si="4"/>
        <v>-0.51919153026824116</v>
      </c>
      <c r="E27">
        <f t="shared" si="5"/>
        <v>0.26955984510227798</v>
      </c>
      <c r="F27">
        <f t="shared" si="6"/>
        <v>-0.13995318847752175</v>
      </c>
      <c r="G27">
        <f t="shared" si="7"/>
        <v>7.2662510091564089E-2</v>
      </c>
      <c r="H27">
        <f t="shared" si="8"/>
        <v>-3.7725759807570675E-2</v>
      </c>
      <c r="I27">
        <f t="shared" si="9"/>
        <v>1.9586894965024727E-2</v>
      </c>
      <c r="J27">
        <f t="shared" si="10"/>
        <v>-1.0169349970094495E-2</v>
      </c>
      <c r="K27">
        <f t="shared" si="11"/>
        <v>5.2798403728066537E-3</v>
      </c>
    </row>
    <row r="28" spans="1:11" x14ac:dyDescent="0.25">
      <c r="A28" s="17">
        <v>70</v>
      </c>
      <c r="B28" s="17">
        <f t="shared" si="2"/>
        <v>1.1788192191072464</v>
      </c>
      <c r="C28" s="17">
        <f t="shared" si="3"/>
        <v>-0.46603612343125528</v>
      </c>
      <c r="D28">
        <f t="shared" si="4"/>
        <v>-0.46603612343125528</v>
      </c>
      <c r="E28">
        <f t="shared" si="5"/>
        <v>0.21718966834283221</v>
      </c>
      <c r="F28">
        <f t="shared" si="6"/>
        <v>-0.10121823108381355</v>
      </c>
      <c r="G28">
        <f t="shared" si="7"/>
        <v>4.7171352034869447E-2</v>
      </c>
      <c r="H28">
        <f t="shared" si="8"/>
        <v>-2.1983554039341612E-2</v>
      </c>
      <c r="I28">
        <f t="shared" si="9"/>
        <v>1.0245130303736277E-2</v>
      </c>
      <c r="J28">
        <f t="shared" si="10"/>
        <v>-4.7746008108013336E-3</v>
      </c>
      <c r="K28">
        <f t="shared" si="11"/>
        <v>2.2251364527975819E-3</v>
      </c>
    </row>
    <row r="29" spans="1:11" x14ac:dyDescent="0.25">
      <c r="A29" s="17">
        <v>80</v>
      </c>
      <c r="B29" s="17">
        <f t="shared" si="2"/>
        <v>1.1973465666994751</v>
      </c>
      <c r="C29" s="17">
        <f t="shared" si="3"/>
        <v>-0.41999081562969603</v>
      </c>
      <c r="D29">
        <f t="shared" si="4"/>
        <v>-0.41999081562969603</v>
      </c>
      <c r="E29">
        <f t="shared" si="5"/>
        <v>0.17639228521329733</v>
      </c>
      <c r="F29">
        <f t="shared" si="6"/>
        <v>-7.4083139737518719E-2</v>
      </c>
      <c r="G29">
        <f t="shared" si="7"/>
        <v>3.1114238282769231E-2</v>
      </c>
      <c r="H29">
        <f t="shared" si="8"/>
        <v>-1.3067694314076962E-2</v>
      </c>
      <c r="I29">
        <f t="shared" si="9"/>
        <v>5.4883115933687249E-3</v>
      </c>
      <c r="J29">
        <f t="shared" si="10"/>
        <v>-2.3050404625288472E-3</v>
      </c>
      <c r="K29">
        <f t="shared" si="11"/>
        <v>9.6809582391694236E-4</v>
      </c>
    </row>
    <row r="30" spans="1:11" x14ac:dyDescent="0.25">
      <c r="A30" s="17">
        <v>90</v>
      </c>
      <c r="B30" s="17">
        <f t="shared" si="2"/>
        <v>1.2141149969538245</v>
      </c>
      <c r="C30" s="17">
        <f t="shared" si="3"/>
        <v>-0.37937597574818438</v>
      </c>
      <c r="D30">
        <f t="shared" si="4"/>
        <v>-0.37937597574818438</v>
      </c>
      <c r="E30">
        <f t="shared" si="5"/>
        <v>0.14392613097488699</v>
      </c>
      <c r="F30">
        <f t="shared" si="6"/>
        <v>-5.4602116374258734E-2</v>
      </c>
      <c r="G30">
        <f t="shared" si="7"/>
        <v>2.0714731177400324E-2</v>
      </c>
      <c r="H30">
        <f t="shared" si="8"/>
        <v>-7.8586713527875832E-3</v>
      </c>
      <c r="I30">
        <f t="shared" si="9"/>
        <v>2.9813911125480936E-3</v>
      </c>
      <c r="J30">
        <f t="shared" si="10"/>
        <v>-1.1310681624098981E-3</v>
      </c>
      <c r="K30">
        <f t="shared" si="11"/>
        <v>4.2910008775196094E-4</v>
      </c>
    </row>
    <row r="31" spans="1:11" x14ac:dyDescent="0.25">
      <c r="A31" s="17">
        <v>100</v>
      </c>
      <c r="B31" s="17">
        <f t="shared" si="2"/>
        <v>1.22946438665321</v>
      </c>
      <c r="C31" s="17">
        <f t="shared" si="3"/>
        <v>-0.34304476345238205</v>
      </c>
      <c r="D31">
        <f t="shared" si="4"/>
        <v>-0.34304476345238205</v>
      </c>
      <c r="E31">
        <f t="shared" si="5"/>
        <v>0.11767970973210076</v>
      </c>
      <c r="F31">
        <f t="shared" si="6"/>
        <v>-4.0369408188193491E-2</v>
      </c>
      <c r="G31">
        <f t="shared" si="7"/>
        <v>1.3848514082631491E-2</v>
      </c>
      <c r="H31">
        <f t="shared" si="8"/>
        <v>-4.7506602376433012E-3</v>
      </c>
      <c r="I31">
        <f t="shared" si="9"/>
        <v>1.6296891174649834E-3</v>
      </c>
      <c r="J31">
        <f t="shared" si="10"/>
        <v>-5.5905631780169647E-4</v>
      </c>
      <c r="K31">
        <f t="shared" si="11"/>
        <v>1.917813422968427E-4</v>
      </c>
    </row>
    <row r="32" spans="1:11" x14ac:dyDescent="0.25">
      <c r="A32" s="17">
        <v>150</v>
      </c>
      <c r="B32" s="17">
        <f t="shared" si="2"/>
        <v>1.2917777440783342</v>
      </c>
      <c r="C32" s="17">
        <f t="shared" si="3"/>
        <v>-0.20322920893232557</v>
      </c>
      <c r="D32">
        <f t="shared" si="4"/>
        <v>-0.20322920893232557</v>
      </c>
      <c r="E32">
        <f t="shared" si="5"/>
        <v>4.1302111363258842E-2</v>
      </c>
      <c r="F32">
        <f t="shared" si="6"/>
        <v>-8.3937954195899087E-3</v>
      </c>
      <c r="G32">
        <f t="shared" si="7"/>
        <v>1.7058644030630348E-3</v>
      </c>
      <c r="H32">
        <f t="shared" si="8"/>
        <v>-3.4668147318031437E-4</v>
      </c>
      <c r="I32">
        <f t="shared" si="9"/>
        <v>7.0455801545928537E-5</v>
      </c>
      <c r="J32">
        <f t="shared" si="10"/>
        <v>-1.4318676812871978E-5</v>
      </c>
      <c r="K32">
        <f t="shared" si="11"/>
        <v>2.9099733616376048E-6</v>
      </c>
    </row>
    <row r="33" spans="1:11" x14ac:dyDescent="0.25">
      <c r="A33" s="17">
        <v>200</v>
      </c>
      <c r="B33" s="17">
        <f t="shared" si="2"/>
        <v>1.3393193445772038</v>
      </c>
      <c r="C33" s="17">
        <f t="shared" si="3"/>
        <v>-0.10402849429378046</v>
      </c>
      <c r="D33">
        <f t="shared" si="4"/>
        <v>-0.10402849429378046</v>
      </c>
      <c r="E33">
        <f t="shared" si="5"/>
        <v>1.0821927625031114E-2</v>
      </c>
      <c r="F33">
        <f t="shared" si="6"/>
        <v>-1.1257888361882542E-3</v>
      </c>
      <c r="G33">
        <f t="shared" si="7"/>
        <v>1.1711411752141155E-4</v>
      </c>
      <c r="H33">
        <f t="shared" si="8"/>
        <v>-1.2183205306297296E-5</v>
      </c>
      <c r="I33">
        <f t="shared" si="9"/>
        <v>1.2674005036861041E-6</v>
      </c>
      <c r="J33">
        <f t="shared" si="10"/>
        <v>-1.3184576606564436E-7</v>
      </c>
      <c r="K33">
        <f t="shared" si="11"/>
        <v>1.3715716522818997E-8</v>
      </c>
    </row>
    <row r="34" spans="1:11" x14ac:dyDescent="0.25">
      <c r="A34" s="17">
        <v>250</v>
      </c>
      <c r="B34" s="17">
        <f t="shared" si="2"/>
        <v>1.3782527194346257</v>
      </c>
      <c r="C34" s="17">
        <f t="shared" si="3"/>
        <v>-2.7082442116466768E-2</v>
      </c>
      <c r="D34">
        <f t="shared" si="4"/>
        <v>-2.7082442116466768E-2</v>
      </c>
      <c r="E34">
        <f t="shared" si="5"/>
        <v>7.3345867099177298E-4</v>
      </c>
      <c r="F34">
        <f t="shared" si="6"/>
        <v>-1.9863852001955335E-5</v>
      </c>
      <c r="G34">
        <f t="shared" si="7"/>
        <v>5.379616220530179E-7</v>
      </c>
      <c r="H34">
        <f t="shared" si="8"/>
        <v>-1.456931449013143E-8</v>
      </c>
      <c r="I34">
        <f t="shared" si="9"/>
        <v>3.9457261635558501E-10</v>
      </c>
      <c r="J34">
        <f t="shared" si="10"/>
        <v>-1.068599004319298E-11</v>
      </c>
      <c r="K34">
        <f t="shared" si="11"/>
        <v>2.8940270680191411E-13</v>
      </c>
    </row>
    <row r="35" spans="1:11" x14ac:dyDescent="0.25">
      <c r="A35" s="17">
        <v>300</v>
      </c>
      <c r="B35" s="17">
        <f t="shared" si="2"/>
        <v>1.4114892033492892</v>
      </c>
      <c r="C35" s="17">
        <f t="shared" si="3"/>
        <v>3.5787060226276306E-2</v>
      </c>
      <c r="D35">
        <f t="shared" si="4"/>
        <v>3.5787060226276306E-2</v>
      </c>
      <c r="E35">
        <f t="shared" si="5"/>
        <v>1.2807136796391275E-3</v>
      </c>
      <c r="F35">
        <f t="shared" si="6"/>
        <v>4.5832977585861394E-5</v>
      </c>
      <c r="G35">
        <f t="shared" si="7"/>
        <v>1.6402275292147938E-6</v>
      </c>
      <c r="H35">
        <f t="shared" si="8"/>
        <v>5.8698921372806206E-8</v>
      </c>
      <c r="I35">
        <f t="shared" si="9"/>
        <v>2.1006618343860732E-9</v>
      </c>
      <c r="J35">
        <f t="shared" si="10"/>
        <v>7.5176511582214462E-11</v>
      </c>
      <c r="K35">
        <f t="shared" si="11"/>
        <v>2.6903463475940673E-12</v>
      </c>
    </row>
    <row r="36" spans="1:11" x14ac:dyDescent="0.25">
      <c r="A36" s="17">
        <v>350</v>
      </c>
      <c r="B36" s="17">
        <f t="shared" si="2"/>
        <v>1.4406509923726754</v>
      </c>
      <c r="C36" s="17">
        <f t="shared" si="3"/>
        <v>8.8942467063261837E-2</v>
      </c>
      <c r="D36">
        <f t="shared" si="4"/>
        <v>8.8942467063261837E-2</v>
      </c>
      <c r="E36">
        <f t="shared" si="5"/>
        <v>7.9107624472994163E-3</v>
      </c>
      <c r="F36">
        <f t="shared" si="6"/>
        <v>7.0360272841421697E-4</v>
      </c>
      <c r="G36">
        <f t="shared" si="7"/>
        <v>6.2580162497602655E-5</v>
      </c>
      <c r="H36">
        <f t="shared" si="8"/>
        <v>5.5660340417565976E-6</v>
      </c>
      <c r="I36">
        <f t="shared" si="9"/>
        <v>4.9505679943193039E-7</v>
      </c>
      <c r="J36">
        <f t="shared" si="10"/>
        <v>4.4031573077918289E-8</v>
      </c>
      <c r="K36">
        <f t="shared" si="11"/>
        <v>3.9162767382263544E-9</v>
      </c>
    </row>
    <row r="37" spans="1:11" x14ac:dyDescent="0.25">
      <c r="A37" s="17">
        <v>400</v>
      </c>
      <c r="B37" s="17">
        <f t="shared" si="2"/>
        <v>1.4667399927983196</v>
      </c>
      <c r="C37" s="17">
        <f t="shared" si="3"/>
        <v>0.13498777486482141</v>
      </c>
      <c r="D37">
        <f t="shared" si="4"/>
        <v>0.13498777486482141</v>
      </c>
      <c r="E37">
        <f t="shared" si="5"/>
        <v>1.8221699362955712E-2</v>
      </c>
      <c r="F37">
        <f t="shared" si="6"/>
        <v>2.4597066512611252E-3</v>
      </c>
      <c r="G37">
        <f t="shared" si="7"/>
        <v>3.3203032767394058E-4</v>
      </c>
      <c r="H37">
        <f t="shared" si="8"/>
        <v>4.4820035120342772E-5</v>
      </c>
      <c r="I37">
        <f t="shared" si="9"/>
        <v>6.0501568102582188E-6</v>
      </c>
      <c r="J37">
        <f t="shared" si="10"/>
        <v>8.1669720540000249E-7</v>
      </c>
      <c r="K37">
        <f t="shared" si="11"/>
        <v>1.1024413849526435E-7</v>
      </c>
    </row>
    <row r="38" spans="1:11" x14ac:dyDescent="0.25">
      <c r="A38" s="17">
        <v>450</v>
      </c>
      <c r="B38" s="17">
        <f t="shared" si="2"/>
        <v>1.490420730165493</v>
      </c>
      <c r="C38" s="17">
        <f t="shared" si="3"/>
        <v>0.17560261474633307</v>
      </c>
      <c r="D38">
        <f t="shared" si="4"/>
        <v>0.17560261474633307</v>
      </c>
      <c r="E38">
        <f t="shared" si="5"/>
        <v>3.0836278305749074E-2</v>
      </c>
      <c r="F38">
        <f t="shared" si="6"/>
        <v>5.4149310995351627E-3</v>
      </c>
      <c r="G38">
        <f t="shared" si="7"/>
        <v>9.5087605974961088E-4</v>
      </c>
      <c r="H38">
        <f t="shared" si="8"/>
        <v>1.6697632239172209E-4</v>
      </c>
      <c r="I38">
        <f t="shared" si="9"/>
        <v>2.9321478812713083E-5</v>
      </c>
      <c r="J38">
        <f t="shared" si="10"/>
        <v>5.1489283477416235E-6</v>
      </c>
      <c r="K38">
        <f t="shared" si="11"/>
        <v>9.0416528100494562E-7</v>
      </c>
    </row>
    <row r="39" spans="1:11" x14ac:dyDescent="0.25">
      <c r="A39" s="17">
        <v>500</v>
      </c>
      <c r="B39" s="17">
        <f t="shared" si="2"/>
        <v>1.5121577856431412</v>
      </c>
      <c r="C39" s="17">
        <f t="shared" si="3"/>
        <v>0.21193382704213509</v>
      </c>
      <c r="D39">
        <f t="shared" si="4"/>
        <v>0.21193382704213509</v>
      </c>
      <c r="E39">
        <f t="shared" si="5"/>
        <v>4.4915947044725631E-2</v>
      </c>
      <c r="F39">
        <f t="shared" si="6"/>
        <v>9.5192085524105803E-3</v>
      </c>
      <c r="G39">
        <f t="shared" si="7"/>
        <v>2.0174422989245972E-3</v>
      </c>
      <c r="H39">
        <f t="shared" si="8"/>
        <v>4.2756426724777297E-4</v>
      </c>
      <c r="I39">
        <f t="shared" si="9"/>
        <v>9.0615331464286749E-5</v>
      </c>
      <c r="J39">
        <f t="shared" si="10"/>
        <v>1.9204453985917891E-5</v>
      </c>
      <c r="K39">
        <f t="shared" si="11"/>
        <v>4.0700734294901639E-6</v>
      </c>
    </row>
    <row r="40" spans="1:11" x14ac:dyDescent="0.25">
      <c r="A40" s="17">
        <v>550</v>
      </c>
      <c r="B40" s="17">
        <f t="shared" si="2"/>
        <v>1.5322894231643711</v>
      </c>
      <c r="C40" s="17">
        <f t="shared" si="3"/>
        <v>0.24479940628500571</v>
      </c>
      <c r="D40">
        <f t="shared" si="4"/>
        <v>0.24479940628500571</v>
      </c>
      <c r="E40">
        <f t="shared" si="5"/>
        <v>5.9926749317491292E-2</v>
      </c>
      <c r="F40">
        <f t="shared" si="6"/>
        <v>1.4670032653512239E-2</v>
      </c>
      <c r="G40">
        <f t="shared" si="7"/>
        <v>3.5912152837614428E-3</v>
      </c>
      <c r="H40">
        <f t="shared" si="8"/>
        <v>8.7912736930643954E-4</v>
      </c>
      <c r="I40">
        <f t="shared" si="9"/>
        <v>2.1520985805511536E-4</v>
      </c>
      <c r="J40">
        <f t="shared" si="10"/>
        <v>5.2683245478572592E-5</v>
      </c>
      <c r="K40">
        <f t="shared" si="11"/>
        <v>1.2896827214321782E-5</v>
      </c>
    </row>
    <row r="41" spans="1:11" x14ac:dyDescent="0.25">
      <c r="A41" s="17">
        <v>600</v>
      </c>
      <c r="B41" s="17">
        <f t="shared" si="2"/>
        <v>1.5510700372023427</v>
      </c>
      <c r="C41" s="17">
        <f t="shared" si="3"/>
        <v>0.27480332938487817</v>
      </c>
      <c r="D41">
        <f t="shared" si="4"/>
        <v>0.27480332938487817</v>
      </c>
      <c r="E41">
        <f t="shared" si="5"/>
        <v>7.5516869841013842E-2</v>
      </c>
      <c r="F41">
        <f t="shared" si="6"/>
        <v>2.0752287257035099E-2</v>
      </c>
      <c r="G41">
        <f t="shared" si="7"/>
        <v>5.7027976305846261E-3</v>
      </c>
      <c r="H41">
        <f t="shared" si="8"/>
        <v>1.5671477756928499E-3</v>
      </c>
      <c r="I41">
        <f t="shared" si="9"/>
        <v>4.3065742639850139E-4</v>
      </c>
      <c r="J41">
        <f t="shared" si="10"/>
        <v>1.183460945986313E-4</v>
      </c>
      <c r="K41">
        <f t="shared" si="11"/>
        <v>3.2521900815401631E-5</v>
      </c>
    </row>
    <row r="42" spans="1:11" x14ac:dyDescent="0.25">
      <c r="A42" s="17">
        <v>650</v>
      </c>
      <c r="B42" s="17">
        <f t="shared" si="2"/>
        <v>1.5686960712018676</v>
      </c>
      <c r="C42" s="17">
        <f t="shared" si="3"/>
        <v>0.30240426306540796</v>
      </c>
      <c r="D42">
        <f t="shared" si="4"/>
        <v>0.30240426306540796</v>
      </c>
      <c r="E42">
        <f t="shared" si="5"/>
        <v>9.1448338320132466E-2</v>
      </c>
      <c r="F42">
        <f t="shared" si="6"/>
        <v>2.7654367358255764E-2</v>
      </c>
      <c r="G42">
        <f t="shared" si="7"/>
        <v>8.362798581513408E-3</v>
      </c>
      <c r="H42">
        <f t="shared" si="8"/>
        <v>2.5289459422070011E-3</v>
      </c>
      <c r="I42">
        <f t="shared" si="9"/>
        <v>7.6476403398536197E-4</v>
      </c>
      <c r="J42">
        <f t="shared" si="10"/>
        <v>2.3126790411627201E-4</v>
      </c>
      <c r="K42">
        <f t="shared" si="11"/>
        <v>6.9936400114962663E-5</v>
      </c>
    </row>
    <row r="43" spans="1:11" x14ac:dyDescent="0.25">
      <c r="A43" s="17">
        <v>700</v>
      </c>
      <c r="B43" s="17">
        <f t="shared" si="2"/>
        <v>1.5853225931142207</v>
      </c>
      <c r="C43" s="17">
        <f t="shared" si="3"/>
        <v>0.32795873622186372</v>
      </c>
      <c r="D43">
        <f t="shared" si="4"/>
        <v>0.32795873622186372</v>
      </c>
      <c r="E43">
        <f t="shared" si="5"/>
        <v>0.10755693266424199</v>
      </c>
      <c r="F43">
        <f t="shared" si="6"/>
        <v>3.5274235708464899E-2</v>
      </c>
      <c r="G43">
        <f t="shared" si="7"/>
        <v>1.1568493764140287E-2</v>
      </c>
      <c r="H43">
        <f t="shared" si="8"/>
        <v>3.7939885948779597E-3</v>
      </c>
      <c r="I43">
        <f t="shared" si="9"/>
        <v>1.2442717048163402E-3</v>
      </c>
      <c r="J43">
        <f t="shared" si="10"/>
        <v>4.0806977582819081E-4</v>
      </c>
      <c r="K43">
        <f t="shared" si="11"/>
        <v>1.3383004797095269E-4</v>
      </c>
    </row>
    <row r="44" spans="1:11" x14ac:dyDescent="0.25">
      <c r="A44" s="17">
        <v>750</v>
      </c>
      <c r="B44" s="17">
        <f t="shared" si="2"/>
        <v>1.6010743086811132</v>
      </c>
      <c r="C44" s="17">
        <f t="shared" si="3"/>
        <v>0.35174938156219188</v>
      </c>
      <c r="D44">
        <f t="shared" si="4"/>
        <v>0.35174938156219188</v>
      </c>
      <c r="E44">
        <f t="shared" si="5"/>
        <v>0.12372762742938445</v>
      </c>
      <c r="F44">
        <f t="shared" si="6"/>
        <v>4.352111643044327E-2</v>
      </c>
      <c r="G44">
        <f t="shared" si="7"/>
        <v>1.5308525789304568E-2</v>
      </c>
      <c r="H44">
        <f t="shared" si="8"/>
        <v>5.3847644790167466E-3</v>
      </c>
      <c r="I44">
        <f t="shared" si="9"/>
        <v>1.8940875753521989E-3</v>
      </c>
      <c r="J44">
        <f t="shared" si="10"/>
        <v>6.6624413325476744E-4</v>
      </c>
      <c r="K44">
        <f t="shared" si="11"/>
        <v>2.3435096184180301E-4</v>
      </c>
    </row>
    <row r="45" spans="1:11" x14ac:dyDescent="0.25">
      <c r="A45" s="17">
        <v>800</v>
      </c>
      <c r="B45" s="17">
        <f t="shared" si="2"/>
        <v>1.6160531177664246</v>
      </c>
      <c r="C45" s="17">
        <f t="shared" si="3"/>
        <v>0.3740040440234233</v>
      </c>
      <c r="D45">
        <f t="shared" si="4"/>
        <v>0.3740040440234233</v>
      </c>
      <c r="E45">
        <f t="shared" si="5"/>
        <v>0.13987902494587476</v>
      </c>
      <c r="F45">
        <f t="shared" si="6"/>
        <v>5.2315321003810471E-2</v>
      </c>
      <c r="G45">
        <f t="shared" si="7"/>
        <v>1.9566141619808654E-2</v>
      </c>
      <c r="H45">
        <f t="shared" si="8"/>
        <v>7.3178160917434509E-3</v>
      </c>
      <c r="I45">
        <f t="shared" si="9"/>
        <v>2.7368928117317329E-3</v>
      </c>
      <c r="J45">
        <f t="shared" si="10"/>
        <v>1.0236089796463058E-3</v>
      </c>
      <c r="K45">
        <f t="shared" si="11"/>
        <v>3.8283389788640836E-4</v>
      </c>
    </row>
    <row r="46" spans="1:11" x14ac:dyDescent="0.25">
      <c r="A46" s="17">
        <v>850</v>
      </c>
      <c r="B46" s="17">
        <f t="shared" si="2"/>
        <v>1.6303434428402346</v>
      </c>
      <c r="C46" s="17">
        <f t="shared" si="3"/>
        <v>0.39490908602909069</v>
      </c>
      <c r="D46">
        <f t="shared" si="4"/>
        <v>0.39490908602909069</v>
      </c>
      <c r="E46">
        <f t="shared" si="5"/>
        <v>0.15595318622833176</v>
      </c>
      <c r="F46">
        <f t="shared" si="6"/>
        <v>6.158733023675507E-2</v>
      </c>
      <c r="G46">
        <f t="shared" si="7"/>
        <v>2.4321396294768725E-2</v>
      </c>
      <c r="H46">
        <f t="shared" si="8"/>
        <v>9.6047403817184299E-3</v>
      </c>
      <c r="I46">
        <f t="shared" si="9"/>
        <v>3.792999245691125E-3</v>
      </c>
      <c r="J46">
        <f t="shared" si="10"/>
        <v>1.4978898654249126E-3</v>
      </c>
      <c r="K46">
        <f t="shared" si="11"/>
        <v>5.9153031772718988E-4</v>
      </c>
    </row>
    <row r="47" spans="1:11" x14ac:dyDescent="0.25">
      <c r="A47" s="17">
        <v>900</v>
      </c>
      <c r="B47" s="17">
        <f t="shared" si="2"/>
        <v>1.6440160764575282</v>
      </c>
      <c r="C47" s="17">
        <f t="shared" si="3"/>
        <v>0.41461888390493495</v>
      </c>
      <c r="D47">
        <f t="shared" si="4"/>
        <v>0.41461888390493495</v>
      </c>
      <c r="E47">
        <f t="shared" si="5"/>
        <v>0.17190881889057394</v>
      </c>
      <c r="F47">
        <f t="shared" si="6"/>
        <v>7.127664262182537E-2</v>
      </c>
      <c r="G47">
        <f t="shared" si="7"/>
        <v>2.9552642012352151E-2</v>
      </c>
      <c r="H47">
        <f t="shared" si="8"/>
        <v>1.2253083447603539E-2</v>
      </c>
      <c r="I47">
        <f t="shared" si="9"/>
        <v>5.0803597834394119E-3</v>
      </c>
      <c r="J47">
        <f t="shared" si="10"/>
        <v>2.106413103245166E-3</v>
      </c>
      <c r="K47">
        <f t="shared" si="11"/>
        <v>8.7335864991024126E-4</v>
      </c>
    </row>
    <row r="48" spans="1:11" x14ac:dyDescent="0.25">
      <c r="A48" s="17">
        <v>950</v>
      </c>
      <c r="B48" s="17">
        <f t="shared" si="2"/>
        <v>1.6571310173779339</v>
      </c>
      <c r="C48" s="17">
        <f t="shared" si="3"/>
        <v>0.4332627533084783</v>
      </c>
      <c r="D48">
        <f t="shared" si="4"/>
        <v>0.4332627533084783</v>
      </c>
      <c r="E48">
        <f t="shared" si="5"/>
        <v>0.18771661340444332</v>
      </c>
      <c r="F48">
        <f t="shared" si="6"/>
        <v>8.1330616765352318E-2</v>
      </c>
      <c r="G48">
        <f t="shared" si="7"/>
        <v>3.5237526948033233E-2</v>
      </c>
      <c r="H48">
        <f t="shared" si="8"/>
        <v>1.5267107945286578E-2</v>
      </c>
      <c r="I48">
        <f t="shared" si="9"/>
        <v>6.6146692234326076E-3</v>
      </c>
      <c r="J48">
        <f t="shared" si="10"/>
        <v>2.8658897999692657E-3</v>
      </c>
      <c r="K48">
        <f t="shared" si="11"/>
        <v>1.2416833054133681E-3</v>
      </c>
    </row>
    <row r="49" spans="1:11" x14ac:dyDescent="0.25">
      <c r="A49" s="17">
        <v>1000</v>
      </c>
      <c r="B49" s="17">
        <f t="shared" ref="B49:B68" si="12">$H$6+$H$7*D49+$H$8*E49+$H$9*F49+$H$10*G49+$H$11*H49+$H$12*I49+$H$13*J49+$H$14*K49</f>
        <v>1.6697395995932971</v>
      </c>
      <c r="C49" s="17">
        <f t="shared" ref="C49:C68" si="13">(LN(A49)-$H$16)/$H$17</f>
        <v>0.45095009620073695</v>
      </c>
      <c r="D49">
        <f t="shared" si="4"/>
        <v>0.45095009620073695</v>
      </c>
      <c r="E49">
        <f t="shared" si="5"/>
        <v>0.20335598926345391</v>
      </c>
      <c r="F49">
        <f t="shared" ref="F49:F68" si="14">E49*D49</f>
        <v>9.1703402921350569E-2</v>
      </c>
      <c r="G49">
        <f t="shared" ref="G49:G68" si="15">F49*D49</f>
        <v>4.135365836931798E-2</v>
      </c>
      <c r="H49">
        <f t="shared" ref="H49:H68" si="16">G49*D49</f>
        <v>1.8648436219896355E-2</v>
      </c>
      <c r="I49">
        <f t="shared" ref="I49:I68" si="17">H49*D49</f>
        <v>8.4095141073555688E-3</v>
      </c>
      <c r="J49">
        <f t="shared" ref="J49:J68" si="18">I49*D49</f>
        <v>3.7922711957134483E-3</v>
      </c>
      <c r="K49">
        <f t="shared" ref="K49:K68" si="19">J49*D49</f>
        <v>1.7101250605262633E-3</v>
      </c>
    </row>
    <row r="50" spans="1:11" x14ac:dyDescent="0.25">
      <c r="A50" s="17">
        <v>1200</v>
      </c>
      <c r="B50" s="17">
        <f t="shared" si="12"/>
        <v>1.7159151745684844</v>
      </c>
      <c r="C50" s="17">
        <f t="shared" si="13"/>
        <v>0.51381959854348003</v>
      </c>
      <c r="D50">
        <f t="shared" si="4"/>
        <v>0.51381959854348003</v>
      </c>
      <c r="E50">
        <f t="shared" si="5"/>
        <v>0.26401057984738296</v>
      </c>
      <c r="F50">
        <f t="shared" si="14"/>
        <v>0.13565381014841368</v>
      </c>
      <c r="G50">
        <f t="shared" si="15"/>
        <v>6.9701586271351382E-2</v>
      </c>
      <c r="H50">
        <f t="shared" si="16"/>
        <v>3.5814041075789504E-2</v>
      </c>
      <c r="I50">
        <f t="shared" si="17"/>
        <v>1.8401956207781865E-2</v>
      </c>
      <c r="J50">
        <f t="shared" si="18"/>
        <v>9.4552857510971783E-3</v>
      </c>
      <c r="K50">
        <f t="shared" si="19"/>
        <v>4.8583111287426395E-3</v>
      </c>
    </row>
    <row r="51" spans="1:11" x14ac:dyDescent="0.25">
      <c r="A51" s="17">
        <v>1400</v>
      </c>
      <c r="B51" s="17">
        <f t="shared" si="12"/>
        <v>1.7566910596910299</v>
      </c>
      <c r="C51" s="17">
        <f t="shared" si="13"/>
        <v>0.56697500538046552</v>
      </c>
      <c r="D51">
        <f t="shared" si="4"/>
        <v>0.56697500538046552</v>
      </c>
      <c r="E51">
        <f t="shared" si="5"/>
        <v>0.32146065672617891</v>
      </c>
      <c r="F51">
        <f t="shared" si="14"/>
        <v>0.18226015757693326</v>
      </c>
      <c r="G51">
        <f t="shared" si="15"/>
        <v>0.10333695382282623</v>
      </c>
      <c r="H51">
        <f t="shared" si="16"/>
        <v>5.8589469949697819E-2</v>
      </c>
      <c r="I51">
        <f t="shared" si="17"/>
        <v>3.3218765039968547E-2</v>
      </c>
      <c r="J51">
        <f t="shared" si="18"/>
        <v>1.8834209487268588E-2</v>
      </c>
      <c r="K51">
        <f t="shared" si="19"/>
        <v>1.0678526025380922E-2</v>
      </c>
    </row>
    <row r="52" spans="1:11" x14ac:dyDescent="0.25">
      <c r="A52" s="17">
        <v>1600</v>
      </c>
      <c r="B52" s="17">
        <f t="shared" si="12"/>
        <v>1.7933771825982272</v>
      </c>
      <c r="C52" s="17">
        <f t="shared" si="13"/>
        <v>0.6130203131820251</v>
      </c>
      <c r="D52">
        <f t="shared" si="4"/>
        <v>0.6130203131820251</v>
      </c>
      <c r="E52">
        <f t="shared" si="5"/>
        <v>0.37579390437378812</v>
      </c>
      <c r="F52">
        <f t="shared" si="14"/>
        <v>0.23036929695111558</v>
      </c>
      <c r="G52">
        <f t="shared" si="15"/>
        <v>0.14122105856449582</v>
      </c>
      <c r="H52">
        <f t="shared" si="16"/>
        <v>8.6571377549104336E-2</v>
      </c>
      <c r="I52">
        <f t="shared" si="17"/>
        <v>5.3070012977751276E-2</v>
      </c>
      <c r="J52">
        <f t="shared" si="18"/>
        <v>3.2532995976195224E-2</v>
      </c>
      <c r="K52">
        <f t="shared" si="19"/>
        <v>1.9943387382076759E-2</v>
      </c>
    </row>
    <row r="53" spans="1:11" x14ac:dyDescent="0.25">
      <c r="A53" s="17">
        <v>1800</v>
      </c>
      <c r="B53" s="17">
        <f t="shared" si="12"/>
        <v>1.8268481524879414</v>
      </c>
      <c r="C53" s="17">
        <f t="shared" si="13"/>
        <v>0.65363515306353681</v>
      </c>
      <c r="D53">
        <f t="shared" si="4"/>
        <v>0.65363515306353681</v>
      </c>
      <c r="E53">
        <f t="shared" si="5"/>
        <v>0.42723891332039321</v>
      </c>
      <c r="F53">
        <f t="shared" si="14"/>
        <v>0.27925837250287433</v>
      </c>
      <c r="G53">
        <f t="shared" si="15"/>
        <v>0.18253308905519045</v>
      </c>
      <c r="H53">
        <f t="shared" si="16"/>
        <v>0.1193100436037496</v>
      </c>
      <c r="I53">
        <f t="shared" si="17"/>
        <v>7.7985238612954116E-2</v>
      </c>
      <c r="J53">
        <f t="shared" si="18"/>
        <v>5.0973893377474704E-2</v>
      </c>
      <c r="K53">
        <f t="shared" si="19"/>
        <v>3.3318328600030082E-2</v>
      </c>
    </row>
    <row r="54" spans="1:11" x14ac:dyDescent="0.25">
      <c r="A54" s="17">
        <v>2000</v>
      </c>
      <c r="B54" s="17">
        <f t="shared" si="12"/>
        <v>1.8577200541138006</v>
      </c>
      <c r="C54" s="17">
        <f t="shared" si="13"/>
        <v>0.68996636535933886</v>
      </c>
      <c r="D54">
        <f t="shared" si="4"/>
        <v>0.68996636535933886</v>
      </c>
      <c r="E54">
        <f t="shared" si="5"/>
        <v>0.47605358532717668</v>
      </c>
      <c r="F54">
        <f t="shared" si="14"/>
        <v>0.328460961984474</v>
      </c>
      <c r="G54">
        <f t="shared" si="15"/>
        <v>0.22662701610285951</v>
      </c>
      <c r="H54">
        <f t="shared" si="16"/>
        <v>0.15636501859272234</v>
      </c>
      <c r="I54">
        <f t="shared" si="17"/>
        <v>0.10788660354776608</v>
      </c>
      <c r="J54">
        <f t="shared" si="18"/>
        <v>7.4438127720816122E-2</v>
      </c>
      <c r="K54">
        <f t="shared" si="19"/>
        <v>5.135980442768575E-2</v>
      </c>
    </row>
    <row r="55" spans="1:11" x14ac:dyDescent="0.25">
      <c r="A55" s="17">
        <v>2200</v>
      </c>
      <c r="B55" s="17">
        <f t="shared" si="12"/>
        <v>1.8864449414671283</v>
      </c>
      <c r="C55" s="17">
        <f t="shared" si="13"/>
        <v>0.72283194460220945</v>
      </c>
      <c r="D55">
        <f t="shared" si="4"/>
        <v>0.72283194460220945</v>
      </c>
      <c r="E55">
        <f t="shared" si="5"/>
        <v>0.52248602013741163</v>
      </c>
      <c r="F55">
        <f t="shared" si="14"/>
        <v>0.37766958596339439</v>
      </c>
      <c r="G55">
        <f t="shared" si="15"/>
        <v>0.27299164123903169</v>
      </c>
      <c r="H55">
        <f t="shared" si="16"/>
        <v>0.197327078896958</v>
      </c>
      <c r="I55">
        <f t="shared" si="17"/>
        <v>0.14263431616176175</v>
      </c>
      <c r="J55">
        <f t="shared" si="18"/>
        <v>0.1031006401182126</v>
      </c>
      <c r="K55">
        <f t="shared" si="19"/>
        <v>7.4524436186380189E-2</v>
      </c>
    </row>
    <row r="56" spans="1:11" x14ac:dyDescent="0.25">
      <c r="A56" s="17">
        <v>2400</v>
      </c>
      <c r="B56" s="17">
        <f t="shared" si="12"/>
        <v>1.913365333356883</v>
      </c>
      <c r="C56" s="17">
        <f t="shared" si="13"/>
        <v>0.75283586770208188</v>
      </c>
      <c r="D56">
        <f t="shared" si="4"/>
        <v>0.75283586770208188</v>
      </c>
      <c r="E56">
        <f t="shared" si="5"/>
        <v>0.56676184369874649</v>
      </c>
      <c r="F56">
        <f t="shared" si="14"/>
        <v>0.42667864438137754</v>
      </c>
      <c r="G56">
        <f t="shared" si="15"/>
        <v>0.32121898747280236</v>
      </c>
      <c r="H56">
        <f t="shared" si="16"/>
        <v>0.24182517515647134</v>
      </c>
      <c r="I56">
        <f t="shared" si="17"/>
        <v>0.18205466557113004</v>
      </c>
      <c r="J56">
        <f t="shared" si="18"/>
        <v>0.13705728212445401</v>
      </c>
      <c r="K56">
        <f t="shared" si="19"/>
        <v>0.10318163791305236</v>
      </c>
    </row>
    <row r="57" spans="1:11" x14ac:dyDescent="0.25">
      <c r="A57" s="17">
        <v>2600</v>
      </c>
      <c r="B57" s="17">
        <f t="shared" si="12"/>
        <v>1.9387475650038126</v>
      </c>
      <c r="C57" s="17">
        <f t="shared" si="13"/>
        <v>0.78043680138261173</v>
      </c>
      <c r="D57">
        <f t="shared" si="4"/>
        <v>0.78043680138261173</v>
      </c>
      <c r="E57">
        <f t="shared" si="5"/>
        <v>0.60908160095232211</v>
      </c>
      <c r="F57">
        <f t="shared" si="14"/>
        <v>0.47534969642823061</v>
      </c>
      <c r="G57">
        <f t="shared" si="15"/>
        <v>0.37098039661864379</v>
      </c>
      <c r="H57">
        <f t="shared" si="16"/>
        <v>0.28952675411270701</v>
      </c>
      <c r="I57">
        <f t="shared" si="17"/>
        <v>0.22595733389441097</v>
      </c>
      <c r="J57">
        <f t="shared" si="18"/>
        <v>0.17634541891349689</v>
      </c>
      <c r="K57">
        <f t="shared" si="19"/>
        <v>0.13762645467532625</v>
      </c>
    </row>
    <row r="58" spans="1:11" x14ac:dyDescent="0.25">
      <c r="A58" s="17">
        <v>2800</v>
      </c>
      <c r="B58" s="17">
        <f t="shared" si="12"/>
        <v>1.9628031973496993</v>
      </c>
      <c r="C58" s="17">
        <f t="shared" si="13"/>
        <v>0.80599127453906749</v>
      </c>
      <c r="D58">
        <f t="shared" si="4"/>
        <v>0.80599127453906749</v>
      </c>
      <c r="E58">
        <f t="shared" si="5"/>
        <v>0.64962193463311046</v>
      </c>
      <c r="F58">
        <f t="shared" si="14"/>
        <v>0.52358961106347546</v>
      </c>
      <c r="G58">
        <f t="shared" si="15"/>
        <v>0.42200865795646519</v>
      </c>
      <c r="H58">
        <f t="shared" si="16"/>
        <v>0.34013529609285276</v>
      </c>
      <c r="I58">
        <f t="shared" si="17"/>
        <v>0.27414608081360148</v>
      </c>
      <c r="J58">
        <f t="shared" si="18"/>
        <v>0.22095934908484485</v>
      </c>
      <c r="K58">
        <f t="shared" si="19"/>
        <v>0.17809130739021684</v>
      </c>
    </row>
    <row r="59" spans="1:11" x14ac:dyDescent="0.25">
      <c r="A59" s="17">
        <v>3000</v>
      </c>
      <c r="B59" s="17">
        <f t="shared" si="12"/>
        <v>1.9857033099450958</v>
      </c>
      <c r="C59" s="17">
        <f t="shared" si="13"/>
        <v>0.82978191987939531</v>
      </c>
      <c r="D59">
        <f t="shared" si="4"/>
        <v>0.82978191987939531</v>
      </c>
      <c r="E59">
        <f t="shared" si="5"/>
        <v>0.68853803455873519</v>
      </c>
      <c r="F59">
        <f t="shared" si="14"/>
        <v>0.57133641222613274</v>
      </c>
      <c r="G59">
        <f t="shared" si="15"/>
        <v>0.47408462503400606</v>
      </c>
      <c r="H59">
        <f t="shared" si="16"/>
        <v>0.39338685034602078</v>
      </c>
      <c r="I59">
        <f t="shared" si="17"/>
        <v>0.32642529593542946</v>
      </c>
      <c r="J59">
        <f t="shared" si="18"/>
        <v>0.27086180875850041</v>
      </c>
      <c r="K59">
        <f t="shared" si="19"/>
        <v>0.2247562316936341</v>
      </c>
    </row>
    <row r="60" spans="1:11" x14ac:dyDescent="0.25">
      <c r="A60" s="17">
        <v>3200</v>
      </c>
      <c r="B60" s="17">
        <f t="shared" si="12"/>
        <v>2.0075883610231249</v>
      </c>
      <c r="C60" s="17">
        <f t="shared" si="13"/>
        <v>0.85203658234062729</v>
      </c>
      <c r="D60">
        <f t="shared" si="4"/>
        <v>0.85203658234062729</v>
      </c>
      <c r="E60">
        <f t="shared" si="5"/>
        <v>0.7259663376466966</v>
      </c>
      <c r="F60">
        <f t="shared" si="14"/>
        <v>0.61854987722283328</v>
      </c>
      <c r="G60">
        <f t="shared" si="15"/>
        <v>0.52702712339615754</v>
      </c>
      <c r="H60">
        <f t="shared" si="16"/>
        <v>0.44904638901927413</v>
      </c>
      <c r="I60">
        <f t="shared" si="17"/>
        <v>0.38260395061238212</v>
      </c>
      <c r="J60">
        <f t="shared" si="18"/>
        <v>0.32599256246979619</v>
      </c>
      <c r="K60">
        <f t="shared" si="19"/>
        <v>0.2777575887952286</v>
      </c>
    </row>
    <row r="61" spans="1:11" x14ac:dyDescent="0.25">
      <c r="A61" s="17">
        <v>3400</v>
      </c>
      <c r="B61" s="17">
        <f t="shared" si="12"/>
        <v>2.0285751815283577</v>
      </c>
      <c r="C61" s="17">
        <f t="shared" si="13"/>
        <v>0.87294162434629408</v>
      </c>
      <c r="D61">
        <f t="shared" si="4"/>
        <v>0.87294162434629408</v>
      </c>
      <c r="E61">
        <f t="shared" si="5"/>
        <v>0.76202707951634641</v>
      </c>
      <c r="F61">
        <f t="shared" si="14"/>
        <v>0.66520515658886203</v>
      </c>
      <c r="G61">
        <f t="shared" si="15"/>
        <v>0.58068526991621217</v>
      </c>
      <c r="H61">
        <f t="shared" si="16"/>
        <v>0.50690434275462448</v>
      </c>
      <c r="I61">
        <f t="shared" si="17"/>
        <v>0.44249790035241249</v>
      </c>
      <c r="J61">
        <f t="shared" si="18"/>
        <v>0.38627483590345951</v>
      </c>
      <c r="K61">
        <f t="shared" si="19"/>
        <v>0.33719538269766414</v>
      </c>
    </row>
    <row r="62" spans="1:11" x14ac:dyDescent="0.25">
      <c r="A62" s="17">
        <v>3600</v>
      </c>
      <c r="B62" s="17">
        <f t="shared" si="12"/>
        <v>2.0487620562416446</v>
      </c>
      <c r="C62" s="17">
        <f t="shared" si="13"/>
        <v>0.89265142222213834</v>
      </c>
      <c r="D62">
        <f t="shared" si="4"/>
        <v>0.89265142222213834</v>
      </c>
      <c r="E62">
        <f t="shared" si="5"/>
        <v>0.79682656159520626</v>
      </c>
      <c r="F62">
        <f t="shared" si="14"/>
        <v>0.71128836347233715</v>
      </c>
      <c r="G62">
        <f t="shared" si="15"/>
        <v>0.63493256926363906</v>
      </c>
      <c r="H62">
        <f t="shared" si="16"/>
        <v>0.5667734609683438</v>
      </c>
      <c r="I62">
        <f t="shared" si="17"/>
        <v>0.50593113601115569</v>
      </c>
      <c r="J62">
        <f t="shared" si="18"/>
        <v>0.45162014810682022</v>
      </c>
      <c r="K62">
        <f t="shared" si="19"/>
        <v>0.4031393675117258</v>
      </c>
    </row>
    <row r="63" spans="1:11" x14ac:dyDescent="0.25">
      <c r="A63" s="17">
        <v>3800</v>
      </c>
      <c r="B63" s="17">
        <f t="shared" si="12"/>
        <v>2.0682324926412829</v>
      </c>
      <c r="C63" s="17">
        <f t="shared" si="13"/>
        <v>0.91129529162568201</v>
      </c>
      <c r="D63">
        <f t="shared" si="4"/>
        <v>0.91129529162568201</v>
      </c>
      <c r="E63">
        <f t="shared" si="5"/>
        <v>0.83045910853913685</v>
      </c>
      <c r="F63">
        <f t="shared" si="14"/>
        <v>0.75679347549937659</v>
      </c>
      <c r="G63">
        <f t="shared" si="15"/>
        <v>0.6896623309556178</v>
      </c>
      <c r="H63">
        <f t="shared" si="16"/>
        <v>0.6284860350114474</v>
      </c>
      <c r="I63">
        <f t="shared" si="17"/>
        <v>0.57273636455842558</v>
      </c>
      <c r="J63">
        <f t="shared" si="18"/>
        <v>0.52193195236490342</v>
      </c>
      <c r="K63">
        <f t="shared" si="19"/>
        <v>0.47563413073913624</v>
      </c>
    </row>
    <row r="64" spans="1:11" x14ac:dyDescent="0.25">
      <c r="A64" s="17">
        <v>4000</v>
      </c>
      <c r="B64" s="17">
        <f t="shared" si="12"/>
        <v>2.087058067743099</v>
      </c>
      <c r="C64" s="17">
        <f t="shared" si="13"/>
        <v>0.92898263451794072</v>
      </c>
      <c r="D64">
        <f t="shared" si="4"/>
        <v>0.92898263451794072</v>
      </c>
      <c r="E64">
        <f t="shared" si="5"/>
        <v>0.86300873523589383</v>
      </c>
      <c r="F64">
        <f t="shared" si="14"/>
        <v>0.80172012847143659</v>
      </c>
      <c r="G64">
        <f t="shared" si="15"/>
        <v>0.74478407709345706</v>
      </c>
      <c r="H64">
        <f t="shared" si="16"/>
        <v>0.69189147408529283</v>
      </c>
      <c r="I64">
        <f t="shared" si="17"/>
        <v>0.6427551643962568</v>
      </c>
      <c r="J64">
        <f t="shared" si="18"/>
        <v>0.5971083859708467</v>
      </c>
      <c r="K64">
        <f t="shared" si="19"/>
        <v>0.55470332149195256</v>
      </c>
    </row>
    <row r="65" spans="1:11" x14ac:dyDescent="0.25">
      <c r="A65" s="17">
        <v>4200</v>
      </c>
      <c r="B65" s="17">
        <f t="shared" si="12"/>
        <v>2.1053006133311394</v>
      </c>
      <c r="C65" s="17">
        <f t="shared" si="13"/>
        <v>0.94580682905912417</v>
      </c>
      <c r="D65">
        <f t="shared" si="4"/>
        <v>0.94580682905912417</v>
      </c>
      <c r="E65">
        <f t="shared" si="5"/>
        <v>0.89455055789487536</v>
      </c>
      <c r="F65">
        <f t="shared" si="14"/>
        <v>0.84607202659562253</v>
      </c>
      <c r="G65">
        <f t="shared" si="15"/>
        <v>0.8002207006300327</v>
      </c>
      <c r="H65">
        <f t="shared" si="16"/>
        <v>0.75685420341036191</v>
      </c>
      <c r="I65">
        <f t="shared" si="17"/>
        <v>0.71583787418762379</v>
      </c>
      <c r="J65">
        <f t="shared" si="18"/>
        <v>0.67704434990582074</v>
      </c>
      <c r="K65">
        <f t="shared" si="19"/>
        <v>0.64035316971682044</v>
      </c>
    </row>
    <row r="66" spans="1:11" x14ac:dyDescent="0.25">
      <c r="A66" s="17">
        <v>4400</v>
      </c>
      <c r="B66" s="17">
        <f t="shared" si="12"/>
        <v>2.1230139175002458</v>
      </c>
      <c r="C66" s="17">
        <f t="shared" si="13"/>
        <v>0.96184821376081164</v>
      </c>
      <c r="D66">
        <f t="shared" si="4"/>
        <v>0.96184821376081164</v>
      </c>
      <c r="E66">
        <f t="shared" si="5"/>
        <v>0.92515198631486406</v>
      </c>
      <c r="F66">
        <f t="shared" si="14"/>
        <v>0.88985578549421884</v>
      </c>
      <c r="G66">
        <f t="shared" si="15"/>
        <v>0.85590619778233834</v>
      </c>
      <c r="H66">
        <f t="shared" si="16"/>
        <v>0.82325184748375013</v>
      </c>
      <c r="I66">
        <f t="shared" si="17"/>
        <v>0.79184331897753324</v>
      </c>
      <c r="J66">
        <f t="shared" si="18"/>
        <v>0.76163308193697299</v>
      </c>
      <c r="K66">
        <f t="shared" si="19"/>
        <v>0.73257541940221937</v>
      </c>
    </row>
    <row r="67" spans="1:11" x14ac:dyDescent="0.25">
      <c r="A67" s="17">
        <v>4600</v>
      </c>
      <c r="B67" s="17">
        <f t="shared" si="12"/>
        <v>2.140245066647573</v>
      </c>
      <c r="C67" s="17">
        <f t="shared" si="13"/>
        <v>0.97717640775075421</v>
      </c>
      <c r="D67">
        <f t="shared" si="4"/>
        <v>0.97717640775075421</v>
      </c>
      <c r="E67">
        <f t="shared" si="5"/>
        <v>0.95487373186466828</v>
      </c>
      <c r="F67">
        <f t="shared" si="14"/>
        <v>0.93308008315907343</v>
      </c>
      <c r="G67">
        <f t="shared" si="15"/>
        <v>0.91178384380515842</v>
      </c>
      <c r="H67">
        <f t="shared" si="16"/>
        <v>0.89097366113469945</v>
      </c>
      <c r="I67">
        <f t="shared" si="17"/>
        <v>0.87063844158814341</v>
      </c>
      <c r="J67">
        <f t="shared" si="18"/>
        <v>0.85076734480081684</v>
      </c>
      <c r="K67">
        <f t="shared" si="19"/>
        <v>0.83134977782410946</v>
      </c>
    </row>
    <row r="68" spans="1:11" x14ac:dyDescent="0.25">
      <c r="A68" s="17">
        <v>4800</v>
      </c>
      <c r="B68" s="17">
        <f t="shared" si="12"/>
        <v>2.1570355161646737</v>
      </c>
      <c r="C68" s="17">
        <f t="shared" si="13"/>
        <v>0.99185213686068374</v>
      </c>
      <c r="D68">
        <f t="shared" si="4"/>
        <v>0.99185213686068374</v>
      </c>
      <c r="E68">
        <f t="shared" si="5"/>
        <v>0.9837706613951045</v>
      </c>
      <c r="F68">
        <f t="shared" si="14"/>
        <v>0.9757550326855825</v>
      </c>
      <c r="G68">
        <f t="shared" si="15"/>
        <v>0.96780471422176129</v>
      </c>
      <c r="H68">
        <f t="shared" si="16"/>
        <v>0.95991917386469727</v>
      </c>
      <c r="I68">
        <f t="shared" si="17"/>
        <v>0.95209788381124216</v>
      </c>
      <c r="J68">
        <f t="shared" si="18"/>
        <v>0.94434032055871553</v>
      </c>
      <c r="K68">
        <f t="shared" si="19"/>
        <v>0.93664596486986507</v>
      </c>
    </row>
    <row r="69" spans="1:11" x14ac:dyDescent="0.25">
      <c r="A69" s="16">
        <v>5000</v>
      </c>
      <c r="B69" s="16">
        <f>$I$6+$I$7*D69+$I$8*E69+$I$9*F69+$I$10*G69+$I$11*H69+$I$12*I69+$I$13*J69+$I$14*K69</f>
        <v>2.1734240662165623</v>
      </c>
      <c r="C69" s="16">
        <f>(LN(A69)-$I$16)/$I$17</f>
        <v>-0.93831937293882239</v>
      </c>
      <c r="D69">
        <f>C69</f>
        <v>-0.93831937293882239</v>
      </c>
      <c r="E69">
        <f>D69*D69</f>
        <v>0.88044324563230492</v>
      </c>
      <c r="F69">
        <f>E69*D69</f>
        <v>-0.82613695414992594</v>
      </c>
      <c r="G69">
        <f>F69*D69</f>
        <v>0.77518030877954713</v>
      </c>
      <c r="H69">
        <f>G69*D69</f>
        <v>-0.72736670124854741</v>
      </c>
      <c r="I69">
        <f>H69*D69</f>
        <v>0.6825022670121168</v>
      </c>
      <c r="J69">
        <f>I69*D69</f>
        <v>-0.64040509921213418</v>
      </c>
      <c r="K69">
        <f>J69*D69</f>
        <v>0.60090451111955412</v>
      </c>
    </row>
    <row r="70" spans="1:11" x14ac:dyDescent="0.25">
      <c r="A70" s="16">
        <v>5500</v>
      </c>
      <c r="B70" s="16">
        <f>$I$6+$I$7*D70+$I$8*E70+$I$9*F70+$I$10*G70+$I$11*H70+$I$12*I70+$I$13*J70+$I$14*K70</f>
        <v>2.2126789205191786</v>
      </c>
      <c r="C70" s="16">
        <f>(LN(A70)-$I$16)/$I$17</f>
        <v>-0.88815612041023084</v>
      </c>
      <c r="D70">
        <f>C70</f>
        <v>-0.88815612041023084</v>
      </c>
      <c r="E70">
        <f>D70*D70</f>
        <v>0.78882129422215241</v>
      </c>
      <c r="F70">
        <f>E70*D70</f>
        <v>-0.70059646037332413</v>
      </c>
      <c r="G70">
        <f>F70*D70</f>
        <v>0.62223903421831162</v>
      </c>
      <c r="H70">
        <f>G70*D70</f>
        <v>-0.55264540659914452</v>
      </c>
      <c r="I70">
        <f>H70*D70</f>
        <v>0.49083540028763079</v>
      </c>
      <c r="J70">
        <f>I70*D70</f>
        <v>-0.43593846487946486</v>
      </c>
      <c r="K70">
        <f>J70*D70</f>
        <v>0.38718141570493719</v>
      </c>
    </row>
    <row r="71" spans="1:11" x14ac:dyDescent="0.25">
      <c r="A71" s="16">
        <v>6000</v>
      </c>
      <c r="B71" s="16">
        <f t="shared" ref="B71:B114" si="20">$I$6+$I$7*D71+$I$8*E71+$I$9*F71+$I$10*G71+$I$11*H71+$I$12*I71+$I$13*J71+$I$14*K71</f>
        <v>2.2496282575450088</v>
      </c>
      <c r="C71" s="16">
        <f t="shared" ref="C71:C112" si="21">(LN(A71)-$I$16)/$I$17</f>
        <v>-0.84236065883674183</v>
      </c>
      <c r="D71">
        <f t="shared" ref="D71:D123" si="22">C71</f>
        <v>-0.84236065883674183</v>
      </c>
      <c r="E71">
        <f t="shared" ref="E71:E123" si="23">D71*D71</f>
        <v>0.70957147955586974</v>
      </c>
      <c r="F71">
        <f t="shared" ref="F71:F114" si="24">E71*D71</f>
        <v>-0.59771509901044417</v>
      </c>
      <c r="G71">
        <f t="shared" ref="G71:G114" si="25">F71*D71</f>
        <v>0.50349168459910609</v>
      </c>
      <c r="H71">
        <f t="shared" ref="H71:H114" si="26">G71*D71</f>
        <v>-0.42412158715772402</v>
      </c>
      <c r="I71">
        <f t="shared" ref="I71:I114" si="27">H71*D71</f>
        <v>0.35726333958506501</v>
      </c>
      <c r="J71">
        <f t="shared" ref="J71:J114" si="28">I71*D71</f>
        <v>-0.30094458211108999</v>
      </c>
      <c r="K71">
        <f t="shared" ref="K71:K114" si="29">J71*D71</f>
        <v>0.2535038764604457</v>
      </c>
    </row>
    <row r="72" spans="1:11" x14ac:dyDescent="0.25">
      <c r="A72" s="16">
        <v>6500</v>
      </c>
      <c r="B72" s="16">
        <f t="shared" si="20"/>
        <v>2.2845590135343077</v>
      </c>
      <c r="C72" s="16">
        <f t="shared" si="21"/>
        <v>-0.80023291795593321</v>
      </c>
      <c r="D72">
        <f t="shared" si="22"/>
        <v>-0.80023291795593321</v>
      </c>
      <c r="E72">
        <f t="shared" si="23"/>
        <v>0.64037272298026737</v>
      </c>
      <c r="F72">
        <f t="shared" si="24"/>
        <v>-0.51244733268988585</v>
      </c>
      <c r="G72">
        <f t="shared" si="25"/>
        <v>0.41007722433716221</v>
      </c>
      <c r="H72">
        <f t="shared" si="26"/>
        <v>-0.32815729381859715</v>
      </c>
      <c r="I72">
        <f t="shared" si="27"/>
        <v>0.26260226878097853</v>
      </c>
      <c r="J72">
        <f t="shared" si="28"/>
        <v>-0.2101429798084507</v>
      </c>
      <c r="K72">
        <f t="shared" si="29"/>
        <v>0.16816332992007127</v>
      </c>
    </row>
    <row r="73" spans="1:11" x14ac:dyDescent="0.25">
      <c r="A73" s="16">
        <v>7000</v>
      </c>
      <c r="B73" s="16">
        <f t="shared" si="20"/>
        <v>2.3177106617676344</v>
      </c>
      <c r="C73" s="16">
        <f t="shared" si="21"/>
        <v>-0.76122872208555292</v>
      </c>
      <c r="D73">
        <f t="shared" si="22"/>
        <v>-0.76122872208555292</v>
      </c>
      <c r="E73">
        <f t="shared" si="23"/>
        <v>0.57946916732800402</v>
      </c>
      <c r="F73">
        <f t="shared" si="24"/>
        <v>-0.44110857373307594</v>
      </c>
      <c r="G73">
        <f t="shared" si="25"/>
        <v>0.33578451588381031</v>
      </c>
      <c r="H73">
        <f t="shared" si="26"/>
        <v>-0.25560881792234896</v>
      </c>
      <c r="I73">
        <f t="shared" si="27"/>
        <v>0.19457677382082847</v>
      </c>
      <c r="J73">
        <f t="shared" si="28"/>
        <v>-0.14811742888315893</v>
      </c>
      <c r="K73">
        <f t="shared" si="29"/>
        <v>0.11275124110732485</v>
      </c>
    </row>
    <row r="74" spans="1:11" x14ac:dyDescent="0.25">
      <c r="A74" s="16">
        <v>7500</v>
      </c>
      <c r="B74" s="16">
        <f t="shared" si="20"/>
        <v>2.3492836097134746</v>
      </c>
      <c r="C74" s="16">
        <f t="shared" si="21"/>
        <v>-0.72491668446084145</v>
      </c>
      <c r="D74">
        <f t="shared" si="22"/>
        <v>-0.72491668446084145</v>
      </c>
      <c r="E74">
        <f t="shared" si="23"/>
        <v>0.52550419940969917</v>
      </c>
      <c r="F74">
        <f t="shared" si="24"/>
        <v>-0.38094676190632798</v>
      </c>
      <c r="G74">
        <f t="shared" si="25"/>
        <v>0.27615466359722884</v>
      </c>
      <c r="H74">
        <f t="shared" si="26"/>
        <v>-0.20018912313330217</v>
      </c>
      <c r="I74">
        <f t="shared" si="27"/>
        <v>0.14512043540691655</v>
      </c>
      <c r="J74">
        <f t="shared" si="28"/>
        <v>-0.10520022488269565</v>
      </c>
      <c r="K74">
        <f t="shared" si="29"/>
        <v>7.6261398226498647E-2</v>
      </c>
    </row>
    <row r="75" spans="1:11" x14ac:dyDescent="0.25">
      <c r="A75" s="16">
        <v>8000</v>
      </c>
      <c r="B75" s="16">
        <f t="shared" si="20"/>
        <v>2.3794465006282781</v>
      </c>
      <c r="C75" s="16">
        <f t="shared" si="21"/>
        <v>-0.69094904175685667</v>
      </c>
      <c r="D75">
        <f t="shared" si="22"/>
        <v>-0.69094904175685667</v>
      </c>
      <c r="E75">
        <f t="shared" si="23"/>
        <v>0.47741057830471845</v>
      </c>
      <c r="F75">
        <f t="shared" si="24"/>
        <v>-0.32986638160423198</v>
      </c>
      <c r="G75">
        <f t="shared" si="25"/>
        <v>0.2279208602772457</v>
      </c>
      <c r="H75">
        <f t="shared" si="26"/>
        <v>-0.15748170000496134</v>
      </c>
      <c r="I75">
        <f t="shared" si="27"/>
        <v>0.10881182971266881</v>
      </c>
      <c r="J75">
        <f t="shared" si="28"/>
        <v>-7.5183429471778779E-2</v>
      </c>
      <c r="K75">
        <f t="shared" si="29"/>
        <v>5.1947918549519766E-2</v>
      </c>
    </row>
    <row r="76" spans="1:11" x14ac:dyDescent="0.25">
      <c r="A76" s="16">
        <v>8500</v>
      </c>
      <c r="B76" s="16">
        <f t="shared" si="20"/>
        <v>2.4083421999938865</v>
      </c>
      <c r="C76" s="16">
        <f t="shared" si="21"/>
        <v>-0.65904134606399589</v>
      </c>
      <c r="D76">
        <f t="shared" si="22"/>
        <v>-0.65904134606399589</v>
      </c>
      <c r="E76">
        <f t="shared" si="23"/>
        <v>0.43433549582184361</v>
      </c>
      <c r="F76">
        <f t="shared" si="24"/>
        <v>-0.28624504980980087</v>
      </c>
      <c r="G76">
        <f t="shared" si="25"/>
        <v>0.18864732293080672</v>
      </c>
      <c r="H76">
        <f t="shared" si="26"/>
        <v>-0.12432638563568818</v>
      </c>
      <c r="I76">
        <f t="shared" si="27"/>
        <v>8.1936228540615386E-2</v>
      </c>
      <c r="J76">
        <f t="shared" si="28"/>
        <v>-5.3999362348814361E-2</v>
      </c>
      <c r="K76">
        <f t="shared" si="29"/>
        <v>3.5587812448960074E-2</v>
      </c>
    </row>
    <row r="77" spans="1:11" x14ac:dyDescent="0.25">
      <c r="A77" s="16">
        <v>9000</v>
      </c>
      <c r="B77" s="16">
        <f t="shared" si="20"/>
        <v>2.4360925917056284</v>
      </c>
      <c r="C77" s="16">
        <f t="shared" si="21"/>
        <v>-0.62895797035876</v>
      </c>
      <c r="D77">
        <f t="shared" si="22"/>
        <v>-0.62895797035876</v>
      </c>
      <c r="E77">
        <f t="shared" si="23"/>
        <v>0.39558812847781083</v>
      </c>
      <c r="F77">
        <f t="shared" si="24"/>
        <v>-0.24880830638542428</v>
      </c>
      <c r="G77">
        <f t="shared" si="25"/>
        <v>0.15648996739257695</v>
      </c>
      <c r="H77">
        <f t="shared" si="26"/>
        <v>-9.8425612272743726E-2</v>
      </c>
      <c r="I77">
        <f t="shared" si="27"/>
        <v>6.1905573326383155E-2</v>
      </c>
      <c r="J77">
        <f t="shared" si="28"/>
        <v>-3.8936003753257342E-2</v>
      </c>
      <c r="K77">
        <f t="shared" si="29"/>
        <v>2.4489109894529799E-2</v>
      </c>
    </row>
    <row r="78" spans="1:11" x14ac:dyDescent="0.25">
      <c r="A78" s="16">
        <v>9500</v>
      </c>
      <c r="B78" s="16">
        <f t="shared" si="20"/>
        <v>2.4628023906260181</v>
      </c>
      <c r="C78" s="16">
        <f t="shared" si="21"/>
        <v>-0.60050153811124685</v>
      </c>
      <c r="D78">
        <f t="shared" si="22"/>
        <v>-0.60050153811124685</v>
      </c>
      <c r="E78">
        <f t="shared" si="23"/>
        <v>0.36060209727397324</v>
      </c>
      <c r="F78">
        <f t="shared" si="24"/>
        <v>-0.21654211405916238</v>
      </c>
      <c r="G78">
        <f t="shared" si="25"/>
        <v>0.13003387255838805</v>
      </c>
      <c r="H78">
        <f t="shared" si="26"/>
        <v>-7.8085540477873874E-2</v>
      </c>
      <c r="I78">
        <f t="shared" si="27"/>
        <v>4.6890487161211289E-2</v>
      </c>
      <c r="J78">
        <f t="shared" si="28"/>
        <v>-2.8157809663093052E-2</v>
      </c>
      <c r="K78">
        <f t="shared" si="29"/>
        <v>1.6908808012531105E-2</v>
      </c>
    </row>
    <row r="79" spans="1:11" x14ac:dyDescent="0.25">
      <c r="A79" s="16">
        <v>10000</v>
      </c>
      <c r="B79" s="16">
        <f t="shared" si="20"/>
        <v>2.4885621716735442</v>
      </c>
      <c r="C79" s="16">
        <f t="shared" si="21"/>
        <v>-0.57350506738095641</v>
      </c>
      <c r="D79">
        <f t="shared" si="22"/>
        <v>-0.57350506738095641</v>
      </c>
      <c r="E79">
        <f t="shared" si="23"/>
        <v>0.32890806231163533</v>
      </c>
      <c r="F79">
        <f t="shared" si="24"/>
        <v>-0.18863044043817423</v>
      </c>
      <c r="G79">
        <f t="shared" si="25"/>
        <v>0.1081805134535946</v>
      </c>
      <c r="H79">
        <f t="shared" si="26"/>
        <v>-6.204207265751023E-2</v>
      </c>
      <c r="I79">
        <f t="shared" si="27"/>
        <v>3.5581443059899596E-2</v>
      </c>
      <c r="J79">
        <f t="shared" si="28"/>
        <v>-2.0406137899579381E-2</v>
      </c>
      <c r="K79">
        <f t="shared" si="29"/>
        <v>1.1703023491083361E-2</v>
      </c>
    </row>
    <row r="80" spans="1:11" x14ac:dyDescent="0.25">
      <c r="A80" s="16">
        <v>11000</v>
      </c>
      <c r="B80" s="16">
        <f t="shared" si="20"/>
        <v>2.537537286616955</v>
      </c>
      <c r="C80" s="16">
        <f t="shared" si="21"/>
        <v>-0.52334181485236486</v>
      </c>
      <c r="D80">
        <f t="shared" si="22"/>
        <v>-0.52334181485236486</v>
      </c>
      <c r="E80">
        <f t="shared" si="23"/>
        <v>0.27388665517296695</v>
      </c>
      <c r="F80">
        <f t="shared" si="24"/>
        <v>-0.14333633918206437</v>
      </c>
      <c r="G80">
        <f t="shared" si="25"/>
        <v>7.5013899881835697E-2</v>
      </c>
      <c r="H80">
        <f t="shared" si="26"/>
        <v>-3.9257910503313488E-2</v>
      </c>
      <c r="I80">
        <f t="shared" si="27"/>
        <v>2.0545306130115796E-2</v>
      </c>
      <c r="J80">
        <f t="shared" si="28"/>
        <v>-1.0752217796832218E-2</v>
      </c>
      <c r="K80">
        <f t="shared" si="29"/>
        <v>5.6270851754820694E-3</v>
      </c>
    </row>
    <row r="81" spans="1:11" x14ac:dyDescent="0.25">
      <c r="A81" s="16">
        <v>12000</v>
      </c>
      <c r="B81" s="16">
        <f t="shared" si="20"/>
        <v>2.5835403015314773</v>
      </c>
      <c r="C81" s="16">
        <f t="shared" si="21"/>
        <v>-0.47754635327887579</v>
      </c>
      <c r="D81">
        <f t="shared" si="22"/>
        <v>-0.47754635327887579</v>
      </c>
      <c r="E81">
        <f t="shared" si="23"/>
        <v>0.22805051952995284</v>
      </c>
      <c r="F81">
        <f t="shared" si="24"/>
        <v>-0.10890469396488202</v>
      </c>
      <c r="G81">
        <f t="shared" si="25"/>
        <v>5.2007039457881397E-2</v>
      </c>
      <c r="H81">
        <f t="shared" si="26"/>
        <v>-2.4835772037941864E-2</v>
      </c>
      <c r="I81">
        <f t="shared" si="27"/>
        <v>1.186023236758461E-2</v>
      </c>
      <c r="J81">
        <f t="shared" si="28"/>
        <v>-5.6638107161801178E-3</v>
      </c>
      <c r="K81">
        <f t="shared" si="29"/>
        <v>2.7047321531736331E-3</v>
      </c>
    </row>
    <row r="82" spans="1:11" x14ac:dyDescent="0.25">
      <c r="A82" s="16">
        <v>13000</v>
      </c>
      <c r="B82" s="16">
        <f t="shared" si="20"/>
        <v>2.6269802559043041</v>
      </c>
      <c r="C82" s="16">
        <f t="shared" si="21"/>
        <v>-0.43541861239806717</v>
      </c>
      <c r="D82">
        <f t="shared" si="22"/>
        <v>-0.43541861239806717</v>
      </c>
      <c r="E82">
        <f t="shared" si="23"/>
        <v>0.18958936802265824</v>
      </c>
      <c r="F82">
        <f t="shared" si="24"/>
        <v>-8.2550739549852342E-2</v>
      </c>
      <c r="G82">
        <f t="shared" si="25"/>
        <v>3.5944128467230954E-2</v>
      </c>
      <c r="H82">
        <f t="shared" si="26"/>
        <v>-1.5650742541059567E-2</v>
      </c>
      <c r="I82">
        <f t="shared" si="27"/>
        <v>6.8146246002275569E-3</v>
      </c>
      <c r="J82">
        <f t="shared" si="28"/>
        <v>-2.9672143874448159E-3</v>
      </c>
      <c r="K82">
        <f t="shared" si="29"/>
        <v>1.2919803712688027E-3</v>
      </c>
    </row>
    <row r="83" spans="1:11" x14ac:dyDescent="0.25">
      <c r="A83" s="16">
        <v>14000</v>
      </c>
      <c r="B83" s="16">
        <f t="shared" si="20"/>
        <v>2.6681836958309555</v>
      </c>
      <c r="C83" s="16">
        <f t="shared" si="21"/>
        <v>-0.39641441652768689</v>
      </c>
      <c r="D83">
        <f t="shared" si="22"/>
        <v>-0.39641441652768689</v>
      </c>
      <c r="E83">
        <f t="shared" si="23"/>
        <v>0.15714438963098643</v>
      </c>
      <c r="F83">
        <f t="shared" si="24"/>
        <v>-6.2294301526166974E-2</v>
      </c>
      <c r="G83">
        <f t="shared" si="25"/>
        <v>2.4694359192495276E-2</v>
      </c>
      <c r="H83">
        <f t="shared" si="26"/>
        <v>-9.789199990818136E-3</v>
      </c>
      <c r="I83">
        <f t="shared" si="27"/>
        <v>3.8805800026330091E-3</v>
      </c>
      <c r="J83">
        <f t="shared" si="28"/>
        <v>-1.5383178575327739E-3</v>
      </c>
      <c r="K83">
        <f t="shared" si="29"/>
        <v>6.0981137592797596E-4</v>
      </c>
    </row>
    <row r="84" spans="1:11" x14ac:dyDescent="0.25">
      <c r="A84" s="16">
        <v>15000</v>
      </c>
      <c r="B84" s="16">
        <f t="shared" si="20"/>
        <v>2.707415727669741</v>
      </c>
      <c r="C84" s="16">
        <f t="shared" si="21"/>
        <v>-0.36010237890297547</v>
      </c>
      <c r="D84">
        <f t="shared" si="22"/>
        <v>-0.36010237890297547</v>
      </c>
      <c r="E84">
        <f t="shared" si="23"/>
        <v>0.12967372329158211</v>
      </c>
      <c r="F84">
        <f t="shared" si="24"/>
        <v>-4.6695816238504897E-2</v>
      </c>
      <c r="G84">
        <f t="shared" si="25"/>
        <v>1.6815274512301807E-2</v>
      </c>
      <c r="H84">
        <f t="shared" si="26"/>
        <v>-6.0552203537864516E-3</v>
      </c>
      <c r="I84">
        <f t="shared" si="27"/>
        <v>2.1804992541802179E-3</v>
      </c>
      <c r="J84">
        <f t="shared" si="28"/>
        <v>-7.8520296862646022E-4</v>
      </c>
      <c r="K84">
        <f t="shared" si="29"/>
        <v>2.8275345692406673E-4</v>
      </c>
    </row>
    <row r="85" spans="1:11" x14ac:dyDescent="0.25">
      <c r="A85" s="16">
        <v>16000</v>
      </c>
      <c r="B85" s="16">
        <f t="shared" si="20"/>
        <v>2.7448947558128989</v>
      </c>
      <c r="C85" s="16">
        <f t="shared" si="21"/>
        <v>-0.32613473619899069</v>
      </c>
      <c r="D85">
        <f t="shared" si="22"/>
        <v>-0.32613473619899069</v>
      </c>
      <c r="E85">
        <f t="shared" si="23"/>
        <v>0.10636386615558525</v>
      </c>
      <c r="F85">
        <f t="shared" si="24"/>
        <v>-3.4688951429756552E-2</v>
      </c>
      <c r="G85">
        <f t="shared" si="25"/>
        <v>1.1313272023563255E-2</v>
      </c>
      <c r="H85">
        <f t="shared" si="26"/>
        <v>-3.6896509869522236E-3</v>
      </c>
      <c r="I85">
        <f t="shared" si="27"/>
        <v>1.2033233512960091E-3</v>
      </c>
      <c r="J85">
        <f t="shared" si="28"/>
        <v>-3.924455437370093E-4</v>
      </c>
      <c r="K85">
        <f t="shared" si="29"/>
        <v>1.2799012387913899E-4</v>
      </c>
    </row>
    <row r="86" spans="1:11" x14ac:dyDescent="0.25">
      <c r="A86" s="16">
        <v>17000</v>
      </c>
      <c r="B86" s="16">
        <f t="shared" si="20"/>
        <v>2.7808030365180896</v>
      </c>
      <c r="C86" s="16">
        <f t="shared" si="21"/>
        <v>-0.29422704050612991</v>
      </c>
      <c r="D86">
        <f t="shared" si="22"/>
        <v>-0.29422704050612991</v>
      </c>
      <c r="E86">
        <f t="shared" si="23"/>
        <v>8.6569551364995806E-2</v>
      </c>
      <c r="F86">
        <f t="shared" si="24"/>
        <v>-2.5471102896066116E-2</v>
      </c>
      <c r="G86">
        <f t="shared" si="25"/>
        <v>7.494287223536648E-3</v>
      </c>
      <c r="H86">
        <f t="shared" si="26"/>
        <v>-2.2050219504840892E-3</v>
      </c>
      <c r="I86">
        <f t="shared" si="27"/>
        <v>6.4877708274198764E-4</v>
      </c>
      <c r="J86">
        <f t="shared" si="28"/>
        <v>-1.9088776100337559E-4</v>
      </c>
      <c r="K86">
        <f t="shared" si="29"/>
        <v>5.616434098886464E-5</v>
      </c>
    </row>
    <row r="87" spans="1:11" x14ac:dyDescent="0.25">
      <c r="A87" s="16">
        <v>18000</v>
      </c>
      <c r="B87" s="16">
        <f t="shared" si="20"/>
        <v>2.815294392747191</v>
      </c>
      <c r="C87" s="16">
        <f t="shared" si="21"/>
        <v>-0.26414366480089396</v>
      </c>
      <c r="D87">
        <f t="shared" si="22"/>
        <v>-0.26414366480089396</v>
      </c>
      <c r="E87">
        <f t="shared" si="23"/>
        <v>6.9771875654447021E-2</v>
      </c>
      <c r="F87">
        <f t="shared" si="24"/>
        <v>-1.8429798935397909E-2</v>
      </c>
      <c r="G87">
        <f t="shared" si="25"/>
        <v>4.8681146323396179E-3</v>
      </c>
      <c r="H87">
        <f t="shared" si="26"/>
        <v>-1.2858816396570433E-3</v>
      </c>
      <c r="I87">
        <f t="shared" si="27"/>
        <v>3.3965748879919393E-4</v>
      </c>
      <c r="J87">
        <f t="shared" si="28"/>
        <v>-8.9718373868487679E-5</v>
      </c>
      <c r="K87">
        <f t="shared" si="29"/>
        <v>2.3698540073599092E-5</v>
      </c>
    </row>
    <row r="88" spans="1:11" x14ac:dyDescent="0.25">
      <c r="A88" s="16">
        <v>19000</v>
      </c>
      <c r="B88" s="16">
        <f t="shared" si="20"/>
        <v>2.8484999593328078</v>
      </c>
      <c r="C88" s="16">
        <f t="shared" si="21"/>
        <v>-0.23568723255338087</v>
      </c>
      <c r="D88">
        <f t="shared" si="22"/>
        <v>-0.23568723255338087</v>
      </c>
      <c r="E88">
        <f t="shared" si="23"/>
        <v>5.5548471588671433E-2</v>
      </c>
      <c r="F88">
        <f t="shared" si="24"/>
        <v>-1.3092065541304074E-2</v>
      </c>
      <c r="G88">
        <f t="shared" si="25"/>
        <v>3.0856326958374376E-3</v>
      </c>
      <c r="H88">
        <f t="shared" si="26"/>
        <v>-7.2724423075815373E-4</v>
      </c>
      <c r="I88">
        <f t="shared" si="27"/>
        <v>1.7140218013780156E-4</v>
      </c>
      <c r="J88">
        <f t="shared" si="28"/>
        <v>-4.0397305490294519E-5</v>
      </c>
      <c r="K88">
        <f t="shared" si="29"/>
        <v>9.5211291336210131E-6</v>
      </c>
    </row>
    <row r="89" spans="1:11" x14ac:dyDescent="0.25">
      <c r="A89" s="16">
        <v>20000</v>
      </c>
      <c r="B89" s="16">
        <f t="shared" si="20"/>
        <v>2.8805325335095442</v>
      </c>
      <c r="C89" s="16">
        <f t="shared" si="21"/>
        <v>-0.20869076182309132</v>
      </c>
      <c r="D89">
        <f t="shared" si="22"/>
        <v>-0.20869076182309132</v>
      </c>
      <c r="E89">
        <f t="shared" si="23"/>
        <v>4.3551834070302227E-2</v>
      </c>
      <c r="F89">
        <f t="shared" si="24"/>
        <v>-9.0888654309242353E-3</v>
      </c>
      <c r="G89">
        <f t="shared" si="25"/>
        <v>1.8967622508871379E-3</v>
      </c>
      <c r="H89">
        <f t="shared" si="26"/>
        <v>-3.9583675913491828E-4</v>
      </c>
      <c r="I89">
        <f t="shared" si="27"/>
        <v>8.2607474821449591E-5</v>
      </c>
      <c r="J89">
        <f t="shared" si="28"/>
        <v>-1.7239416852770149E-5</v>
      </c>
      <c r="K89">
        <f t="shared" si="29"/>
        <v>3.5977070363904415E-6</v>
      </c>
    </row>
    <row r="90" spans="1:11" x14ac:dyDescent="0.25">
      <c r="A90" s="16">
        <v>21000</v>
      </c>
      <c r="B90" s="16">
        <f t="shared" si="20"/>
        <v>2.9114899194742083</v>
      </c>
      <c r="C90" s="16">
        <f t="shared" si="21"/>
        <v>-0.18301172804970597</v>
      </c>
      <c r="D90">
        <f t="shared" si="22"/>
        <v>-0.18301172804970597</v>
      </c>
      <c r="E90">
        <f t="shared" si="23"/>
        <v>3.3493292603739538E-2</v>
      </c>
      <c r="F90">
        <f t="shared" si="24"/>
        <v>-6.1296653574848085E-3</v>
      </c>
      <c r="G90">
        <f t="shared" si="25"/>
        <v>1.1218006494397134E-3</v>
      </c>
      <c r="H90">
        <f t="shared" si="26"/>
        <v>-2.0530267538124437E-4</v>
      </c>
      <c r="I90">
        <f t="shared" si="27"/>
        <v>3.7572797394749363E-5</v>
      </c>
      <c r="J90">
        <f t="shared" si="28"/>
        <v>-6.8762625788745718E-6</v>
      </c>
      <c r="K90">
        <f t="shared" si="29"/>
        <v>1.258436697083363E-6</v>
      </c>
    </row>
    <row r="91" spans="1:11" x14ac:dyDescent="0.25">
      <c r="A91" s="16">
        <v>22000</v>
      </c>
      <c r="B91" s="16">
        <f t="shared" si="20"/>
        <v>2.9414575349539827</v>
      </c>
      <c r="C91" s="16">
        <f t="shared" si="21"/>
        <v>-0.15852750929449885</v>
      </c>
      <c r="D91">
        <f t="shared" si="22"/>
        <v>-0.15852750929449885</v>
      </c>
      <c r="E91">
        <f t="shared" si="23"/>
        <v>2.5130971203117421E-2</v>
      </c>
      <c r="F91">
        <f t="shared" si="24"/>
        <v>-3.9839502709819799E-3</v>
      </c>
      <c r="G91">
        <f t="shared" si="25"/>
        <v>6.3156571361191701E-4</v>
      </c>
      <c r="H91">
        <f t="shared" si="26"/>
        <v>-1.0012053953469997E-4</v>
      </c>
      <c r="I91">
        <f t="shared" si="27"/>
        <v>1.587185976165739E-5</v>
      </c>
      <c r="J91">
        <f t="shared" si="28"/>
        <v>-2.5161263958871244E-6</v>
      </c>
      <c r="K91">
        <f t="shared" si="29"/>
        <v>3.9887525061013002E-7</v>
      </c>
    </row>
    <row r="92" spans="1:11" x14ac:dyDescent="0.25">
      <c r="A92" s="16">
        <v>23000</v>
      </c>
      <c r="B92" s="16">
        <f t="shared" si="20"/>
        <v>2.970510467966093</v>
      </c>
      <c r="C92" s="16">
        <f t="shared" si="21"/>
        <v>-0.13513184478353379</v>
      </c>
      <c r="D92">
        <f t="shared" si="22"/>
        <v>-0.13513184478353379</v>
      </c>
      <c r="E92">
        <f t="shared" si="23"/>
        <v>1.8260615474601071E-2</v>
      </c>
      <c r="F92">
        <f t="shared" si="24"/>
        <v>-2.4675906559655874E-3</v>
      </c>
      <c r="G92">
        <f t="shared" si="25"/>
        <v>3.334500775112401E-4</v>
      </c>
      <c r="H92">
        <f t="shared" si="26"/>
        <v>-4.5059724117306213E-5</v>
      </c>
      <c r="I92">
        <f t="shared" si="27"/>
        <v>6.0890036454086774E-6</v>
      </c>
      <c r="J92">
        <f t="shared" si="28"/>
        <v>-8.2281829549773685E-7</v>
      </c>
      <c r="K92">
        <f t="shared" si="29"/>
        <v>1.1118895419225202E-7</v>
      </c>
    </row>
    <row r="93" spans="1:11" x14ac:dyDescent="0.25">
      <c r="A93" s="16">
        <v>24000</v>
      </c>
      <c r="B93" s="16">
        <f t="shared" si="20"/>
        <v>2.998715118160296</v>
      </c>
      <c r="C93" s="16">
        <f t="shared" si="21"/>
        <v>-0.11273204772100978</v>
      </c>
      <c r="D93">
        <f t="shared" si="22"/>
        <v>-0.11273204772100978</v>
      </c>
      <c r="E93">
        <f t="shared" si="23"/>
        <v>1.2708514583372027E-2</v>
      </c>
      <c r="F93">
        <f t="shared" si="24"/>
        <v>-1.432656872475844E-3</v>
      </c>
      <c r="G93">
        <f t="shared" si="25"/>
        <v>1.6150634291577947E-4</v>
      </c>
      <c r="H93">
        <f t="shared" si="26"/>
        <v>-1.8206940756827421E-5</v>
      </c>
      <c r="I93">
        <f t="shared" si="27"/>
        <v>2.0525057142522668E-6</v>
      </c>
      <c r="J93">
        <f t="shared" si="28"/>
        <v>-2.3138317212673182E-7</v>
      </c>
      <c r="K93">
        <f t="shared" si="29"/>
        <v>2.6084298802029352E-8</v>
      </c>
    </row>
    <row r="94" spans="1:11" x14ac:dyDescent="0.25">
      <c r="A94" s="16">
        <v>25000</v>
      </c>
      <c r="B94" s="16">
        <f t="shared" si="20"/>
        <v>3.0261305202156805</v>
      </c>
      <c r="C94" s="16">
        <f t="shared" si="21"/>
        <v>-9.1246787447191002E-2</v>
      </c>
      <c r="D94">
        <f t="shared" si="22"/>
        <v>-9.1246787447191002E-2</v>
      </c>
      <c r="E94">
        <f t="shared" si="23"/>
        <v>8.3259762194328527E-3</v>
      </c>
      <c r="F94">
        <f t="shared" si="24"/>
        <v>-7.5971858238495639E-4</v>
      </c>
      <c r="G94">
        <f t="shared" si="25"/>
        <v>6.9321880006561378E-5</v>
      </c>
      <c r="H94">
        <f t="shared" si="26"/>
        <v>-6.3253988503983853E-6</v>
      </c>
      <c r="I94">
        <f t="shared" si="27"/>
        <v>5.7717232442100781E-7</v>
      </c>
      <c r="J94">
        <f t="shared" si="28"/>
        <v>-5.2665120406844867E-8</v>
      </c>
      <c r="K94">
        <f t="shared" si="29"/>
        <v>4.8055230476440948E-9</v>
      </c>
    </row>
    <row r="95" spans="1:11" x14ac:dyDescent="0.25">
      <c r="A95" s="16">
        <v>26000</v>
      </c>
      <c r="B95" s="16">
        <f t="shared" si="20"/>
        <v>3.0528094209994898</v>
      </c>
      <c r="C95" s="16">
        <f t="shared" si="21"/>
        <v>-7.0604306840201164E-2</v>
      </c>
      <c r="D95">
        <f t="shared" si="22"/>
        <v>-7.0604306840201164E-2</v>
      </c>
      <c r="E95">
        <f t="shared" si="23"/>
        <v>4.9849681443852765E-3</v>
      </c>
      <c r="F95">
        <f t="shared" si="24"/>
        <v>-3.5196022045480628E-4</v>
      </c>
      <c r="G95">
        <f t="shared" si="25"/>
        <v>2.4849907400535989E-5</v>
      </c>
      <c r="H95">
        <f t="shared" si="26"/>
        <v>-1.7545104870580287E-6</v>
      </c>
      <c r="I95">
        <f t="shared" si="27"/>
        <v>1.2387599678259584E-7</v>
      </c>
      <c r="J95">
        <f t="shared" si="28"/>
        <v>-8.7461788869741687E-9</v>
      </c>
      <c r="K95">
        <f t="shared" si="29"/>
        <v>6.1751789781521335E-10</v>
      </c>
    </row>
    <row r="96" spans="1:11" x14ac:dyDescent="0.25">
      <c r="A96" s="16">
        <v>27000</v>
      </c>
      <c r="B96" s="16">
        <f t="shared" si="20"/>
        <v>3.0787991639383403</v>
      </c>
      <c r="C96" s="16">
        <f t="shared" si="21"/>
        <v>-5.0740976322913037E-2</v>
      </c>
      <c r="D96">
        <f t="shared" si="22"/>
        <v>-5.0740976322913037E-2</v>
      </c>
      <c r="E96">
        <f t="shared" si="23"/>
        <v>2.5746466782024212E-3</v>
      </c>
      <c r="F96">
        <f t="shared" si="24"/>
        <v>-1.3064008613853577E-4</v>
      </c>
      <c r="G96">
        <f t="shared" si="25"/>
        <v>6.6288055175787628E-6</v>
      </c>
      <c r="H96">
        <f t="shared" si="26"/>
        <v>-3.3635206381665928E-7</v>
      </c>
      <c r="I96">
        <f t="shared" si="27"/>
        <v>1.7066832106284042E-8</v>
      </c>
      <c r="J96">
        <f t="shared" si="28"/>
        <v>-8.659877238120906E-10</v>
      </c>
      <c r="K96">
        <f t="shared" si="29"/>
        <v>4.3941062589882643E-11</v>
      </c>
    </row>
    <row r="97" spans="1:11" x14ac:dyDescent="0.25">
      <c r="A97" s="16">
        <v>28000</v>
      </c>
      <c r="B97" s="16">
        <f t="shared" si="20"/>
        <v>3.1041424209290023</v>
      </c>
      <c r="C97" s="16">
        <f t="shared" si="21"/>
        <v>-3.160011096982087E-2</v>
      </c>
      <c r="D97">
        <f t="shared" si="22"/>
        <v>-3.160011096982087E-2</v>
      </c>
      <c r="E97">
        <f t="shared" si="23"/>
        <v>9.9856701330499329E-4</v>
      </c>
      <c r="F97">
        <f t="shared" si="24"/>
        <v>-3.1554828431240379E-5</v>
      </c>
      <c r="G97">
        <f t="shared" si="25"/>
        <v>9.9713608006085462E-7</v>
      </c>
      <c r="H97">
        <f t="shared" si="26"/>
        <v>-3.1509610781935193E-8</v>
      </c>
      <c r="I97">
        <f t="shared" si="27"/>
        <v>9.9570719732501619E-10</v>
      </c>
      <c r="J97">
        <f t="shared" si="28"/>
        <v>-3.1464457928919835E-11</v>
      </c>
      <c r="K97">
        <f t="shared" si="29"/>
        <v>9.9428036215912696E-13</v>
      </c>
    </row>
    <row r="98" spans="1:11" x14ac:dyDescent="0.25">
      <c r="A98" s="16">
        <v>29000</v>
      </c>
      <c r="B98" s="16">
        <f t="shared" si="20"/>
        <v>3.1288778025578194</v>
      </c>
      <c r="C98" s="16">
        <f t="shared" si="21"/>
        <v>-1.3130995279678584E-2</v>
      </c>
      <c r="D98">
        <f t="shared" si="22"/>
        <v>-1.3130995279678584E-2</v>
      </c>
      <c r="E98">
        <f t="shared" si="23"/>
        <v>1.7242303703494125E-4</v>
      </c>
      <c r="F98">
        <f t="shared" si="24"/>
        <v>-2.264086085413659E-6</v>
      </c>
      <c r="G98">
        <f t="shared" si="25"/>
        <v>2.9729703700352718E-8</v>
      </c>
      <c r="H98">
        <f t="shared" si="26"/>
        <v>-3.9038059895557445E-10</v>
      </c>
      <c r="I98">
        <f t="shared" si="27"/>
        <v>5.1260858021637462E-12</v>
      </c>
      <c r="J98">
        <f t="shared" si="28"/>
        <v>-6.7310608471439556E-14</v>
      </c>
      <c r="K98">
        <f t="shared" si="29"/>
        <v>8.8385528211076606E-16</v>
      </c>
    </row>
    <row r="99" spans="1:11" x14ac:dyDescent="0.25">
      <c r="A99" s="16">
        <v>30000</v>
      </c>
      <c r="B99" s="16">
        <f t="shared" si="20"/>
        <v>3.1530403703504293</v>
      </c>
      <c r="C99" s="16">
        <f t="shared" si="21"/>
        <v>4.7119266548905315E-3</v>
      </c>
      <c r="D99">
        <f t="shared" si="22"/>
        <v>4.7119266548905315E-3</v>
      </c>
      <c r="E99">
        <f t="shared" si="23"/>
        <v>2.2202252801067876E-5</v>
      </c>
      <c r="F99">
        <f t="shared" si="24"/>
        <v>1.0461538677196969E-7</v>
      </c>
      <c r="G99">
        <f t="shared" si="25"/>
        <v>4.9294002944252637E-10</v>
      </c>
      <c r="H99">
        <f t="shared" si="26"/>
        <v>2.3226972639927636E-12</v>
      </c>
      <c r="I99">
        <f t="shared" si="27"/>
        <v>1.0944379149448813E-14</v>
      </c>
      <c r="J99">
        <f t="shared" si="28"/>
        <v>5.1569111835516025E-17</v>
      </c>
      <c r="K99">
        <f t="shared" si="29"/>
        <v>2.4298987262679874E-19</v>
      </c>
    </row>
    <row r="100" spans="1:11" x14ac:dyDescent="0.25">
      <c r="A100" s="16">
        <v>35000</v>
      </c>
      <c r="B100" s="16">
        <f t="shared" si="20"/>
        <v>3.2662891802965999</v>
      </c>
      <c r="C100" s="16">
        <f t="shared" si="21"/>
        <v>8.5843863406078511E-2</v>
      </c>
      <c r="D100">
        <f t="shared" si="22"/>
        <v>8.5843863406078511E-2</v>
      </c>
      <c r="E100">
        <f t="shared" si="23"/>
        <v>7.3691688844814652E-3</v>
      </c>
      <c r="F100">
        <f t="shared" si="24"/>
        <v>6.3259792713575081E-4</v>
      </c>
      <c r="G100">
        <f t="shared" si="25"/>
        <v>5.4304650048009799E-5</v>
      </c>
      <c r="H100">
        <f t="shared" si="26"/>
        <v>4.6617209610362478E-6</v>
      </c>
      <c r="I100">
        <f t="shared" si="27"/>
        <v>4.0018013741644872E-7</v>
      </c>
      <c r="J100">
        <f t="shared" si="28"/>
        <v>3.4353009054203355E-8</v>
      </c>
      <c r="K100">
        <f t="shared" si="29"/>
        <v>2.9489950168368111E-9</v>
      </c>
    </row>
    <row r="101" spans="1:11" x14ac:dyDescent="0.25">
      <c r="A101" s="16">
        <v>40000</v>
      </c>
      <c r="B101" s="16">
        <f t="shared" si="20"/>
        <v>3.3690418102588051</v>
      </c>
      <c r="C101" s="16">
        <f t="shared" si="21"/>
        <v>0.15612354373477469</v>
      </c>
      <c r="D101">
        <f t="shared" si="22"/>
        <v>0.15612354373477469</v>
      </c>
      <c r="E101">
        <f t="shared" si="23"/>
        <v>2.4374560908304106E-2</v>
      </c>
      <c r="F101">
        <f t="shared" si="24"/>
        <v>3.8054428259835455E-3</v>
      </c>
      <c r="G101">
        <f t="shared" si="25"/>
        <v>5.9411921947262664E-4</v>
      </c>
      <c r="H101">
        <f t="shared" si="26"/>
        <v>9.2755997945004833E-5</v>
      </c>
      <c r="I101">
        <f t="shared" si="27"/>
        <v>1.4481395101829633E-5</v>
      </c>
      <c r="J101">
        <f t="shared" si="28"/>
        <v>2.2608867215210509E-6</v>
      </c>
      <c r="K101">
        <f t="shared" si="29"/>
        <v>3.5297764694676315E-7</v>
      </c>
    </row>
    <row r="102" spans="1:11" x14ac:dyDescent="0.25">
      <c r="A102" s="16">
        <v>45000</v>
      </c>
      <c r="B102" s="16">
        <f t="shared" si="20"/>
        <v>3.4634336046997336</v>
      </c>
      <c r="C102" s="16">
        <f t="shared" si="21"/>
        <v>0.21811461513287145</v>
      </c>
      <c r="D102">
        <f t="shared" si="22"/>
        <v>0.21811461513287145</v>
      </c>
      <c r="E102">
        <f t="shared" si="23"/>
        <v>4.7573985334560635E-2</v>
      </c>
      <c r="F102">
        <f t="shared" si="24"/>
        <v>1.0376581501584563E-2</v>
      </c>
      <c r="G102">
        <f t="shared" si="25"/>
        <v>2.2632840806129902E-3</v>
      </c>
      <c r="H102">
        <f t="shared" si="26"/>
        <v>4.9365533617925714E-4</v>
      </c>
      <c r="I102">
        <f t="shared" si="27"/>
        <v>1.0767344365902694E-4</v>
      </c>
      <c r="J102">
        <f t="shared" si="28"/>
        <v>2.3485151723719579E-5</v>
      </c>
      <c r="K102">
        <f t="shared" si="29"/>
        <v>5.122454829556189E-6</v>
      </c>
    </row>
    <row r="103" spans="1:11" x14ac:dyDescent="0.25">
      <c r="A103" s="16">
        <v>50000</v>
      </c>
      <c r="B103" s="16">
        <f t="shared" si="20"/>
        <v>3.5509803036797298</v>
      </c>
      <c r="C103" s="16">
        <f t="shared" si="21"/>
        <v>0.27356751811067503</v>
      </c>
      <c r="D103">
        <f t="shared" si="22"/>
        <v>0.27356751811067503</v>
      </c>
      <c r="E103">
        <f t="shared" si="23"/>
        <v>7.4839186965234519E-2</v>
      </c>
      <c r="F103">
        <f t="shared" si="24"/>
        <v>2.0473570635499989E-2</v>
      </c>
      <c r="G103">
        <f t="shared" si="25"/>
        <v>5.6009039056173276E-3</v>
      </c>
      <c r="H103">
        <f t="shared" si="26"/>
        <v>1.5322253806361189E-3</v>
      </c>
      <c r="I103">
        <f t="shared" si="27"/>
        <v>4.1916709456680742E-4</v>
      </c>
      <c r="J103">
        <f t="shared" si="28"/>
        <v>1.1467050173430413E-4</v>
      </c>
      <c r="K103">
        <f t="shared" si="29"/>
        <v>3.137012455995944E-5</v>
      </c>
    </row>
    <row r="104" spans="1:11" x14ac:dyDescent="0.25">
      <c r="A104" s="16">
        <v>55000</v>
      </c>
      <c r="B104" s="16">
        <f t="shared" si="20"/>
        <v>3.6328005229096858</v>
      </c>
      <c r="C104" s="16">
        <f t="shared" si="21"/>
        <v>0.32373077063926653</v>
      </c>
      <c r="D104">
        <f t="shared" si="22"/>
        <v>0.32373077063926653</v>
      </c>
      <c r="E104">
        <f t="shared" si="23"/>
        <v>0.1048016118586934</v>
      </c>
      <c r="F104">
        <f t="shared" si="24"/>
        <v>3.3927506571252104E-2</v>
      </c>
      <c r="G104">
        <f t="shared" si="25"/>
        <v>1.0983377848180223E-2</v>
      </c>
      <c r="H104">
        <f t="shared" si="26"/>
        <v>3.5556573750136324E-3</v>
      </c>
      <c r="I104">
        <f t="shared" si="27"/>
        <v>1.1510757021423548E-3</v>
      </c>
      <c r="J104">
        <f t="shared" si="28"/>
        <v>3.7263862411867932E-4</v>
      </c>
      <c r="K104">
        <f t="shared" si="29"/>
        <v>1.2063458895589603E-4</v>
      </c>
    </row>
    <row r="105" spans="1:11" x14ac:dyDescent="0.25">
      <c r="A105" s="16">
        <v>60000</v>
      </c>
      <c r="B105" s="16">
        <f t="shared" si="20"/>
        <v>3.7097456650223446</v>
      </c>
      <c r="C105" s="16">
        <f t="shared" si="21"/>
        <v>0.36952623221275654</v>
      </c>
      <c r="D105">
        <f t="shared" si="22"/>
        <v>0.36952623221275654</v>
      </c>
      <c r="E105">
        <f t="shared" si="23"/>
        <v>0.13654963629335606</v>
      </c>
      <c r="F105">
        <f t="shared" si="24"/>
        <v>5.0458672609506143E-2</v>
      </c>
      <c r="G105">
        <f t="shared" si="25"/>
        <v>1.8645803171847827E-2</v>
      </c>
      <c r="H105">
        <f t="shared" si="26"/>
        <v>6.8901133926735922E-3</v>
      </c>
      <c r="I105">
        <f t="shared" si="27"/>
        <v>2.5460776415133259E-3</v>
      </c>
      <c r="J105">
        <f t="shared" si="28"/>
        <v>9.4084247778956074E-4</v>
      </c>
      <c r="K105">
        <f t="shared" si="29"/>
        <v>3.4766597592329046E-4</v>
      </c>
    </row>
    <row r="106" spans="1:11" x14ac:dyDescent="0.25">
      <c r="A106" s="16">
        <v>65000</v>
      </c>
      <c r="B106" s="16">
        <f t="shared" si="20"/>
        <v>3.7824802226795162</v>
      </c>
      <c r="C106" s="16">
        <f t="shared" si="21"/>
        <v>0.41165397309356516</v>
      </c>
      <c r="D106">
        <f t="shared" si="22"/>
        <v>0.41165397309356516</v>
      </c>
      <c r="E106">
        <f t="shared" si="23"/>
        <v>0.16945899356371766</v>
      </c>
      <c r="F106">
        <f t="shared" si="24"/>
        <v>6.9758467976941255E-2</v>
      </c>
      <c r="G106">
        <f t="shared" si="25"/>
        <v>2.8716350499628101E-2</v>
      </c>
      <c r="H106">
        <f t="shared" si="26"/>
        <v>1.1821199775919293E-2</v>
      </c>
      <c r="I106">
        <f t="shared" si="27"/>
        <v>4.866243854489939E-3</v>
      </c>
      <c r="J106">
        <f t="shared" si="28"/>
        <v>2.0032086167429282E-3</v>
      </c>
      <c r="K106">
        <f t="shared" si="29"/>
        <v>8.2462878601749132E-4</v>
      </c>
    </row>
    <row r="107" spans="1:11" x14ac:dyDescent="0.25">
      <c r="A107" s="16">
        <v>70000</v>
      </c>
      <c r="B107" s="16">
        <f t="shared" si="20"/>
        <v>3.8515337374994409</v>
      </c>
      <c r="C107" s="16">
        <f t="shared" si="21"/>
        <v>0.45065816896394451</v>
      </c>
      <c r="D107">
        <f t="shared" si="22"/>
        <v>0.45065816896394451</v>
      </c>
      <c r="E107">
        <f t="shared" si="23"/>
        <v>0.20309278525393515</v>
      </c>
      <c r="F107">
        <f t="shared" si="24"/>
        <v>9.1525422732326001E-2</v>
      </c>
      <c r="G107">
        <f t="shared" si="25"/>
        <v>4.1246679422201019E-2</v>
      </c>
      <c r="H107">
        <f t="shared" si="26"/>
        <v>1.858815302425192E-2</v>
      </c>
      <c r="I107">
        <f t="shared" si="27"/>
        <v>8.3769030063309772E-3</v>
      </c>
      <c r="J107">
        <f t="shared" si="28"/>
        <v>3.7751197704216804E-3</v>
      </c>
      <c r="K107">
        <f t="shared" si="29"/>
        <v>1.7012885633578211E-3</v>
      </c>
    </row>
    <row r="108" spans="1:11" x14ac:dyDescent="0.25">
      <c r="A108" s="16">
        <v>75000</v>
      </c>
      <c r="B108" s="16">
        <f t="shared" si="20"/>
        <v>3.9173357049295614</v>
      </c>
      <c r="C108" s="16">
        <f t="shared" si="21"/>
        <v>0.48697020658865592</v>
      </c>
      <c r="D108">
        <f t="shared" si="22"/>
        <v>0.48697020658865592</v>
      </c>
      <c r="E108">
        <f t="shared" si="23"/>
        <v>0.23713998210499823</v>
      </c>
      <c r="F108">
        <f t="shared" si="24"/>
        <v>0.11548010607610115</v>
      </c>
      <c r="G108">
        <f t="shared" si="25"/>
        <v>5.6235371112758878E-2</v>
      </c>
      <c r="H108">
        <f t="shared" si="26"/>
        <v>2.7384950288369923E-2</v>
      </c>
      <c r="I108">
        <f t="shared" si="27"/>
        <v>1.3335654899347574E-2</v>
      </c>
      <c r="J108">
        <f t="shared" si="28"/>
        <v>6.4940666213303098E-3</v>
      </c>
      <c r="K108">
        <f t="shared" si="29"/>
        <v>3.1624169641897158E-3</v>
      </c>
    </row>
    <row r="109" spans="1:11" x14ac:dyDescent="0.25">
      <c r="A109" s="16">
        <v>80000</v>
      </c>
      <c r="B109" s="16">
        <f t="shared" si="20"/>
        <v>3.9802397708205395</v>
      </c>
      <c r="C109" s="16">
        <f t="shared" si="21"/>
        <v>0.52093784929264075</v>
      </c>
      <c r="D109">
        <f t="shared" si="22"/>
        <v>0.52093784929264075</v>
      </c>
      <c r="E109">
        <f t="shared" si="23"/>
        <v>0.2713762428256421</v>
      </c>
      <c r="F109">
        <f t="shared" si="24"/>
        <v>0.14137015628670743</v>
      </c>
      <c r="G109">
        <f t="shared" si="25"/>
        <v>7.3645065170161866E-2</v>
      </c>
      <c r="H109">
        <f t="shared" si="26"/>
        <v>3.8364501860760486E-2</v>
      </c>
      <c r="I109">
        <f t="shared" si="27"/>
        <v>1.9985521088528083E-2</v>
      </c>
      <c r="J109">
        <f t="shared" si="28"/>
        <v>1.0411214372850535E-2</v>
      </c>
      <c r="K109">
        <f t="shared" si="29"/>
        <v>5.4235956239173872E-3</v>
      </c>
    </row>
    <row r="110" spans="1:11" x14ac:dyDescent="0.25">
      <c r="A110" s="16">
        <v>85000</v>
      </c>
      <c r="B110" s="16">
        <f t="shared" si="20"/>
        <v>4.040540958802973</v>
      </c>
      <c r="C110" s="16">
        <f t="shared" si="21"/>
        <v>0.55284554498550154</v>
      </c>
      <c r="D110">
        <f t="shared" si="22"/>
        <v>0.55284554498550154</v>
      </c>
      <c r="E110">
        <f t="shared" si="23"/>
        <v>0.30563819661031622</v>
      </c>
      <c r="F110">
        <f t="shared" si="24"/>
        <v>0.16897071537341612</v>
      </c>
      <c r="G110">
        <f t="shared" si="25"/>
        <v>9.3414707227206295E-2</v>
      </c>
      <c r="H110">
        <f t="shared" si="26"/>
        <v>5.1643904726685931E-2</v>
      </c>
      <c r="I110">
        <f t="shared" si="27"/>
        <v>2.8551102653804002E-2</v>
      </c>
      <c r="J110">
        <f t="shared" si="28"/>
        <v>1.5784349906579273E-2</v>
      </c>
      <c r="K110">
        <f t="shared" si="29"/>
        <v>8.7263075263446684E-3</v>
      </c>
    </row>
    <row r="111" spans="1:11" x14ac:dyDescent="0.25">
      <c r="A111" s="16">
        <v>90000</v>
      </c>
      <c r="B111" s="16">
        <f t="shared" si="20"/>
        <v>4.0984882211302471</v>
      </c>
      <c r="C111" s="16">
        <f t="shared" si="21"/>
        <v>0.58292892069073743</v>
      </c>
      <c r="D111">
        <f t="shared" si="22"/>
        <v>0.58292892069073743</v>
      </c>
      <c r="E111">
        <f t="shared" si="23"/>
        <v>0.33980612657766807</v>
      </c>
      <c r="F111">
        <f t="shared" si="24"/>
        <v>0.19808281861002014</v>
      </c>
      <c r="G111">
        <f t="shared" si="25"/>
        <v>0.11546820365971816</v>
      </c>
      <c r="H111">
        <f t="shared" si="26"/>
        <v>6.730975533345776E-2</v>
      </c>
      <c r="I111">
        <f t="shared" si="27"/>
        <v>3.9236803028490141E-2</v>
      </c>
      <c r="J111">
        <f t="shared" si="28"/>
        <v>2.2872267240752815E-2</v>
      </c>
      <c r="K111">
        <f t="shared" si="29"/>
        <v>1.3332906056402149E-2</v>
      </c>
    </row>
    <row r="112" spans="1:11" x14ac:dyDescent="0.25">
      <c r="A112" s="16">
        <v>95000</v>
      </c>
      <c r="B112" s="16">
        <f t="shared" si="20"/>
        <v>4.154293767460719</v>
      </c>
      <c r="C112" s="16">
        <f t="shared" si="21"/>
        <v>0.61138535293825147</v>
      </c>
      <c r="D112">
        <f t="shared" si="22"/>
        <v>0.61138535293825147</v>
      </c>
      <c r="E112">
        <f t="shared" si="23"/>
        <v>0.3737920497874303</v>
      </c>
      <c r="F112">
        <f t="shared" si="24"/>
        <v>0.22853098428480054</v>
      </c>
      <c r="G112">
        <f t="shared" si="25"/>
        <v>0.13972049648428878</v>
      </c>
      <c r="H112">
        <f t="shared" si="26"/>
        <v>8.5423065055754616E-2</v>
      </c>
      <c r="I112">
        <f t="shared" si="27"/>
        <v>5.2226410778179751E-2</v>
      </c>
      <c r="J112">
        <f t="shared" si="28"/>
        <v>3.1930462586315531E-2</v>
      </c>
      <c r="K112">
        <f t="shared" si="29"/>
        <v>1.9521817137816155E-2</v>
      </c>
    </row>
    <row r="113" spans="1:11" x14ac:dyDescent="0.25">
      <c r="A113" s="16">
        <v>100000</v>
      </c>
      <c r="B113" s="16">
        <f t="shared" si="20"/>
        <v>4.2081401219238908</v>
      </c>
      <c r="C113" s="16">
        <f>(LN(A113)-$I$16)/$I$17</f>
        <v>0.63838182366854102</v>
      </c>
      <c r="D113">
        <f t="shared" si="22"/>
        <v>0.63838182366854102</v>
      </c>
      <c r="E113">
        <f t="shared" si="23"/>
        <v>0.40753135279037217</v>
      </c>
      <c r="F113">
        <f t="shared" si="24"/>
        <v>0.26016060819642534</v>
      </c>
      <c r="G113">
        <f t="shared" si="25"/>
        <v>0.16608180350715079</v>
      </c>
      <c r="H113">
        <f t="shared" si="26"/>
        <v>0.10602360460105521</v>
      </c>
      <c r="I113">
        <f t="shared" si="27"/>
        <v>6.768354205713395E-2</v>
      </c>
      <c r="J113">
        <f t="shared" si="28"/>
        <v>4.3207943010779563E-2</v>
      </c>
      <c r="K113">
        <f t="shared" si="29"/>
        <v>2.7583165456187848E-2</v>
      </c>
    </row>
    <row r="114" spans="1:11" x14ac:dyDescent="0.25">
      <c r="A114" s="16">
        <v>120000</v>
      </c>
      <c r="B114" s="16">
        <f t="shared" si="20"/>
        <v>4.4068176024895207</v>
      </c>
      <c r="C114" s="16">
        <f>(LN(A114)-$I$16)/$I$17</f>
        <v>0.73434053777062258</v>
      </c>
      <c r="D114">
        <f t="shared" si="22"/>
        <v>0.73434053777062258</v>
      </c>
      <c r="E114">
        <f t="shared" si="23"/>
        <v>0.53925602541324713</v>
      </c>
      <c r="F114">
        <f t="shared" si="24"/>
        <v>0.39599755969801242</v>
      </c>
      <c r="G114">
        <f t="shared" si="25"/>
        <v>0.29079706094449265</v>
      </c>
      <c r="H114">
        <f t="shared" si="26"/>
        <v>0.21354407011609525</v>
      </c>
      <c r="I114">
        <f t="shared" si="27"/>
        <v>0.15681406728678091</v>
      </c>
      <c r="J114">
        <f t="shared" si="28"/>
        <v>0.11515492650137328</v>
      </c>
      <c r="K114">
        <f t="shared" si="29"/>
        <v>8.4562930653954968E-2</v>
      </c>
    </row>
    <row r="115" spans="1:11" x14ac:dyDescent="0.25">
      <c r="A115" s="16">
        <v>140000</v>
      </c>
      <c r="B115" s="16">
        <f t="shared" ref="B115:B123" si="30">$I$6+$I$7*D115+$I$8*E115+$I$9*F115+$I$10*G115+$I$11*H115+$I$12*I115+$I$13*J115+$I$14*K115</f>
        <v>4.5838792367693655</v>
      </c>
      <c r="C115" s="16">
        <f t="shared" ref="C115:C123" si="31">(LN(A115)-$I$16)/$I$17</f>
        <v>0.8154724745218106</v>
      </c>
      <c r="D115">
        <f t="shared" si="22"/>
        <v>0.8154724745218106</v>
      </c>
      <c r="E115">
        <f t="shared" si="23"/>
        <v>0.66499535670272503</v>
      </c>
      <c r="F115">
        <f t="shared" ref="F115:F123" si="32">E115*D115</f>
        <v>0.54228540907588529</v>
      </c>
      <c r="G115">
        <f t="shared" ref="G115:G123" si="33">F115*D115</f>
        <v>0.44221882443618449</v>
      </c>
      <c r="H115">
        <f t="shared" ref="H115:H123" si="34">G115*D115</f>
        <v>0.36061727904310148</v>
      </c>
      <c r="I115">
        <f t="shared" ref="I115:I123" si="35">H115*D115</f>
        <v>0.29407346489660025</v>
      </c>
      <c r="J115">
        <f t="shared" ref="J115:J123" si="36">I115*D115</f>
        <v>0.23980881611043339</v>
      </c>
      <c r="K115">
        <f t="shared" ref="K115:K123" si="37">J115*D115</f>
        <v>0.19555748868572095</v>
      </c>
    </row>
    <row r="116" spans="1:11" x14ac:dyDescent="0.25">
      <c r="A116" s="16">
        <v>160000</v>
      </c>
      <c r="B116" s="16">
        <f t="shared" si="30"/>
        <v>4.7441175003894234</v>
      </c>
      <c r="C116" s="16">
        <f t="shared" si="31"/>
        <v>0.88575215485050673</v>
      </c>
      <c r="D116">
        <f t="shared" si="22"/>
        <v>0.88575215485050673</v>
      </c>
      <c r="E116">
        <f t="shared" si="23"/>
        <v>0.78455687982231603</v>
      </c>
      <c r="F116">
        <f t="shared" si="32"/>
        <v>0.69492294690540646</v>
      </c>
      <c r="G116">
        <f t="shared" si="33"/>
        <v>0.61552949767652809</v>
      </c>
      <c r="H116">
        <f t="shared" si="34"/>
        <v>0.54520657894103475</v>
      </c>
      <c r="I116">
        <f t="shared" si="35"/>
        <v>0.48291790213569441</v>
      </c>
      <c r="J116">
        <f t="shared" si="36"/>
        <v>0.42774557243257744</v>
      </c>
      <c r="K116">
        <f t="shared" si="37"/>
        <v>0.37887656250991897</v>
      </c>
    </row>
    <row r="117" spans="1:11" x14ac:dyDescent="0.25">
      <c r="A117" s="16">
        <v>180000</v>
      </c>
      <c r="B117" s="16">
        <f t="shared" si="30"/>
        <v>4.89077364764601</v>
      </c>
      <c r="C117" s="16">
        <f>(LN(A117)-$I$16)/$I$17</f>
        <v>0.94774322624860352</v>
      </c>
      <c r="D117">
        <f t="shared" si="22"/>
        <v>0.94774322624860352</v>
      </c>
      <c r="E117">
        <f t="shared" si="23"/>
        <v>0.89821722290011163</v>
      </c>
      <c r="F117">
        <f t="shared" si="32"/>
        <v>0.85127928870341285</v>
      </c>
      <c r="G117">
        <f t="shared" si="33"/>
        <v>0.80679417951438892</v>
      </c>
      <c r="H117">
        <f t="shared" si="34"/>
        <v>0.76463371861156193</v>
      </c>
      <c r="I117">
        <f t="shared" si="35"/>
        <v>0.72467642737538862</v>
      </c>
      <c r="J117">
        <f t="shared" si="36"/>
        <v>0.68680717526706259</v>
      </c>
      <c r="K117">
        <f t="shared" si="37"/>
        <v>0.65091684809829597</v>
      </c>
    </row>
    <row r="118" spans="1:11" x14ac:dyDescent="0.25">
      <c r="A118" s="16">
        <v>200000</v>
      </c>
      <c r="B118" s="16">
        <f t="shared" si="30"/>
        <v>5.026157684369478</v>
      </c>
      <c r="C118" s="16">
        <f>(LN(A118)-$I$16)/$I$17</f>
        <v>1.0031961292264071</v>
      </c>
      <c r="D118">
        <f t="shared" si="22"/>
        <v>1.0031961292264071</v>
      </c>
      <c r="E118">
        <f t="shared" si="23"/>
        <v>1.006402473694846</v>
      </c>
      <c r="F118">
        <f t="shared" si="32"/>
        <v>1.0096190660545505</v>
      </c>
      <c r="G118">
        <f t="shared" si="33"/>
        <v>1.0128459390591054</v>
      </c>
      <c r="H118">
        <f t="shared" si="34"/>
        <v>1.0160831255667799</v>
      </c>
      <c r="I118">
        <f t="shared" si="35"/>
        <v>1.019330658540863</v>
      </c>
      <c r="J118">
        <f t="shared" si="36"/>
        <v>1.0225885710499982</v>
      </c>
      <c r="K118">
        <f t="shared" si="37"/>
        <v>1.0258568962685211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9"/>
  <sheetViews>
    <sheetView topLeftCell="A72" workbookViewId="0">
      <selection activeCell="K87" sqref="K87"/>
    </sheetView>
  </sheetViews>
  <sheetFormatPr defaultRowHeight="15" x14ac:dyDescent="0.25"/>
  <cols>
    <col min="1" max="1" width="16.5703125" customWidth="1"/>
    <col min="3" max="3" width="12.28515625" customWidth="1"/>
    <col min="8" max="8" width="15.140625" customWidth="1"/>
    <col min="9" max="9" width="13.85546875" customWidth="1"/>
  </cols>
  <sheetData>
    <row r="2" spans="1:9" ht="18.75" x14ac:dyDescent="0.3">
      <c r="A2" s="1" t="s">
        <v>3</v>
      </c>
      <c r="B2" s="1"/>
      <c r="C2" s="1">
        <v>200</v>
      </c>
      <c r="G2" s="14" t="s">
        <v>19</v>
      </c>
      <c r="H2" s="14"/>
      <c r="I2" s="14"/>
    </row>
    <row r="3" spans="1:9" ht="15.75" thickBot="1" x14ac:dyDescent="0.3">
      <c r="A3" t="s">
        <v>4</v>
      </c>
      <c r="C3">
        <f>C2*100</f>
        <v>20000</v>
      </c>
    </row>
    <row r="4" spans="1:9" ht="15.75" thickBot="1" x14ac:dyDescent="0.3">
      <c r="H4" s="12" t="s">
        <v>17</v>
      </c>
      <c r="I4" s="13" t="s">
        <v>18</v>
      </c>
    </row>
    <row r="5" spans="1:9" ht="15.75" thickBot="1" x14ac:dyDescent="0.3">
      <c r="C5" t="s">
        <v>20</v>
      </c>
      <c r="E5" t="s">
        <v>21</v>
      </c>
      <c r="H5" s="10" t="s">
        <v>6</v>
      </c>
      <c r="I5" s="11" t="s">
        <v>7</v>
      </c>
    </row>
    <row r="6" spans="1:9" x14ac:dyDescent="0.25">
      <c r="A6" t="s">
        <v>0</v>
      </c>
      <c r="C6">
        <f>IF($C$2&lt;=50,H6,I6)</f>
        <v>3.1466340000000002</v>
      </c>
      <c r="G6" s="7" t="s">
        <v>0</v>
      </c>
      <c r="H6" s="3">
        <v>1.3924080000000001</v>
      </c>
      <c r="I6" s="5">
        <v>3.1466340000000002</v>
      </c>
    </row>
    <row r="7" spans="1:9" x14ac:dyDescent="0.25">
      <c r="A7" t="s">
        <v>8</v>
      </c>
      <c r="B7" s="15">
        <v>1</v>
      </c>
      <c r="C7">
        <f t="shared" ref="C7:C15" si="0">IF($C$2&lt;=50,H7,I7)</f>
        <v>1.3576550000000001</v>
      </c>
      <c r="E7">
        <f>C7*((LN($C$3)-$C$16)/$C$17)^B7</f>
        <v>-0.28333005624292906</v>
      </c>
      <c r="G7" s="8" t="s">
        <v>8</v>
      </c>
      <c r="H7" s="3">
        <v>0.52715299999999998</v>
      </c>
      <c r="I7" s="5">
        <v>1.3576550000000001</v>
      </c>
    </row>
    <row r="8" spans="1:9" x14ac:dyDescent="0.25">
      <c r="A8" t="s">
        <v>9</v>
      </c>
      <c r="B8" s="15">
        <v>2</v>
      </c>
      <c r="C8">
        <f t="shared" si="0"/>
        <v>0.41392299999999999</v>
      </c>
      <c r="E8">
        <f t="shared" ref="E8:E15" si="1">C8*((LN($C$3)-$C$16)/$C$17)^B8</f>
        <v>1.8027105813881707E-2</v>
      </c>
      <c r="G8" s="8" t="s">
        <v>9</v>
      </c>
      <c r="H8" s="3">
        <v>0.16675599999999999</v>
      </c>
      <c r="I8" s="5">
        <v>0.41392299999999999</v>
      </c>
    </row>
    <row r="9" spans="1:9" x14ac:dyDescent="0.25">
      <c r="A9" t="s">
        <v>10</v>
      </c>
      <c r="B9" s="15">
        <v>3</v>
      </c>
      <c r="C9">
        <f t="shared" si="0"/>
        <v>9.1159000000000004E-2</v>
      </c>
      <c r="E9">
        <f t="shared" si="1"/>
        <v>-8.2853188381762236E-4</v>
      </c>
      <c r="G9" s="8" t="s">
        <v>10</v>
      </c>
      <c r="H9" s="3">
        <v>5.0987999999999999E-2</v>
      </c>
      <c r="I9" s="5">
        <v>9.1159000000000004E-2</v>
      </c>
    </row>
    <row r="10" spans="1:9" x14ac:dyDescent="0.25">
      <c r="A10" t="s">
        <v>11</v>
      </c>
      <c r="B10" s="15">
        <v>4</v>
      </c>
      <c r="C10">
        <f t="shared" si="0"/>
        <v>1.6348999999999999E-2</v>
      </c>
      <c r="E10">
        <f t="shared" si="1"/>
        <v>3.1010166039753815E-5</v>
      </c>
      <c r="G10" s="8" t="s">
        <v>11</v>
      </c>
      <c r="H10" s="3">
        <v>2.6513999999999999E-2</v>
      </c>
      <c r="I10" s="5">
        <v>1.6348999999999999E-2</v>
      </c>
    </row>
    <row r="11" spans="1:9" x14ac:dyDescent="0.25">
      <c r="A11" t="s">
        <v>12</v>
      </c>
      <c r="B11" s="15">
        <v>5</v>
      </c>
      <c r="C11">
        <f t="shared" si="0"/>
        <v>1.8259999999999999E-3</v>
      </c>
      <c r="E11">
        <f t="shared" si="1"/>
        <v>-7.227979221803607E-7</v>
      </c>
      <c r="G11" s="8" t="s">
        <v>12</v>
      </c>
      <c r="H11" s="3">
        <v>1.9750000000000002E-3</v>
      </c>
      <c r="I11" s="5">
        <v>1.8259999999999999E-3</v>
      </c>
    </row>
    <row r="12" spans="1:9" x14ac:dyDescent="0.25">
      <c r="A12" t="s">
        <v>13</v>
      </c>
      <c r="B12" s="15">
        <v>6</v>
      </c>
      <c r="C12">
        <f t="shared" si="0"/>
        <v>-4.3249999999999999E-3</v>
      </c>
      <c r="E12">
        <f t="shared" si="1"/>
        <v>-3.5727732860276948E-7</v>
      </c>
      <c r="G12" s="8" t="s">
        <v>13</v>
      </c>
      <c r="H12" s="3">
        <v>-1.7975999999999999E-2</v>
      </c>
      <c r="I12" s="5">
        <v>-4.3249999999999999E-3</v>
      </c>
    </row>
    <row r="13" spans="1:9" x14ac:dyDescent="0.25">
      <c r="A13" t="s">
        <v>14</v>
      </c>
      <c r="B13" s="15">
        <v>7</v>
      </c>
      <c r="C13">
        <f t="shared" si="0"/>
        <v>-4.973E-3</v>
      </c>
      <c r="E13">
        <f t="shared" si="1"/>
        <v>8.5731620008825952E-8</v>
      </c>
      <c r="G13" s="8" t="s">
        <v>14</v>
      </c>
      <c r="H13" s="3">
        <v>5.4089999999999997E-3</v>
      </c>
      <c r="I13" s="5">
        <v>-4.973E-3</v>
      </c>
    </row>
    <row r="14" spans="1:9" x14ac:dyDescent="0.25">
      <c r="A14" t="s">
        <v>15</v>
      </c>
      <c r="B14" s="15">
        <v>8</v>
      </c>
      <c r="C14">
        <f t="shared" si="0"/>
        <v>0</v>
      </c>
      <c r="E14">
        <f t="shared" si="1"/>
        <v>0</v>
      </c>
      <c r="G14" s="8" t="s">
        <v>15</v>
      </c>
      <c r="H14" s="3">
        <v>1.3259E-2</v>
      </c>
      <c r="I14" s="5">
        <v>0</v>
      </c>
    </row>
    <row r="15" spans="1:9" x14ac:dyDescent="0.25">
      <c r="A15" t="s">
        <v>16</v>
      </c>
      <c r="B15" s="15">
        <v>9</v>
      </c>
      <c r="C15">
        <f t="shared" si="0"/>
        <v>0</v>
      </c>
      <c r="E15">
        <f t="shared" si="1"/>
        <v>0</v>
      </c>
      <c r="G15" s="8" t="s">
        <v>16</v>
      </c>
      <c r="H15" s="3">
        <v>0</v>
      </c>
      <c r="I15" s="5">
        <v>0</v>
      </c>
    </row>
    <row r="16" spans="1:9" x14ac:dyDescent="0.25">
      <c r="A16" t="s">
        <v>1</v>
      </c>
      <c r="C16">
        <f>IF($C$2&lt;=50,H16,I16)</f>
        <v>10.3</v>
      </c>
      <c r="G16" s="8" t="s">
        <v>1</v>
      </c>
      <c r="H16" s="3">
        <v>5.6</v>
      </c>
      <c r="I16" s="5">
        <v>10.3</v>
      </c>
    </row>
    <row r="17" spans="1:11" ht="15.75" thickBot="1" x14ac:dyDescent="0.3">
      <c r="A17" t="s">
        <v>2</v>
      </c>
      <c r="C17">
        <f>IF($C$2&lt;=50,H17,I17)</f>
        <v>1.9</v>
      </c>
      <c r="G17" s="9" t="s">
        <v>2</v>
      </c>
      <c r="H17" s="4">
        <v>2.9</v>
      </c>
      <c r="I17" s="6">
        <v>1.9</v>
      </c>
    </row>
    <row r="18" spans="1:11" x14ac:dyDescent="0.25">
      <c r="D18" s="2" t="s">
        <v>5</v>
      </c>
      <c r="E18" s="2">
        <f>C6+SUM(E7:E15)</f>
        <v>2.8805325335095442</v>
      </c>
    </row>
    <row r="21" spans="1:11" x14ac:dyDescent="0.25">
      <c r="A21" t="s">
        <v>3</v>
      </c>
      <c r="B21" t="s">
        <v>22</v>
      </c>
      <c r="C21" t="s">
        <v>23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 t="s">
        <v>30</v>
      </c>
      <c r="K21" t="s">
        <v>31</v>
      </c>
    </row>
    <row r="22" spans="1:11" x14ac:dyDescent="0.25">
      <c r="A22">
        <v>1</v>
      </c>
      <c r="B22">
        <f>$H$6+$H$7*D22+$H$8*E22+$H$9*F22+$H$10*G22+$H$11*H22+$H$12*I22+$H$13*J22+$H$14*K22</f>
        <v>1.22946438665321</v>
      </c>
      <c r="C22">
        <f>(LN(A22*100)-$H$16)/$H$17</f>
        <v>-0.34304476345238205</v>
      </c>
      <c r="D22">
        <f>C22</f>
        <v>-0.34304476345238205</v>
      </c>
      <c r="E22">
        <f>D22*D22</f>
        <v>0.11767970973210076</v>
      </c>
      <c r="F22">
        <f>E22*D22</f>
        <v>-4.0369408188193491E-2</v>
      </c>
      <c r="G22">
        <f>F22*D22</f>
        <v>1.3848514082631491E-2</v>
      </c>
      <c r="H22">
        <f>G22*D22</f>
        <v>-4.7506602376433012E-3</v>
      </c>
      <c r="I22">
        <f>H22*D22</f>
        <v>1.6296891174649834E-3</v>
      </c>
      <c r="J22">
        <f>I22*D22</f>
        <v>-5.5905631780169647E-4</v>
      </c>
      <c r="K22">
        <f>J22*D22</f>
        <v>1.917813422968427E-4</v>
      </c>
    </row>
    <row r="23" spans="1:11" x14ac:dyDescent="0.25">
      <c r="A23">
        <v>1.5</v>
      </c>
      <c r="B23">
        <f t="shared" ref="B23:B59" si="2">$H$6+$H$7*D23+$H$8*E23+$H$9*F23+$H$10*G23+$H$11*H23+$H$12*I23+$H$13*J23+$H$14*K23</f>
        <v>1.2917777440783342</v>
      </c>
      <c r="C23">
        <f t="shared" ref="C23:C59" si="3">(LN(A23*100)-$H$16)/$H$17</f>
        <v>-0.20322920893232557</v>
      </c>
      <c r="D23">
        <f t="shared" ref="D23:D59" si="4">C23</f>
        <v>-0.20322920893232557</v>
      </c>
      <c r="E23">
        <f t="shared" ref="E23:E59" si="5">D23*D23</f>
        <v>4.1302111363258842E-2</v>
      </c>
      <c r="F23">
        <f t="shared" ref="F23:F59" si="6">E23*D23</f>
        <v>-8.3937954195899087E-3</v>
      </c>
      <c r="G23">
        <f t="shared" ref="G23:G59" si="7">F23*D23</f>
        <v>1.7058644030630348E-3</v>
      </c>
      <c r="H23">
        <f t="shared" ref="H23:H59" si="8">G23*D23</f>
        <v>-3.4668147318031437E-4</v>
      </c>
      <c r="I23">
        <f t="shared" ref="I23:I59" si="9">H23*D23</f>
        <v>7.0455801545928537E-5</v>
      </c>
      <c r="J23">
        <f t="shared" ref="J23:J59" si="10">I23*D23</f>
        <v>-1.4318676812871978E-5</v>
      </c>
      <c r="K23">
        <f t="shared" ref="K23:K59" si="11">J23*D23</f>
        <v>2.9099733616376048E-6</v>
      </c>
    </row>
    <row r="24" spans="1:11" x14ac:dyDescent="0.25">
      <c r="A24">
        <v>2</v>
      </c>
      <c r="B24">
        <f t="shared" si="2"/>
        <v>1.3393193445772038</v>
      </c>
      <c r="C24">
        <f t="shared" si="3"/>
        <v>-0.10402849429378046</v>
      </c>
      <c r="D24">
        <f t="shared" si="4"/>
        <v>-0.10402849429378046</v>
      </c>
      <c r="E24">
        <f t="shared" si="5"/>
        <v>1.0821927625031114E-2</v>
      </c>
      <c r="F24">
        <f t="shared" si="6"/>
        <v>-1.1257888361882542E-3</v>
      </c>
      <c r="G24">
        <f t="shared" si="7"/>
        <v>1.1711411752141155E-4</v>
      </c>
      <c r="H24">
        <f t="shared" si="8"/>
        <v>-1.2183205306297296E-5</v>
      </c>
      <c r="I24">
        <f t="shared" si="9"/>
        <v>1.2674005036861041E-6</v>
      </c>
      <c r="J24">
        <f t="shared" si="10"/>
        <v>-1.3184576606564436E-7</v>
      </c>
      <c r="K24">
        <f t="shared" si="11"/>
        <v>1.3715716522818997E-8</v>
      </c>
    </row>
    <row r="25" spans="1:11" x14ac:dyDescent="0.25">
      <c r="A25">
        <v>2.5</v>
      </c>
      <c r="B25">
        <f t="shared" si="2"/>
        <v>1.3782527194346257</v>
      </c>
      <c r="C25">
        <f t="shared" si="3"/>
        <v>-2.7082442116466768E-2</v>
      </c>
      <c r="D25">
        <f t="shared" si="4"/>
        <v>-2.7082442116466768E-2</v>
      </c>
      <c r="E25">
        <f t="shared" si="5"/>
        <v>7.3345867099177298E-4</v>
      </c>
      <c r="F25">
        <f t="shared" si="6"/>
        <v>-1.9863852001955335E-5</v>
      </c>
      <c r="G25">
        <f t="shared" si="7"/>
        <v>5.379616220530179E-7</v>
      </c>
      <c r="H25">
        <f t="shared" si="8"/>
        <v>-1.456931449013143E-8</v>
      </c>
      <c r="I25">
        <f t="shared" si="9"/>
        <v>3.9457261635558501E-10</v>
      </c>
      <c r="J25">
        <f t="shared" si="10"/>
        <v>-1.068599004319298E-11</v>
      </c>
      <c r="K25">
        <f t="shared" si="11"/>
        <v>2.8940270680191411E-13</v>
      </c>
    </row>
    <row r="26" spans="1:11" x14ac:dyDescent="0.25">
      <c r="A26">
        <v>3</v>
      </c>
      <c r="B26">
        <f t="shared" si="2"/>
        <v>1.4114892033492892</v>
      </c>
      <c r="C26">
        <f t="shared" si="3"/>
        <v>3.5787060226276306E-2</v>
      </c>
      <c r="D26">
        <f t="shared" si="4"/>
        <v>3.5787060226276306E-2</v>
      </c>
      <c r="E26">
        <f t="shared" si="5"/>
        <v>1.2807136796391275E-3</v>
      </c>
      <c r="F26">
        <f t="shared" si="6"/>
        <v>4.5832977585861394E-5</v>
      </c>
      <c r="G26">
        <f t="shared" si="7"/>
        <v>1.6402275292147938E-6</v>
      </c>
      <c r="H26">
        <f t="shared" si="8"/>
        <v>5.8698921372806206E-8</v>
      </c>
      <c r="I26">
        <f t="shared" si="9"/>
        <v>2.1006618343860732E-9</v>
      </c>
      <c r="J26">
        <f t="shared" si="10"/>
        <v>7.5176511582214462E-11</v>
      </c>
      <c r="K26">
        <f t="shared" si="11"/>
        <v>2.6903463475940673E-12</v>
      </c>
    </row>
    <row r="27" spans="1:11" x14ac:dyDescent="0.25">
      <c r="A27">
        <v>3.5</v>
      </c>
      <c r="B27">
        <f t="shared" si="2"/>
        <v>1.4406509923726754</v>
      </c>
      <c r="C27">
        <f t="shared" si="3"/>
        <v>8.8942467063261837E-2</v>
      </c>
      <c r="D27">
        <f t="shared" si="4"/>
        <v>8.8942467063261837E-2</v>
      </c>
      <c r="E27">
        <f t="shared" si="5"/>
        <v>7.9107624472994163E-3</v>
      </c>
      <c r="F27">
        <f t="shared" si="6"/>
        <v>7.0360272841421697E-4</v>
      </c>
      <c r="G27">
        <f t="shared" si="7"/>
        <v>6.2580162497602655E-5</v>
      </c>
      <c r="H27">
        <f t="shared" si="8"/>
        <v>5.5660340417565976E-6</v>
      </c>
      <c r="I27">
        <f t="shared" si="9"/>
        <v>4.9505679943193039E-7</v>
      </c>
      <c r="J27">
        <f t="shared" si="10"/>
        <v>4.4031573077918289E-8</v>
      </c>
      <c r="K27">
        <f t="shared" si="11"/>
        <v>3.9162767382263544E-9</v>
      </c>
    </row>
    <row r="28" spans="1:11" x14ac:dyDescent="0.25">
      <c r="A28">
        <v>4</v>
      </c>
      <c r="B28">
        <f t="shared" si="2"/>
        <v>1.4667399927983196</v>
      </c>
      <c r="C28">
        <f t="shared" si="3"/>
        <v>0.13498777486482141</v>
      </c>
      <c r="D28">
        <f t="shared" si="4"/>
        <v>0.13498777486482141</v>
      </c>
      <c r="E28">
        <f t="shared" si="5"/>
        <v>1.8221699362955712E-2</v>
      </c>
      <c r="F28">
        <f t="shared" si="6"/>
        <v>2.4597066512611252E-3</v>
      </c>
      <c r="G28">
        <f t="shared" si="7"/>
        <v>3.3203032767394058E-4</v>
      </c>
      <c r="H28">
        <f t="shared" si="8"/>
        <v>4.4820035120342772E-5</v>
      </c>
      <c r="I28">
        <f t="shared" si="9"/>
        <v>6.0501568102582188E-6</v>
      </c>
      <c r="J28">
        <f t="shared" si="10"/>
        <v>8.1669720540000249E-7</v>
      </c>
      <c r="K28">
        <f t="shared" si="11"/>
        <v>1.1024413849526435E-7</v>
      </c>
    </row>
    <row r="29" spans="1:11" x14ac:dyDescent="0.25">
      <c r="A29">
        <v>4.5</v>
      </c>
      <c r="B29">
        <f t="shared" si="2"/>
        <v>1.490420730165493</v>
      </c>
      <c r="C29">
        <f t="shared" si="3"/>
        <v>0.17560261474633307</v>
      </c>
      <c r="D29">
        <f t="shared" si="4"/>
        <v>0.17560261474633307</v>
      </c>
      <c r="E29">
        <f t="shared" si="5"/>
        <v>3.0836278305749074E-2</v>
      </c>
      <c r="F29">
        <f t="shared" si="6"/>
        <v>5.4149310995351627E-3</v>
      </c>
      <c r="G29">
        <f t="shared" si="7"/>
        <v>9.5087605974961088E-4</v>
      </c>
      <c r="H29">
        <f t="shared" si="8"/>
        <v>1.6697632239172209E-4</v>
      </c>
      <c r="I29">
        <f t="shared" si="9"/>
        <v>2.9321478812713083E-5</v>
      </c>
      <c r="J29">
        <f t="shared" si="10"/>
        <v>5.1489283477416235E-6</v>
      </c>
      <c r="K29">
        <f t="shared" si="11"/>
        <v>9.0416528100494562E-7</v>
      </c>
    </row>
    <row r="30" spans="1:11" x14ac:dyDescent="0.25">
      <c r="A30">
        <v>5</v>
      </c>
      <c r="B30">
        <f t="shared" si="2"/>
        <v>1.5121577856431412</v>
      </c>
      <c r="C30">
        <f t="shared" si="3"/>
        <v>0.21193382704213509</v>
      </c>
      <c r="D30">
        <f t="shared" si="4"/>
        <v>0.21193382704213509</v>
      </c>
      <c r="E30">
        <f t="shared" si="5"/>
        <v>4.4915947044725631E-2</v>
      </c>
      <c r="F30">
        <f t="shared" si="6"/>
        <v>9.5192085524105803E-3</v>
      </c>
      <c r="G30">
        <f t="shared" si="7"/>
        <v>2.0174422989245972E-3</v>
      </c>
      <c r="H30">
        <f t="shared" si="8"/>
        <v>4.2756426724777297E-4</v>
      </c>
      <c r="I30">
        <f t="shared" si="9"/>
        <v>9.0615331464286749E-5</v>
      </c>
      <c r="J30">
        <f t="shared" si="10"/>
        <v>1.9204453985917891E-5</v>
      </c>
      <c r="K30">
        <f t="shared" si="11"/>
        <v>4.0700734294901639E-6</v>
      </c>
    </row>
    <row r="31" spans="1:11" x14ac:dyDescent="0.25">
      <c r="A31">
        <v>5.5</v>
      </c>
      <c r="B31">
        <f t="shared" si="2"/>
        <v>1.5322894231643711</v>
      </c>
      <c r="C31">
        <f t="shared" si="3"/>
        <v>0.24479940628500571</v>
      </c>
      <c r="D31">
        <f t="shared" si="4"/>
        <v>0.24479940628500571</v>
      </c>
      <c r="E31">
        <f t="shared" si="5"/>
        <v>5.9926749317491292E-2</v>
      </c>
      <c r="F31">
        <f t="shared" si="6"/>
        <v>1.4670032653512239E-2</v>
      </c>
      <c r="G31">
        <f t="shared" si="7"/>
        <v>3.5912152837614428E-3</v>
      </c>
      <c r="H31">
        <f t="shared" si="8"/>
        <v>8.7912736930643954E-4</v>
      </c>
      <c r="I31">
        <f t="shared" si="9"/>
        <v>2.1520985805511536E-4</v>
      </c>
      <c r="J31">
        <f t="shared" si="10"/>
        <v>5.2683245478572592E-5</v>
      </c>
      <c r="K31">
        <f t="shared" si="11"/>
        <v>1.2896827214321782E-5</v>
      </c>
    </row>
    <row r="32" spans="1:11" x14ac:dyDescent="0.25">
      <c r="A32">
        <v>6</v>
      </c>
      <c r="B32">
        <f t="shared" si="2"/>
        <v>1.5510700372023427</v>
      </c>
      <c r="C32">
        <f t="shared" si="3"/>
        <v>0.27480332938487817</v>
      </c>
      <c r="D32">
        <f t="shared" si="4"/>
        <v>0.27480332938487817</v>
      </c>
      <c r="E32">
        <f t="shared" si="5"/>
        <v>7.5516869841013842E-2</v>
      </c>
      <c r="F32">
        <f t="shared" si="6"/>
        <v>2.0752287257035099E-2</v>
      </c>
      <c r="G32">
        <f t="shared" si="7"/>
        <v>5.7027976305846261E-3</v>
      </c>
      <c r="H32">
        <f t="shared" si="8"/>
        <v>1.5671477756928499E-3</v>
      </c>
      <c r="I32">
        <f t="shared" si="9"/>
        <v>4.3065742639850139E-4</v>
      </c>
      <c r="J32">
        <f t="shared" si="10"/>
        <v>1.183460945986313E-4</v>
      </c>
      <c r="K32">
        <f t="shared" si="11"/>
        <v>3.2521900815401631E-5</v>
      </c>
    </row>
    <row r="33" spans="1:11" x14ac:dyDescent="0.25">
      <c r="A33">
        <v>6.5</v>
      </c>
      <c r="B33">
        <f t="shared" si="2"/>
        <v>1.5686960712018676</v>
      </c>
      <c r="C33">
        <f t="shared" si="3"/>
        <v>0.30240426306540796</v>
      </c>
      <c r="D33">
        <f t="shared" si="4"/>
        <v>0.30240426306540796</v>
      </c>
      <c r="E33">
        <f t="shared" si="5"/>
        <v>9.1448338320132466E-2</v>
      </c>
      <c r="F33">
        <f t="shared" si="6"/>
        <v>2.7654367358255764E-2</v>
      </c>
      <c r="G33">
        <f t="shared" si="7"/>
        <v>8.362798581513408E-3</v>
      </c>
      <c r="H33">
        <f t="shared" si="8"/>
        <v>2.5289459422070011E-3</v>
      </c>
      <c r="I33">
        <f t="shared" si="9"/>
        <v>7.6476403398536197E-4</v>
      </c>
      <c r="J33">
        <f t="shared" si="10"/>
        <v>2.3126790411627201E-4</v>
      </c>
      <c r="K33">
        <f t="shared" si="11"/>
        <v>6.9936400114962663E-5</v>
      </c>
    </row>
    <row r="34" spans="1:11" x14ac:dyDescent="0.25">
      <c r="A34">
        <v>7</v>
      </c>
      <c r="B34">
        <f t="shared" si="2"/>
        <v>1.5853225931142207</v>
      </c>
      <c r="C34">
        <f t="shared" si="3"/>
        <v>0.32795873622186372</v>
      </c>
      <c r="D34">
        <f t="shared" si="4"/>
        <v>0.32795873622186372</v>
      </c>
      <c r="E34">
        <f t="shared" si="5"/>
        <v>0.10755693266424199</v>
      </c>
      <c r="F34">
        <f t="shared" si="6"/>
        <v>3.5274235708464899E-2</v>
      </c>
      <c r="G34">
        <f t="shared" si="7"/>
        <v>1.1568493764140287E-2</v>
      </c>
      <c r="H34">
        <f t="shared" si="8"/>
        <v>3.7939885948779597E-3</v>
      </c>
      <c r="I34">
        <f t="shared" si="9"/>
        <v>1.2442717048163402E-3</v>
      </c>
      <c r="J34">
        <f t="shared" si="10"/>
        <v>4.0806977582819081E-4</v>
      </c>
      <c r="K34">
        <f t="shared" si="11"/>
        <v>1.3383004797095269E-4</v>
      </c>
    </row>
    <row r="35" spans="1:11" x14ac:dyDescent="0.25">
      <c r="A35">
        <v>7.5</v>
      </c>
      <c r="B35">
        <f t="shared" si="2"/>
        <v>1.6010743086811132</v>
      </c>
      <c r="C35">
        <f t="shared" si="3"/>
        <v>0.35174938156219188</v>
      </c>
      <c r="D35">
        <f t="shared" si="4"/>
        <v>0.35174938156219188</v>
      </c>
      <c r="E35">
        <f t="shared" si="5"/>
        <v>0.12372762742938445</v>
      </c>
      <c r="F35">
        <f t="shared" si="6"/>
        <v>4.352111643044327E-2</v>
      </c>
      <c r="G35">
        <f t="shared" si="7"/>
        <v>1.5308525789304568E-2</v>
      </c>
      <c r="H35">
        <f t="shared" si="8"/>
        <v>5.3847644790167466E-3</v>
      </c>
      <c r="I35">
        <f t="shared" si="9"/>
        <v>1.8940875753521989E-3</v>
      </c>
      <c r="J35">
        <f t="shared" si="10"/>
        <v>6.6624413325476744E-4</v>
      </c>
      <c r="K35">
        <f t="shared" si="11"/>
        <v>2.3435096184180301E-4</v>
      </c>
    </row>
    <row r="36" spans="1:11" x14ac:dyDescent="0.25">
      <c r="A36">
        <v>8</v>
      </c>
      <c r="B36">
        <f t="shared" si="2"/>
        <v>1.6160531177664246</v>
      </c>
      <c r="C36">
        <f t="shared" si="3"/>
        <v>0.3740040440234233</v>
      </c>
      <c r="D36">
        <f t="shared" si="4"/>
        <v>0.3740040440234233</v>
      </c>
      <c r="E36">
        <f t="shared" si="5"/>
        <v>0.13987902494587476</v>
      </c>
      <c r="F36">
        <f t="shared" si="6"/>
        <v>5.2315321003810471E-2</v>
      </c>
      <c r="G36">
        <f t="shared" si="7"/>
        <v>1.9566141619808654E-2</v>
      </c>
      <c r="H36">
        <f t="shared" si="8"/>
        <v>7.3178160917434509E-3</v>
      </c>
      <c r="I36">
        <f t="shared" si="9"/>
        <v>2.7368928117317329E-3</v>
      </c>
      <c r="J36">
        <f t="shared" si="10"/>
        <v>1.0236089796463058E-3</v>
      </c>
      <c r="K36">
        <f t="shared" si="11"/>
        <v>3.8283389788640836E-4</v>
      </c>
    </row>
    <row r="37" spans="1:11" x14ac:dyDescent="0.25">
      <c r="A37">
        <v>8.5</v>
      </c>
      <c r="B37">
        <f t="shared" si="2"/>
        <v>1.6303434428402346</v>
      </c>
      <c r="C37">
        <f t="shared" si="3"/>
        <v>0.39490908602909069</v>
      </c>
      <c r="D37">
        <f t="shared" si="4"/>
        <v>0.39490908602909069</v>
      </c>
      <c r="E37">
        <f t="shared" si="5"/>
        <v>0.15595318622833176</v>
      </c>
      <c r="F37">
        <f t="shared" si="6"/>
        <v>6.158733023675507E-2</v>
      </c>
      <c r="G37">
        <f t="shared" si="7"/>
        <v>2.4321396294768725E-2</v>
      </c>
      <c r="H37">
        <f t="shared" si="8"/>
        <v>9.6047403817184299E-3</v>
      </c>
      <c r="I37">
        <f t="shared" si="9"/>
        <v>3.792999245691125E-3</v>
      </c>
      <c r="J37">
        <f t="shared" si="10"/>
        <v>1.4978898654249126E-3</v>
      </c>
      <c r="K37">
        <f t="shared" si="11"/>
        <v>5.9153031772718988E-4</v>
      </c>
    </row>
    <row r="38" spans="1:11" x14ac:dyDescent="0.25">
      <c r="A38">
        <v>9</v>
      </c>
      <c r="B38">
        <f t="shared" si="2"/>
        <v>1.6440160764575282</v>
      </c>
      <c r="C38">
        <f t="shared" si="3"/>
        <v>0.41461888390493495</v>
      </c>
      <c r="D38">
        <f t="shared" si="4"/>
        <v>0.41461888390493495</v>
      </c>
      <c r="E38">
        <f t="shared" si="5"/>
        <v>0.17190881889057394</v>
      </c>
      <c r="F38">
        <f t="shared" si="6"/>
        <v>7.127664262182537E-2</v>
      </c>
      <c r="G38">
        <f t="shared" si="7"/>
        <v>2.9552642012352151E-2</v>
      </c>
      <c r="H38">
        <f t="shared" si="8"/>
        <v>1.2253083447603539E-2</v>
      </c>
      <c r="I38">
        <f t="shared" si="9"/>
        <v>5.0803597834394119E-3</v>
      </c>
      <c r="J38">
        <f t="shared" si="10"/>
        <v>2.106413103245166E-3</v>
      </c>
      <c r="K38">
        <f t="shared" si="11"/>
        <v>8.7335864991024126E-4</v>
      </c>
    </row>
    <row r="39" spans="1:11" x14ac:dyDescent="0.25">
      <c r="A39">
        <v>9.5</v>
      </c>
      <c r="B39">
        <f t="shared" si="2"/>
        <v>1.6571310173779339</v>
      </c>
      <c r="C39">
        <f t="shared" si="3"/>
        <v>0.4332627533084783</v>
      </c>
      <c r="D39">
        <f t="shared" si="4"/>
        <v>0.4332627533084783</v>
      </c>
      <c r="E39">
        <f t="shared" si="5"/>
        <v>0.18771661340444332</v>
      </c>
      <c r="F39">
        <f t="shared" si="6"/>
        <v>8.1330616765352318E-2</v>
      </c>
      <c r="G39">
        <f t="shared" si="7"/>
        <v>3.5237526948033233E-2</v>
      </c>
      <c r="H39">
        <f t="shared" si="8"/>
        <v>1.5267107945286578E-2</v>
      </c>
      <c r="I39">
        <f t="shared" si="9"/>
        <v>6.6146692234326076E-3</v>
      </c>
      <c r="J39">
        <f t="shared" si="10"/>
        <v>2.8658897999692657E-3</v>
      </c>
      <c r="K39">
        <f t="shared" si="11"/>
        <v>1.2416833054133681E-3</v>
      </c>
    </row>
    <row r="40" spans="1:11" x14ac:dyDescent="0.25">
      <c r="A40">
        <v>10</v>
      </c>
      <c r="B40">
        <f t="shared" si="2"/>
        <v>1.6697395995932971</v>
      </c>
      <c r="C40">
        <f t="shared" si="3"/>
        <v>0.45095009620073695</v>
      </c>
      <c r="D40">
        <f t="shared" si="4"/>
        <v>0.45095009620073695</v>
      </c>
      <c r="E40">
        <f t="shared" si="5"/>
        <v>0.20335598926345391</v>
      </c>
      <c r="F40">
        <f t="shared" si="6"/>
        <v>9.1703402921350569E-2</v>
      </c>
      <c r="G40">
        <f t="shared" si="7"/>
        <v>4.135365836931798E-2</v>
      </c>
      <c r="H40">
        <f t="shared" si="8"/>
        <v>1.8648436219896355E-2</v>
      </c>
      <c r="I40">
        <f t="shared" si="9"/>
        <v>8.4095141073555688E-3</v>
      </c>
      <c r="J40">
        <f t="shared" si="10"/>
        <v>3.7922711957134483E-3</v>
      </c>
      <c r="K40">
        <f t="shared" si="11"/>
        <v>1.7101250605262633E-3</v>
      </c>
    </row>
    <row r="41" spans="1:11" x14ac:dyDescent="0.25">
      <c r="A41">
        <v>12</v>
      </c>
      <c r="B41">
        <f t="shared" si="2"/>
        <v>1.7159151745684844</v>
      </c>
      <c r="C41">
        <f t="shared" si="3"/>
        <v>0.51381959854348003</v>
      </c>
      <c r="D41">
        <f t="shared" si="4"/>
        <v>0.51381959854348003</v>
      </c>
      <c r="E41">
        <f t="shared" si="5"/>
        <v>0.26401057984738296</v>
      </c>
      <c r="F41">
        <f t="shared" si="6"/>
        <v>0.13565381014841368</v>
      </c>
      <c r="G41">
        <f t="shared" si="7"/>
        <v>6.9701586271351382E-2</v>
      </c>
      <c r="H41">
        <f t="shared" si="8"/>
        <v>3.5814041075789504E-2</v>
      </c>
      <c r="I41">
        <f t="shared" si="9"/>
        <v>1.8401956207781865E-2</v>
      </c>
      <c r="J41">
        <f t="shared" si="10"/>
        <v>9.4552857510971783E-3</v>
      </c>
      <c r="K41">
        <f t="shared" si="11"/>
        <v>4.8583111287426395E-3</v>
      </c>
    </row>
    <row r="42" spans="1:11" x14ac:dyDescent="0.25">
      <c r="A42">
        <v>14</v>
      </c>
      <c r="B42">
        <f t="shared" si="2"/>
        <v>1.7566910596910299</v>
      </c>
      <c r="C42">
        <f t="shared" si="3"/>
        <v>0.56697500538046552</v>
      </c>
      <c r="D42">
        <f t="shared" si="4"/>
        <v>0.56697500538046552</v>
      </c>
      <c r="E42">
        <f t="shared" si="5"/>
        <v>0.32146065672617891</v>
      </c>
      <c r="F42">
        <f t="shared" si="6"/>
        <v>0.18226015757693326</v>
      </c>
      <c r="G42">
        <f t="shared" si="7"/>
        <v>0.10333695382282623</v>
      </c>
      <c r="H42">
        <f t="shared" si="8"/>
        <v>5.8589469949697819E-2</v>
      </c>
      <c r="I42">
        <f t="shared" si="9"/>
        <v>3.3218765039968547E-2</v>
      </c>
      <c r="J42">
        <f t="shared" si="10"/>
        <v>1.8834209487268588E-2</v>
      </c>
      <c r="K42">
        <f t="shared" si="11"/>
        <v>1.0678526025380922E-2</v>
      </c>
    </row>
    <row r="43" spans="1:11" x14ac:dyDescent="0.25">
      <c r="A43">
        <v>16</v>
      </c>
      <c r="B43">
        <f t="shared" si="2"/>
        <v>1.7933771825982272</v>
      </c>
      <c r="C43">
        <f t="shared" si="3"/>
        <v>0.6130203131820251</v>
      </c>
      <c r="D43">
        <f t="shared" si="4"/>
        <v>0.6130203131820251</v>
      </c>
      <c r="E43">
        <f t="shared" si="5"/>
        <v>0.37579390437378812</v>
      </c>
      <c r="F43">
        <f t="shared" si="6"/>
        <v>0.23036929695111558</v>
      </c>
      <c r="G43">
        <f t="shared" si="7"/>
        <v>0.14122105856449582</v>
      </c>
      <c r="H43">
        <f t="shared" si="8"/>
        <v>8.6571377549104336E-2</v>
      </c>
      <c r="I43">
        <f t="shared" si="9"/>
        <v>5.3070012977751276E-2</v>
      </c>
      <c r="J43">
        <f t="shared" si="10"/>
        <v>3.2532995976195224E-2</v>
      </c>
      <c r="K43">
        <f t="shared" si="11"/>
        <v>1.9943387382076759E-2</v>
      </c>
    </row>
    <row r="44" spans="1:11" x14ac:dyDescent="0.25">
      <c r="A44">
        <v>18</v>
      </c>
      <c r="B44">
        <f t="shared" si="2"/>
        <v>1.8268481524879414</v>
      </c>
      <c r="C44">
        <f t="shared" si="3"/>
        <v>0.65363515306353681</v>
      </c>
      <c r="D44">
        <f t="shared" si="4"/>
        <v>0.65363515306353681</v>
      </c>
      <c r="E44">
        <f t="shared" si="5"/>
        <v>0.42723891332039321</v>
      </c>
      <c r="F44">
        <f t="shared" si="6"/>
        <v>0.27925837250287433</v>
      </c>
      <c r="G44">
        <f t="shared" si="7"/>
        <v>0.18253308905519045</v>
      </c>
      <c r="H44">
        <f t="shared" si="8"/>
        <v>0.1193100436037496</v>
      </c>
      <c r="I44">
        <f t="shared" si="9"/>
        <v>7.7985238612954116E-2</v>
      </c>
      <c r="J44">
        <f t="shared" si="10"/>
        <v>5.0973893377474704E-2</v>
      </c>
      <c r="K44">
        <f t="shared" si="11"/>
        <v>3.3318328600030082E-2</v>
      </c>
    </row>
    <row r="45" spans="1:11" x14ac:dyDescent="0.25">
      <c r="A45">
        <v>20</v>
      </c>
      <c r="B45">
        <f t="shared" si="2"/>
        <v>1.8577200541138006</v>
      </c>
      <c r="C45">
        <f t="shared" si="3"/>
        <v>0.68996636535933886</v>
      </c>
      <c r="D45">
        <f t="shared" si="4"/>
        <v>0.68996636535933886</v>
      </c>
      <c r="E45">
        <f t="shared" si="5"/>
        <v>0.47605358532717668</v>
      </c>
      <c r="F45">
        <f t="shared" si="6"/>
        <v>0.328460961984474</v>
      </c>
      <c r="G45">
        <f t="shared" si="7"/>
        <v>0.22662701610285951</v>
      </c>
      <c r="H45">
        <f t="shared" si="8"/>
        <v>0.15636501859272234</v>
      </c>
      <c r="I45">
        <f t="shared" si="9"/>
        <v>0.10788660354776608</v>
      </c>
      <c r="J45">
        <f t="shared" si="10"/>
        <v>7.4438127720816122E-2</v>
      </c>
      <c r="K45">
        <f t="shared" si="11"/>
        <v>5.135980442768575E-2</v>
      </c>
    </row>
    <row r="46" spans="1:11" x14ac:dyDescent="0.25">
      <c r="A46">
        <v>22</v>
      </c>
      <c r="B46">
        <f t="shared" si="2"/>
        <v>1.8864449414671283</v>
      </c>
      <c r="C46">
        <f t="shared" si="3"/>
        <v>0.72283194460220945</v>
      </c>
      <c r="D46">
        <f t="shared" si="4"/>
        <v>0.72283194460220945</v>
      </c>
      <c r="E46">
        <f t="shared" si="5"/>
        <v>0.52248602013741163</v>
      </c>
      <c r="F46">
        <f t="shared" si="6"/>
        <v>0.37766958596339439</v>
      </c>
      <c r="G46">
        <f t="shared" si="7"/>
        <v>0.27299164123903169</v>
      </c>
      <c r="H46">
        <f t="shared" si="8"/>
        <v>0.197327078896958</v>
      </c>
      <c r="I46">
        <f t="shared" si="9"/>
        <v>0.14263431616176175</v>
      </c>
      <c r="J46">
        <f t="shared" si="10"/>
        <v>0.1031006401182126</v>
      </c>
      <c r="K46">
        <f t="shared" si="11"/>
        <v>7.4524436186380189E-2</v>
      </c>
    </row>
    <row r="47" spans="1:11" x14ac:dyDescent="0.25">
      <c r="A47">
        <v>24</v>
      </c>
      <c r="B47">
        <f t="shared" si="2"/>
        <v>1.913365333356883</v>
      </c>
      <c r="C47">
        <f t="shared" si="3"/>
        <v>0.75283586770208188</v>
      </c>
      <c r="D47">
        <f t="shared" si="4"/>
        <v>0.75283586770208188</v>
      </c>
      <c r="E47">
        <f t="shared" si="5"/>
        <v>0.56676184369874649</v>
      </c>
      <c r="F47">
        <f t="shared" si="6"/>
        <v>0.42667864438137754</v>
      </c>
      <c r="G47">
        <f t="shared" si="7"/>
        <v>0.32121898747280236</v>
      </c>
      <c r="H47">
        <f t="shared" si="8"/>
        <v>0.24182517515647134</v>
      </c>
      <c r="I47">
        <f t="shared" si="9"/>
        <v>0.18205466557113004</v>
      </c>
      <c r="J47">
        <f t="shared" si="10"/>
        <v>0.13705728212445401</v>
      </c>
      <c r="K47">
        <f t="shared" si="11"/>
        <v>0.10318163791305236</v>
      </c>
    </row>
    <row r="48" spans="1:11" x14ac:dyDescent="0.25">
      <c r="A48">
        <v>26</v>
      </c>
      <c r="B48">
        <f t="shared" si="2"/>
        <v>1.9387475650038126</v>
      </c>
      <c r="C48">
        <f t="shared" si="3"/>
        <v>0.78043680138261173</v>
      </c>
      <c r="D48">
        <f t="shared" si="4"/>
        <v>0.78043680138261173</v>
      </c>
      <c r="E48">
        <f t="shared" si="5"/>
        <v>0.60908160095232211</v>
      </c>
      <c r="F48">
        <f t="shared" si="6"/>
        <v>0.47534969642823061</v>
      </c>
      <c r="G48">
        <f t="shared" si="7"/>
        <v>0.37098039661864379</v>
      </c>
      <c r="H48">
        <f t="shared" si="8"/>
        <v>0.28952675411270701</v>
      </c>
      <c r="I48">
        <f t="shared" si="9"/>
        <v>0.22595733389441097</v>
      </c>
      <c r="J48">
        <f t="shared" si="10"/>
        <v>0.17634541891349689</v>
      </c>
      <c r="K48">
        <f t="shared" si="11"/>
        <v>0.13762645467532625</v>
      </c>
    </row>
    <row r="49" spans="1:11" x14ac:dyDescent="0.25">
      <c r="A49">
        <v>28</v>
      </c>
      <c r="B49">
        <f t="shared" si="2"/>
        <v>1.9628031973496993</v>
      </c>
      <c r="C49">
        <f t="shared" si="3"/>
        <v>0.80599127453906749</v>
      </c>
      <c r="D49">
        <f t="shared" si="4"/>
        <v>0.80599127453906749</v>
      </c>
      <c r="E49">
        <f t="shared" si="5"/>
        <v>0.64962193463311046</v>
      </c>
      <c r="F49">
        <f t="shared" si="6"/>
        <v>0.52358961106347546</v>
      </c>
      <c r="G49">
        <f t="shared" si="7"/>
        <v>0.42200865795646519</v>
      </c>
      <c r="H49">
        <f t="shared" si="8"/>
        <v>0.34013529609285276</v>
      </c>
      <c r="I49">
        <f t="shared" si="9"/>
        <v>0.27414608081360148</v>
      </c>
      <c r="J49">
        <f t="shared" si="10"/>
        <v>0.22095934908484485</v>
      </c>
      <c r="K49">
        <f t="shared" si="11"/>
        <v>0.17809130739021684</v>
      </c>
    </row>
    <row r="50" spans="1:11" x14ac:dyDescent="0.25">
      <c r="A50">
        <v>30</v>
      </c>
      <c r="B50">
        <f t="shared" si="2"/>
        <v>1.9857033099450958</v>
      </c>
      <c r="C50">
        <f t="shared" si="3"/>
        <v>0.82978191987939531</v>
      </c>
      <c r="D50">
        <f t="shared" si="4"/>
        <v>0.82978191987939531</v>
      </c>
      <c r="E50">
        <f t="shared" si="5"/>
        <v>0.68853803455873519</v>
      </c>
      <c r="F50">
        <f t="shared" si="6"/>
        <v>0.57133641222613274</v>
      </c>
      <c r="G50">
        <f t="shared" si="7"/>
        <v>0.47408462503400606</v>
      </c>
      <c r="H50">
        <f t="shared" si="8"/>
        <v>0.39338685034602078</v>
      </c>
      <c r="I50">
        <f t="shared" si="9"/>
        <v>0.32642529593542946</v>
      </c>
      <c r="J50">
        <f t="shared" si="10"/>
        <v>0.27086180875850041</v>
      </c>
      <c r="K50">
        <f t="shared" si="11"/>
        <v>0.2247562316936341</v>
      </c>
    </row>
    <row r="51" spans="1:11" x14ac:dyDescent="0.25">
      <c r="A51">
        <v>32</v>
      </c>
      <c r="B51">
        <f t="shared" si="2"/>
        <v>2.0075883610231249</v>
      </c>
      <c r="C51">
        <f t="shared" si="3"/>
        <v>0.85203658234062729</v>
      </c>
      <c r="D51">
        <f t="shared" si="4"/>
        <v>0.85203658234062729</v>
      </c>
      <c r="E51">
        <f t="shared" si="5"/>
        <v>0.7259663376466966</v>
      </c>
      <c r="F51">
        <f t="shared" si="6"/>
        <v>0.61854987722283328</v>
      </c>
      <c r="G51">
        <f t="shared" si="7"/>
        <v>0.52702712339615754</v>
      </c>
      <c r="H51">
        <f t="shared" si="8"/>
        <v>0.44904638901927413</v>
      </c>
      <c r="I51">
        <f t="shared" si="9"/>
        <v>0.38260395061238212</v>
      </c>
      <c r="J51">
        <f t="shared" si="10"/>
        <v>0.32599256246979619</v>
      </c>
      <c r="K51">
        <f t="shared" si="11"/>
        <v>0.2777575887952286</v>
      </c>
    </row>
    <row r="52" spans="1:11" x14ac:dyDescent="0.25">
      <c r="A52">
        <v>34</v>
      </c>
      <c r="B52">
        <f t="shared" si="2"/>
        <v>2.0285751815283577</v>
      </c>
      <c r="C52">
        <f t="shared" si="3"/>
        <v>0.87294162434629408</v>
      </c>
      <c r="D52">
        <f t="shared" si="4"/>
        <v>0.87294162434629408</v>
      </c>
      <c r="E52">
        <f t="shared" si="5"/>
        <v>0.76202707951634641</v>
      </c>
      <c r="F52">
        <f t="shared" si="6"/>
        <v>0.66520515658886203</v>
      </c>
      <c r="G52">
        <f t="shared" si="7"/>
        <v>0.58068526991621217</v>
      </c>
      <c r="H52">
        <f t="shared" si="8"/>
        <v>0.50690434275462448</v>
      </c>
      <c r="I52">
        <f t="shared" si="9"/>
        <v>0.44249790035241249</v>
      </c>
      <c r="J52">
        <f t="shared" si="10"/>
        <v>0.38627483590345951</v>
      </c>
      <c r="K52">
        <f t="shared" si="11"/>
        <v>0.33719538269766414</v>
      </c>
    </row>
    <row r="53" spans="1:11" x14ac:dyDescent="0.25">
      <c r="A53">
        <v>36</v>
      </c>
      <c r="B53">
        <f t="shared" si="2"/>
        <v>2.0487620562416446</v>
      </c>
      <c r="C53">
        <f t="shared" si="3"/>
        <v>0.89265142222213834</v>
      </c>
      <c r="D53">
        <f t="shared" si="4"/>
        <v>0.89265142222213834</v>
      </c>
      <c r="E53">
        <f t="shared" si="5"/>
        <v>0.79682656159520626</v>
      </c>
      <c r="F53">
        <f t="shared" si="6"/>
        <v>0.71128836347233715</v>
      </c>
      <c r="G53">
        <f t="shared" si="7"/>
        <v>0.63493256926363906</v>
      </c>
      <c r="H53">
        <f t="shared" si="8"/>
        <v>0.5667734609683438</v>
      </c>
      <c r="I53">
        <f t="shared" si="9"/>
        <v>0.50593113601115569</v>
      </c>
      <c r="J53">
        <f t="shared" si="10"/>
        <v>0.45162014810682022</v>
      </c>
      <c r="K53">
        <f t="shared" si="11"/>
        <v>0.4031393675117258</v>
      </c>
    </row>
    <row r="54" spans="1:11" x14ac:dyDescent="0.25">
      <c r="A54">
        <v>38</v>
      </c>
      <c r="B54">
        <f t="shared" si="2"/>
        <v>2.0682324926412829</v>
      </c>
      <c r="C54">
        <f t="shared" si="3"/>
        <v>0.91129529162568201</v>
      </c>
      <c r="D54">
        <f t="shared" si="4"/>
        <v>0.91129529162568201</v>
      </c>
      <c r="E54">
        <f t="shared" si="5"/>
        <v>0.83045910853913685</v>
      </c>
      <c r="F54">
        <f t="shared" si="6"/>
        <v>0.75679347549937659</v>
      </c>
      <c r="G54">
        <f t="shared" si="7"/>
        <v>0.6896623309556178</v>
      </c>
      <c r="H54">
        <f t="shared" si="8"/>
        <v>0.6284860350114474</v>
      </c>
      <c r="I54">
        <f t="shared" si="9"/>
        <v>0.57273636455842558</v>
      </c>
      <c r="J54">
        <f t="shared" si="10"/>
        <v>0.52193195236490342</v>
      </c>
      <c r="K54">
        <f t="shared" si="11"/>
        <v>0.47563413073913624</v>
      </c>
    </row>
    <row r="55" spans="1:11" x14ac:dyDescent="0.25">
      <c r="A55">
        <v>40</v>
      </c>
      <c r="B55">
        <f t="shared" si="2"/>
        <v>2.087058067743099</v>
      </c>
      <c r="C55">
        <f t="shared" si="3"/>
        <v>0.92898263451794072</v>
      </c>
      <c r="D55">
        <f t="shared" si="4"/>
        <v>0.92898263451794072</v>
      </c>
      <c r="E55">
        <f t="shared" si="5"/>
        <v>0.86300873523589383</v>
      </c>
      <c r="F55">
        <f t="shared" si="6"/>
        <v>0.80172012847143659</v>
      </c>
      <c r="G55">
        <f t="shared" si="7"/>
        <v>0.74478407709345706</v>
      </c>
      <c r="H55">
        <f t="shared" si="8"/>
        <v>0.69189147408529283</v>
      </c>
      <c r="I55">
        <f t="shared" si="9"/>
        <v>0.6427551643962568</v>
      </c>
      <c r="J55">
        <f t="shared" si="10"/>
        <v>0.5971083859708467</v>
      </c>
      <c r="K55">
        <f t="shared" si="11"/>
        <v>0.55470332149195256</v>
      </c>
    </row>
    <row r="56" spans="1:11" x14ac:dyDescent="0.25">
      <c r="A56">
        <v>42</v>
      </c>
      <c r="B56">
        <f t="shared" si="2"/>
        <v>2.1053006133311394</v>
      </c>
      <c r="C56">
        <f t="shared" si="3"/>
        <v>0.94580682905912417</v>
      </c>
      <c r="D56">
        <f t="shared" si="4"/>
        <v>0.94580682905912417</v>
      </c>
      <c r="E56">
        <f t="shared" si="5"/>
        <v>0.89455055789487536</v>
      </c>
      <c r="F56">
        <f t="shared" si="6"/>
        <v>0.84607202659562253</v>
      </c>
      <c r="G56">
        <f t="shared" si="7"/>
        <v>0.8002207006300327</v>
      </c>
      <c r="H56">
        <f t="shared" si="8"/>
        <v>0.75685420341036191</v>
      </c>
      <c r="I56">
        <f t="shared" si="9"/>
        <v>0.71583787418762379</v>
      </c>
      <c r="J56">
        <f t="shared" si="10"/>
        <v>0.67704434990582074</v>
      </c>
      <c r="K56">
        <f t="shared" si="11"/>
        <v>0.64035316971682044</v>
      </c>
    </row>
    <row r="57" spans="1:11" x14ac:dyDescent="0.25">
      <c r="A57">
        <v>44</v>
      </c>
      <c r="B57">
        <f t="shared" si="2"/>
        <v>2.1230139175002458</v>
      </c>
      <c r="C57">
        <f t="shared" si="3"/>
        <v>0.96184821376081164</v>
      </c>
      <c r="D57">
        <f t="shared" si="4"/>
        <v>0.96184821376081164</v>
      </c>
      <c r="E57">
        <f t="shared" si="5"/>
        <v>0.92515198631486406</v>
      </c>
      <c r="F57">
        <f t="shared" si="6"/>
        <v>0.88985578549421884</v>
      </c>
      <c r="G57">
        <f t="shared" si="7"/>
        <v>0.85590619778233834</v>
      </c>
      <c r="H57">
        <f t="shared" si="8"/>
        <v>0.82325184748375013</v>
      </c>
      <c r="I57">
        <f t="shared" si="9"/>
        <v>0.79184331897753324</v>
      </c>
      <c r="J57">
        <f t="shared" si="10"/>
        <v>0.76163308193697299</v>
      </c>
      <c r="K57">
        <f t="shared" si="11"/>
        <v>0.73257541940221937</v>
      </c>
    </row>
    <row r="58" spans="1:11" x14ac:dyDescent="0.25">
      <c r="A58">
        <v>46</v>
      </c>
      <c r="B58">
        <f t="shared" si="2"/>
        <v>2.140245066647573</v>
      </c>
      <c r="C58">
        <f t="shared" si="3"/>
        <v>0.97717640775075421</v>
      </c>
      <c r="D58">
        <f t="shared" si="4"/>
        <v>0.97717640775075421</v>
      </c>
      <c r="E58">
        <f t="shared" si="5"/>
        <v>0.95487373186466828</v>
      </c>
      <c r="F58">
        <f t="shared" si="6"/>
        <v>0.93308008315907343</v>
      </c>
      <c r="G58">
        <f t="shared" si="7"/>
        <v>0.91178384380515842</v>
      </c>
      <c r="H58">
        <f t="shared" si="8"/>
        <v>0.89097366113469945</v>
      </c>
      <c r="I58">
        <f t="shared" si="9"/>
        <v>0.87063844158814341</v>
      </c>
      <c r="J58">
        <f t="shared" si="10"/>
        <v>0.85076734480081684</v>
      </c>
      <c r="K58">
        <f t="shared" si="11"/>
        <v>0.83134977782410946</v>
      </c>
    </row>
    <row r="59" spans="1:11" x14ac:dyDescent="0.25">
      <c r="A59">
        <v>48</v>
      </c>
      <c r="B59">
        <f t="shared" si="2"/>
        <v>2.1570355161646737</v>
      </c>
      <c r="C59">
        <f t="shared" si="3"/>
        <v>0.99185213686068374</v>
      </c>
      <c r="D59">
        <f t="shared" si="4"/>
        <v>0.99185213686068374</v>
      </c>
      <c r="E59">
        <f t="shared" si="5"/>
        <v>0.9837706613951045</v>
      </c>
      <c r="F59">
        <f t="shared" si="6"/>
        <v>0.9757550326855825</v>
      </c>
      <c r="G59">
        <f t="shared" si="7"/>
        <v>0.96780471422176129</v>
      </c>
      <c r="H59">
        <f t="shared" si="8"/>
        <v>0.95991917386469727</v>
      </c>
      <c r="I59">
        <f t="shared" si="9"/>
        <v>0.95209788381124216</v>
      </c>
      <c r="J59">
        <f t="shared" si="10"/>
        <v>0.94434032055871553</v>
      </c>
      <c r="K59">
        <f t="shared" si="11"/>
        <v>0.93664596486986507</v>
      </c>
    </row>
    <row r="60" spans="1:11" x14ac:dyDescent="0.25">
      <c r="A60">
        <v>50</v>
      </c>
      <c r="B60">
        <f>$I$6+$I$7*D60+$I$8*E60+$I$9*F60+$I$10*G60+$I$11*H60+$I$12*I60+$I$13*J60+$I$14*K60</f>
        <v>2.1734240662165623</v>
      </c>
      <c r="C60">
        <f>(LN(A60*100)-$I$16)/$I$17</f>
        <v>-0.93831937293882239</v>
      </c>
      <c r="D60">
        <f>C60</f>
        <v>-0.93831937293882239</v>
      </c>
      <c r="E60">
        <f>D60*D60</f>
        <v>0.88044324563230492</v>
      </c>
      <c r="F60">
        <f>E60*D60</f>
        <v>-0.82613695414992594</v>
      </c>
      <c r="G60">
        <f>F60*D60</f>
        <v>0.77518030877954713</v>
      </c>
      <c r="H60">
        <f>G60*D60</f>
        <v>-0.72736670124854741</v>
      </c>
      <c r="I60">
        <f>H60*D60</f>
        <v>0.6825022670121168</v>
      </c>
      <c r="J60">
        <f>I60*D60</f>
        <v>-0.64040509921213418</v>
      </c>
      <c r="K60">
        <f>J60*D60</f>
        <v>0.60090451111955412</v>
      </c>
    </row>
    <row r="61" spans="1:11" x14ac:dyDescent="0.25">
      <c r="A61">
        <v>55</v>
      </c>
      <c r="B61">
        <f t="shared" ref="B61:B92" si="12">$I$6+$I$7*D61+$I$8*E61+$I$9*F61+$I$10*G61+$I$11*H61+$I$12*I61+$I$13*J61+$I$14*K61</f>
        <v>2.2126789205191786</v>
      </c>
      <c r="C61">
        <f t="shared" ref="C61:C92" si="13">(LN(A61*100)-$I$16)/$I$17</f>
        <v>-0.88815612041023084</v>
      </c>
      <c r="D61">
        <f t="shared" ref="D61:D124" si="14">C61</f>
        <v>-0.88815612041023084</v>
      </c>
      <c r="E61">
        <f t="shared" ref="E61:E124" si="15">D61*D61</f>
        <v>0.78882129422215241</v>
      </c>
      <c r="F61">
        <f t="shared" ref="F61:F92" si="16">E61*D61</f>
        <v>-0.70059646037332413</v>
      </c>
      <c r="G61">
        <f t="shared" ref="G61:G92" si="17">F61*D61</f>
        <v>0.62223903421831162</v>
      </c>
      <c r="H61">
        <f t="shared" ref="H61:H92" si="18">G61*D61</f>
        <v>-0.55264540659914452</v>
      </c>
      <c r="I61">
        <f t="shared" ref="I61:I92" si="19">H61*D61</f>
        <v>0.49083540028763079</v>
      </c>
      <c r="J61">
        <f t="shared" ref="J61:J92" si="20">I61*D61</f>
        <v>-0.43593846487946486</v>
      </c>
      <c r="K61">
        <f t="shared" ref="K61:K92" si="21">J61*D61</f>
        <v>0.38718141570493719</v>
      </c>
    </row>
    <row r="62" spans="1:11" x14ac:dyDescent="0.25">
      <c r="A62">
        <v>60</v>
      </c>
      <c r="B62">
        <f t="shared" si="12"/>
        <v>2.2496282575450088</v>
      </c>
      <c r="C62">
        <f t="shared" si="13"/>
        <v>-0.84236065883674183</v>
      </c>
      <c r="D62">
        <f t="shared" si="14"/>
        <v>-0.84236065883674183</v>
      </c>
      <c r="E62">
        <f t="shared" si="15"/>
        <v>0.70957147955586974</v>
      </c>
      <c r="F62">
        <f t="shared" si="16"/>
        <v>-0.59771509901044417</v>
      </c>
      <c r="G62">
        <f t="shared" si="17"/>
        <v>0.50349168459910609</v>
      </c>
      <c r="H62">
        <f t="shared" si="18"/>
        <v>-0.42412158715772402</v>
      </c>
      <c r="I62">
        <f t="shared" si="19"/>
        <v>0.35726333958506501</v>
      </c>
      <c r="J62">
        <f t="shared" si="20"/>
        <v>-0.30094458211108999</v>
      </c>
      <c r="K62">
        <f t="shared" si="21"/>
        <v>0.2535038764604457</v>
      </c>
    </row>
    <row r="63" spans="1:11" x14ac:dyDescent="0.25">
      <c r="A63">
        <v>65</v>
      </c>
      <c r="B63">
        <f t="shared" si="12"/>
        <v>2.2845590135343077</v>
      </c>
      <c r="C63">
        <f t="shared" si="13"/>
        <v>-0.80023291795593321</v>
      </c>
      <c r="D63">
        <f t="shared" si="14"/>
        <v>-0.80023291795593321</v>
      </c>
      <c r="E63">
        <f t="shared" si="15"/>
        <v>0.64037272298026737</v>
      </c>
      <c r="F63">
        <f t="shared" si="16"/>
        <v>-0.51244733268988585</v>
      </c>
      <c r="G63">
        <f t="shared" si="17"/>
        <v>0.41007722433716221</v>
      </c>
      <c r="H63">
        <f t="shared" si="18"/>
        <v>-0.32815729381859715</v>
      </c>
      <c r="I63">
        <f t="shared" si="19"/>
        <v>0.26260226878097853</v>
      </c>
      <c r="J63">
        <f t="shared" si="20"/>
        <v>-0.2101429798084507</v>
      </c>
      <c r="K63">
        <f t="shared" si="21"/>
        <v>0.16816332992007127</v>
      </c>
    </row>
    <row r="64" spans="1:11" x14ac:dyDescent="0.25">
      <c r="A64">
        <v>70</v>
      </c>
      <c r="B64">
        <f t="shared" si="12"/>
        <v>2.3177106617676344</v>
      </c>
      <c r="C64">
        <f t="shared" si="13"/>
        <v>-0.76122872208555292</v>
      </c>
      <c r="D64">
        <f t="shared" si="14"/>
        <v>-0.76122872208555292</v>
      </c>
      <c r="E64">
        <f t="shared" si="15"/>
        <v>0.57946916732800402</v>
      </c>
      <c r="F64">
        <f t="shared" si="16"/>
        <v>-0.44110857373307594</v>
      </c>
      <c r="G64">
        <f t="shared" si="17"/>
        <v>0.33578451588381031</v>
      </c>
      <c r="H64">
        <f t="shared" si="18"/>
        <v>-0.25560881792234896</v>
      </c>
      <c r="I64">
        <f t="shared" si="19"/>
        <v>0.19457677382082847</v>
      </c>
      <c r="J64">
        <f t="shared" si="20"/>
        <v>-0.14811742888315893</v>
      </c>
      <c r="K64">
        <f t="shared" si="21"/>
        <v>0.11275124110732485</v>
      </c>
    </row>
    <row r="65" spans="1:11" x14ac:dyDescent="0.25">
      <c r="A65">
        <v>75</v>
      </c>
      <c r="B65">
        <f t="shared" si="12"/>
        <v>2.3492836097134746</v>
      </c>
      <c r="C65">
        <f t="shared" si="13"/>
        <v>-0.72491668446084145</v>
      </c>
      <c r="D65">
        <f t="shared" si="14"/>
        <v>-0.72491668446084145</v>
      </c>
      <c r="E65">
        <f t="shared" si="15"/>
        <v>0.52550419940969917</v>
      </c>
      <c r="F65">
        <f t="shared" si="16"/>
        <v>-0.38094676190632798</v>
      </c>
      <c r="G65">
        <f t="shared" si="17"/>
        <v>0.27615466359722884</v>
      </c>
      <c r="H65">
        <f t="shared" si="18"/>
        <v>-0.20018912313330217</v>
      </c>
      <c r="I65">
        <f t="shared" si="19"/>
        <v>0.14512043540691655</v>
      </c>
      <c r="J65">
        <f t="shared" si="20"/>
        <v>-0.10520022488269565</v>
      </c>
      <c r="K65">
        <f t="shared" si="21"/>
        <v>7.6261398226498647E-2</v>
      </c>
    </row>
    <row r="66" spans="1:11" x14ac:dyDescent="0.25">
      <c r="A66">
        <v>80</v>
      </c>
      <c r="B66">
        <f t="shared" si="12"/>
        <v>2.3794465006282781</v>
      </c>
      <c r="C66">
        <f t="shared" si="13"/>
        <v>-0.69094904175685667</v>
      </c>
      <c r="D66">
        <f t="shared" si="14"/>
        <v>-0.69094904175685667</v>
      </c>
      <c r="E66">
        <f t="shared" si="15"/>
        <v>0.47741057830471845</v>
      </c>
      <c r="F66">
        <f t="shared" si="16"/>
        <v>-0.32986638160423198</v>
      </c>
      <c r="G66">
        <f t="shared" si="17"/>
        <v>0.2279208602772457</v>
      </c>
      <c r="H66">
        <f t="shared" si="18"/>
        <v>-0.15748170000496134</v>
      </c>
      <c r="I66">
        <f t="shared" si="19"/>
        <v>0.10881182971266881</v>
      </c>
      <c r="J66">
        <f t="shared" si="20"/>
        <v>-7.5183429471778779E-2</v>
      </c>
      <c r="K66">
        <f t="shared" si="21"/>
        <v>5.1947918549519766E-2</v>
      </c>
    </row>
    <row r="67" spans="1:11" x14ac:dyDescent="0.25">
      <c r="A67">
        <v>85</v>
      </c>
      <c r="B67">
        <f t="shared" si="12"/>
        <v>2.4083421999938865</v>
      </c>
      <c r="C67">
        <f t="shared" si="13"/>
        <v>-0.65904134606399589</v>
      </c>
      <c r="D67">
        <f t="shared" si="14"/>
        <v>-0.65904134606399589</v>
      </c>
      <c r="E67">
        <f t="shared" si="15"/>
        <v>0.43433549582184361</v>
      </c>
      <c r="F67">
        <f t="shared" si="16"/>
        <v>-0.28624504980980087</v>
      </c>
      <c r="G67">
        <f t="shared" si="17"/>
        <v>0.18864732293080672</v>
      </c>
      <c r="H67">
        <f t="shared" si="18"/>
        <v>-0.12432638563568818</v>
      </c>
      <c r="I67">
        <f t="shared" si="19"/>
        <v>8.1936228540615386E-2</v>
      </c>
      <c r="J67">
        <f t="shared" si="20"/>
        <v>-5.3999362348814361E-2</v>
      </c>
      <c r="K67">
        <f t="shared" si="21"/>
        <v>3.5587812448960074E-2</v>
      </c>
    </row>
    <row r="68" spans="1:11" x14ac:dyDescent="0.25">
      <c r="A68">
        <v>90</v>
      </c>
      <c r="B68">
        <f t="shared" si="12"/>
        <v>2.4360925917056284</v>
      </c>
      <c r="C68">
        <f t="shared" si="13"/>
        <v>-0.62895797035876</v>
      </c>
      <c r="D68">
        <f t="shared" si="14"/>
        <v>-0.62895797035876</v>
      </c>
      <c r="E68">
        <f t="shared" si="15"/>
        <v>0.39558812847781083</v>
      </c>
      <c r="F68">
        <f t="shared" si="16"/>
        <v>-0.24880830638542428</v>
      </c>
      <c r="G68">
        <f t="shared" si="17"/>
        <v>0.15648996739257695</v>
      </c>
      <c r="H68">
        <f t="shared" si="18"/>
        <v>-9.8425612272743726E-2</v>
      </c>
      <c r="I68">
        <f t="shared" si="19"/>
        <v>6.1905573326383155E-2</v>
      </c>
      <c r="J68">
        <f t="shared" si="20"/>
        <v>-3.8936003753257342E-2</v>
      </c>
      <c r="K68">
        <f t="shared" si="21"/>
        <v>2.4489109894529799E-2</v>
      </c>
    </row>
    <row r="69" spans="1:11" x14ac:dyDescent="0.25">
      <c r="A69">
        <v>95</v>
      </c>
      <c r="B69">
        <f t="shared" si="12"/>
        <v>2.4628023906260181</v>
      </c>
      <c r="C69">
        <f t="shared" si="13"/>
        <v>-0.60050153811124685</v>
      </c>
      <c r="D69">
        <f t="shared" si="14"/>
        <v>-0.60050153811124685</v>
      </c>
      <c r="E69">
        <f t="shared" si="15"/>
        <v>0.36060209727397324</v>
      </c>
      <c r="F69">
        <f t="shared" si="16"/>
        <v>-0.21654211405916238</v>
      </c>
      <c r="G69">
        <f t="shared" si="17"/>
        <v>0.13003387255838805</v>
      </c>
      <c r="H69">
        <f t="shared" si="18"/>
        <v>-7.8085540477873874E-2</v>
      </c>
      <c r="I69">
        <f t="shared" si="19"/>
        <v>4.6890487161211289E-2</v>
      </c>
      <c r="J69">
        <f t="shared" si="20"/>
        <v>-2.8157809663093052E-2</v>
      </c>
      <c r="K69">
        <f t="shared" si="21"/>
        <v>1.6908808012531105E-2</v>
      </c>
    </row>
    <row r="70" spans="1:11" x14ac:dyDescent="0.25">
      <c r="A70">
        <v>100</v>
      </c>
      <c r="B70">
        <f t="shared" si="12"/>
        <v>2.4885621716735442</v>
      </c>
      <c r="C70">
        <f t="shared" si="13"/>
        <v>-0.57350506738095641</v>
      </c>
      <c r="D70">
        <f t="shared" si="14"/>
        <v>-0.57350506738095641</v>
      </c>
      <c r="E70">
        <f t="shared" si="15"/>
        <v>0.32890806231163533</v>
      </c>
      <c r="F70">
        <f t="shared" si="16"/>
        <v>-0.18863044043817423</v>
      </c>
      <c r="G70">
        <f t="shared" si="17"/>
        <v>0.1081805134535946</v>
      </c>
      <c r="H70">
        <f t="shared" si="18"/>
        <v>-6.204207265751023E-2</v>
      </c>
      <c r="I70">
        <f t="shared" si="19"/>
        <v>3.5581443059899596E-2</v>
      </c>
      <c r="J70">
        <f t="shared" si="20"/>
        <v>-2.0406137899579381E-2</v>
      </c>
      <c r="K70">
        <f t="shared" si="21"/>
        <v>1.1703023491083361E-2</v>
      </c>
    </row>
    <row r="71" spans="1:11" x14ac:dyDescent="0.25">
      <c r="A71">
        <v>110</v>
      </c>
      <c r="B71">
        <f t="shared" si="12"/>
        <v>2.537537286616955</v>
      </c>
      <c r="C71">
        <f t="shared" si="13"/>
        <v>-0.52334181485236486</v>
      </c>
      <c r="D71">
        <f t="shared" si="14"/>
        <v>-0.52334181485236486</v>
      </c>
      <c r="E71">
        <f t="shared" si="15"/>
        <v>0.27388665517296695</v>
      </c>
      <c r="F71">
        <f t="shared" si="16"/>
        <v>-0.14333633918206437</v>
      </c>
      <c r="G71">
        <f t="shared" si="17"/>
        <v>7.5013899881835697E-2</v>
      </c>
      <c r="H71">
        <f t="shared" si="18"/>
        <v>-3.9257910503313488E-2</v>
      </c>
      <c r="I71">
        <f t="shared" si="19"/>
        <v>2.0545306130115796E-2</v>
      </c>
      <c r="J71">
        <f t="shared" si="20"/>
        <v>-1.0752217796832218E-2</v>
      </c>
      <c r="K71">
        <f t="shared" si="21"/>
        <v>5.6270851754820694E-3</v>
      </c>
    </row>
    <row r="72" spans="1:11" x14ac:dyDescent="0.25">
      <c r="A72">
        <v>120</v>
      </c>
      <c r="B72">
        <f t="shared" si="12"/>
        <v>2.5835403015314773</v>
      </c>
      <c r="C72">
        <f t="shared" si="13"/>
        <v>-0.47754635327887579</v>
      </c>
      <c r="D72">
        <f t="shared" si="14"/>
        <v>-0.47754635327887579</v>
      </c>
      <c r="E72">
        <f t="shared" si="15"/>
        <v>0.22805051952995284</v>
      </c>
      <c r="F72">
        <f t="shared" si="16"/>
        <v>-0.10890469396488202</v>
      </c>
      <c r="G72">
        <f t="shared" si="17"/>
        <v>5.2007039457881397E-2</v>
      </c>
      <c r="H72">
        <f t="shared" si="18"/>
        <v>-2.4835772037941864E-2</v>
      </c>
      <c r="I72">
        <f t="shared" si="19"/>
        <v>1.186023236758461E-2</v>
      </c>
      <c r="J72">
        <f t="shared" si="20"/>
        <v>-5.6638107161801178E-3</v>
      </c>
      <c r="K72">
        <f t="shared" si="21"/>
        <v>2.7047321531736331E-3</v>
      </c>
    </row>
    <row r="73" spans="1:11" x14ac:dyDescent="0.25">
      <c r="A73">
        <v>130</v>
      </c>
      <c r="B73">
        <f t="shared" si="12"/>
        <v>2.6269802559043041</v>
      </c>
      <c r="C73">
        <f t="shared" si="13"/>
        <v>-0.43541861239806717</v>
      </c>
      <c r="D73">
        <f t="shared" si="14"/>
        <v>-0.43541861239806717</v>
      </c>
      <c r="E73">
        <f t="shared" si="15"/>
        <v>0.18958936802265824</v>
      </c>
      <c r="F73">
        <f t="shared" si="16"/>
        <v>-8.2550739549852342E-2</v>
      </c>
      <c r="G73">
        <f t="shared" si="17"/>
        <v>3.5944128467230954E-2</v>
      </c>
      <c r="H73">
        <f t="shared" si="18"/>
        <v>-1.5650742541059567E-2</v>
      </c>
      <c r="I73">
        <f t="shared" si="19"/>
        <v>6.8146246002275569E-3</v>
      </c>
      <c r="J73">
        <f t="shared" si="20"/>
        <v>-2.9672143874448159E-3</v>
      </c>
      <c r="K73">
        <f t="shared" si="21"/>
        <v>1.2919803712688027E-3</v>
      </c>
    </row>
    <row r="74" spans="1:11" x14ac:dyDescent="0.25">
      <c r="A74">
        <v>140</v>
      </c>
      <c r="B74">
        <f t="shared" si="12"/>
        <v>2.6681836958309555</v>
      </c>
      <c r="C74">
        <f t="shared" si="13"/>
        <v>-0.39641441652768689</v>
      </c>
      <c r="D74">
        <f t="shared" si="14"/>
        <v>-0.39641441652768689</v>
      </c>
      <c r="E74">
        <f t="shared" si="15"/>
        <v>0.15714438963098643</v>
      </c>
      <c r="F74">
        <f t="shared" si="16"/>
        <v>-6.2294301526166974E-2</v>
      </c>
      <c r="G74">
        <f t="shared" si="17"/>
        <v>2.4694359192495276E-2</v>
      </c>
      <c r="H74">
        <f t="shared" si="18"/>
        <v>-9.789199990818136E-3</v>
      </c>
      <c r="I74">
        <f t="shared" si="19"/>
        <v>3.8805800026330091E-3</v>
      </c>
      <c r="J74">
        <f t="shared" si="20"/>
        <v>-1.5383178575327739E-3</v>
      </c>
      <c r="K74">
        <f t="shared" si="21"/>
        <v>6.0981137592797596E-4</v>
      </c>
    </row>
    <row r="75" spans="1:11" x14ac:dyDescent="0.25">
      <c r="A75">
        <v>150</v>
      </c>
      <c r="B75">
        <f t="shared" si="12"/>
        <v>2.707415727669741</v>
      </c>
      <c r="C75">
        <f t="shared" si="13"/>
        <v>-0.36010237890297547</v>
      </c>
      <c r="D75">
        <f t="shared" si="14"/>
        <v>-0.36010237890297547</v>
      </c>
      <c r="E75">
        <f t="shared" si="15"/>
        <v>0.12967372329158211</v>
      </c>
      <c r="F75">
        <f t="shared" si="16"/>
        <v>-4.6695816238504897E-2</v>
      </c>
      <c r="G75">
        <f t="shared" si="17"/>
        <v>1.6815274512301807E-2</v>
      </c>
      <c r="H75">
        <f t="shared" si="18"/>
        <v>-6.0552203537864516E-3</v>
      </c>
      <c r="I75">
        <f t="shared" si="19"/>
        <v>2.1804992541802179E-3</v>
      </c>
      <c r="J75">
        <f t="shared" si="20"/>
        <v>-7.8520296862646022E-4</v>
      </c>
      <c r="K75">
        <f t="shared" si="21"/>
        <v>2.8275345692406673E-4</v>
      </c>
    </row>
    <row r="76" spans="1:11" x14ac:dyDescent="0.25">
      <c r="A76">
        <v>160</v>
      </c>
      <c r="B76">
        <f t="shared" si="12"/>
        <v>2.7448947558128989</v>
      </c>
      <c r="C76">
        <f t="shared" si="13"/>
        <v>-0.32613473619899069</v>
      </c>
      <c r="D76">
        <f t="shared" si="14"/>
        <v>-0.32613473619899069</v>
      </c>
      <c r="E76">
        <f t="shared" si="15"/>
        <v>0.10636386615558525</v>
      </c>
      <c r="F76">
        <f t="shared" si="16"/>
        <v>-3.4688951429756552E-2</v>
      </c>
      <c r="G76">
        <f t="shared" si="17"/>
        <v>1.1313272023563255E-2</v>
      </c>
      <c r="H76">
        <f t="shared" si="18"/>
        <v>-3.6896509869522236E-3</v>
      </c>
      <c r="I76">
        <f t="shared" si="19"/>
        <v>1.2033233512960091E-3</v>
      </c>
      <c r="J76">
        <f t="shared" si="20"/>
        <v>-3.924455437370093E-4</v>
      </c>
      <c r="K76">
        <f t="shared" si="21"/>
        <v>1.2799012387913899E-4</v>
      </c>
    </row>
    <row r="77" spans="1:11" x14ac:dyDescent="0.25">
      <c r="A77">
        <v>170</v>
      </c>
      <c r="B77">
        <f t="shared" si="12"/>
        <v>2.7808030365180896</v>
      </c>
      <c r="C77">
        <f t="shared" si="13"/>
        <v>-0.29422704050612991</v>
      </c>
      <c r="D77">
        <f t="shared" si="14"/>
        <v>-0.29422704050612991</v>
      </c>
      <c r="E77">
        <f t="shared" si="15"/>
        <v>8.6569551364995806E-2</v>
      </c>
      <c r="F77">
        <f t="shared" si="16"/>
        <v>-2.5471102896066116E-2</v>
      </c>
      <c r="G77">
        <f t="shared" si="17"/>
        <v>7.494287223536648E-3</v>
      </c>
      <c r="H77">
        <f t="shared" si="18"/>
        <v>-2.2050219504840892E-3</v>
      </c>
      <c r="I77">
        <f t="shared" si="19"/>
        <v>6.4877708274198764E-4</v>
      </c>
      <c r="J77">
        <f t="shared" si="20"/>
        <v>-1.9088776100337559E-4</v>
      </c>
      <c r="K77">
        <f t="shared" si="21"/>
        <v>5.616434098886464E-5</v>
      </c>
    </row>
    <row r="78" spans="1:11" x14ac:dyDescent="0.25">
      <c r="A78">
        <v>180</v>
      </c>
      <c r="B78">
        <f t="shared" si="12"/>
        <v>2.815294392747191</v>
      </c>
      <c r="C78">
        <f t="shared" si="13"/>
        <v>-0.26414366480089396</v>
      </c>
      <c r="D78">
        <f t="shared" si="14"/>
        <v>-0.26414366480089396</v>
      </c>
      <c r="E78">
        <f t="shared" si="15"/>
        <v>6.9771875654447021E-2</v>
      </c>
      <c r="F78">
        <f t="shared" si="16"/>
        <v>-1.8429798935397909E-2</v>
      </c>
      <c r="G78">
        <f t="shared" si="17"/>
        <v>4.8681146323396179E-3</v>
      </c>
      <c r="H78">
        <f t="shared" si="18"/>
        <v>-1.2858816396570433E-3</v>
      </c>
      <c r="I78">
        <f t="shared" si="19"/>
        <v>3.3965748879919393E-4</v>
      </c>
      <c r="J78">
        <f t="shared" si="20"/>
        <v>-8.9718373868487679E-5</v>
      </c>
      <c r="K78">
        <f t="shared" si="21"/>
        <v>2.3698540073599092E-5</v>
      </c>
    </row>
    <row r="79" spans="1:11" x14ac:dyDescent="0.25">
      <c r="A79">
        <v>190</v>
      </c>
      <c r="B79">
        <f t="shared" si="12"/>
        <v>2.8484999593328078</v>
      </c>
      <c r="C79">
        <f t="shared" si="13"/>
        <v>-0.23568723255338087</v>
      </c>
      <c r="D79">
        <f t="shared" si="14"/>
        <v>-0.23568723255338087</v>
      </c>
      <c r="E79">
        <f t="shared" si="15"/>
        <v>5.5548471588671433E-2</v>
      </c>
      <c r="F79">
        <f t="shared" si="16"/>
        <v>-1.3092065541304074E-2</v>
      </c>
      <c r="G79">
        <f t="shared" si="17"/>
        <v>3.0856326958374376E-3</v>
      </c>
      <c r="H79">
        <f t="shared" si="18"/>
        <v>-7.2724423075815373E-4</v>
      </c>
      <c r="I79">
        <f t="shared" si="19"/>
        <v>1.7140218013780156E-4</v>
      </c>
      <c r="J79">
        <f t="shared" si="20"/>
        <v>-4.0397305490294519E-5</v>
      </c>
      <c r="K79">
        <f t="shared" si="21"/>
        <v>9.5211291336210131E-6</v>
      </c>
    </row>
    <row r="80" spans="1:11" x14ac:dyDescent="0.25">
      <c r="A80">
        <v>200</v>
      </c>
      <c r="B80">
        <f t="shared" si="12"/>
        <v>2.8805325335095442</v>
      </c>
      <c r="C80">
        <f t="shared" si="13"/>
        <v>-0.20869076182309132</v>
      </c>
      <c r="D80">
        <f t="shared" si="14"/>
        <v>-0.20869076182309132</v>
      </c>
      <c r="E80">
        <f t="shared" si="15"/>
        <v>4.3551834070302227E-2</v>
      </c>
      <c r="F80">
        <f t="shared" si="16"/>
        <v>-9.0888654309242353E-3</v>
      </c>
      <c r="G80">
        <f t="shared" si="17"/>
        <v>1.8967622508871379E-3</v>
      </c>
      <c r="H80">
        <f t="shared" si="18"/>
        <v>-3.9583675913491828E-4</v>
      </c>
      <c r="I80">
        <f t="shared" si="19"/>
        <v>8.2607474821449591E-5</v>
      </c>
      <c r="J80">
        <f t="shared" si="20"/>
        <v>-1.7239416852770149E-5</v>
      </c>
      <c r="K80">
        <f t="shared" si="21"/>
        <v>3.5977070363904415E-6</v>
      </c>
    </row>
    <row r="81" spans="1:11" x14ac:dyDescent="0.25">
      <c r="A81">
        <v>210</v>
      </c>
      <c r="B81">
        <f t="shared" si="12"/>
        <v>2.9114899194742083</v>
      </c>
      <c r="C81">
        <f t="shared" si="13"/>
        <v>-0.18301172804970597</v>
      </c>
      <c r="D81">
        <f t="shared" si="14"/>
        <v>-0.18301172804970597</v>
      </c>
      <c r="E81">
        <f t="shared" si="15"/>
        <v>3.3493292603739538E-2</v>
      </c>
      <c r="F81">
        <f t="shared" si="16"/>
        <v>-6.1296653574848085E-3</v>
      </c>
      <c r="G81">
        <f t="shared" si="17"/>
        <v>1.1218006494397134E-3</v>
      </c>
      <c r="H81">
        <f t="shared" si="18"/>
        <v>-2.0530267538124437E-4</v>
      </c>
      <c r="I81">
        <f t="shared" si="19"/>
        <v>3.7572797394749363E-5</v>
      </c>
      <c r="J81">
        <f t="shared" si="20"/>
        <v>-6.8762625788745718E-6</v>
      </c>
      <c r="K81">
        <f t="shared" si="21"/>
        <v>1.258436697083363E-6</v>
      </c>
    </row>
    <row r="82" spans="1:11" x14ac:dyDescent="0.25">
      <c r="A82">
        <v>220</v>
      </c>
      <c r="B82">
        <f t="shared" si="12"/>
        <v>2.9414575349539827</v>
      </c>
      <c r="C82">
        <f t="shared" si="13"/>
        <v>-0.15852750929449885</v>
      </c>
      <c r="D82">
        <f t="shared" si="14"/>
        <v>-0.15852750929449885</v>
      </c>
      <c r="E82">
        <f t="shared" si="15"/>
        <v>2.5130971203117421E-2</v>
      </c>
      <c r="F82">
        <f t="shared" si="16"/>
        <v>-3.9839502709819799E-3</v>
      </c>
      <c r="G82">
        <f t="shared" si="17"/>
        <v>6.3156571361191701E-4</v>
      </c>
      <c r="H82">
        <f t="shared" si="18"/>
        <v>-1.0012053953469997E-4</v>
      </c>
      <c r="I82">
        <f t="shared" si="19"/>
        <v>1.587185976165739E-5</v>
      </c>
      <c r="J82">
        <f t="shared" si="20"/>
        <v>-2.5161263958871244E-6</v>
      </c>
      <c r="K82">
        <f t="shared" si="21"/>
        <v>3.9887525061013002E-7</v>
      </c>
    </row>
    <row r="83" spans="1:11" x14ac:dyDescent="0.25">
      <c r="A83">
        <v>230</v>
      </c>
      <c r="B83">
        <f t="shared" si="12"/>
        <v>2.970510467966093</v>
      </c>
      <c r="C83">
        <f t="shared" si="13"/>
        <v>-0.13513184478353379</v>
      </c>
      <c r="D83">
        <f t="shared" si="14"/>
        <v>-0.13513184478353379</v>
      </c>
      <c r="E83">
        <f t="shared" si="15"/>
        <v>1.8260615474601071E-2</v>
      </c>
      <c r="F83">
        <f t="shared" si="16"/>
        <v>-2.4675906559655874E-3</v>
      </c>
      <c r="G83">
        <f t="shared" si="17"/>
        <v>3.334500775112401E-4</v>
      </c>
      <c r="H83">
        <f t="shared" si="18"/>
        <v>-4.5059724117306213E-5</v>
      </c>
      <c r="I83">
        <f t="shared" si="19"/>
        <v>6.0890036454086774E-6</v>
      </c>
      <c r="J83">
        <f t="shared" si="20"/>
        <v>-8.2281829549773685E-7</v>
      </c>
      <c r="K83">
        <f t="shared" si="21"/>
        <v>1.1118895419225202E-7</v>
      </c>
    </row>
    <row r="84" spans="1:11" x14ac:dyDescent="0.25">
      <c r="A84">
        <v>240</v>
      </c>
      <c r="B84">
        <f t="shared" si="12"/>
        <v>2.998715118160296</v>
      </c>
      <c r="C84">
        <f t="shared" si="13"/>
        <v>-0.11273204772100978</v>
      </c>
      <c r="D84">
        <f t="shared" si="14"/>
        <v>-0.11273204772100978</v>
      </c>
      <c r="E84">
        <f t="shared" si="15"/>
        <v>1.2708514583372027E-2</v>
      </c>
      <c r="F84">
        <f t="shared" si="16"/>
        <v>-1.432656872475844E-3</v>
      </c>
      <c r="G84">
        <f t="shared" si="17"/>
        <v>1.6150634291577947E-4</v>
      </c>
      <c r="H84">
        <f t="shared" si="18"/>
        <v>-1.8206940756827421E-5</v>
      </c>
      <c r="I84">
        <f t="shared" si="19"/>
        <v>2.0525057142522668E-6</v>
      </c>
      <c r="J84">
        <f t="shared" si="20"/>
        <v>-2.3138317212673182E-7</v>
      </c>
      <c r="K84">
        <f t="shared" si="21"/>
        <v>2.6084298802029352E-8</v>
      </c>
    </row>
    <row r="85" spans="1:11" x14ac:dyDescent="0.25">
      <c r="A85">
        <v>250</v>
      </c>
      <c r="B85">
        <f t="shared" si="12"/>
        <v>3.0261305202156805</v>
      </c>
      <c r="C85">
        <f t="shared" si="13"/>
        <v>-9.1246787447191002E-2</v>
      </c>
      <c r="D85">
        <f t="shared" si="14"/>
        <v>-9.1246787447191002E-2</v>
      </c>
      <c r="E85">
        <f t="shared" si="15"/>
        <v>8.3259762194328527E-3</v>
      </c>
      <c r="F85">
        <f t="shared" si="16"/>
        <v>-7.5971858238495639E-4</v>
      </c>
      <c r="G85">
        <f t="shared" si="17"/>
        <v>6.9321880006561378E-5</v>
      </c>
      <c r="H85">
        <f t="shared" si="18"/>
        <v>-6.3253988503983853E-6</v>
      </c>
      <c r="I85">
        <f t="shared" si="19"/>
        <v>5.7717232442100781E-7</v>
      </c>
      <c r="J85">
        <f t="shared" si="20"/>
        <v>-5.2665120406844867E-8</v>
      </c>
      <c r="K85">
        <f t="shared" si="21"/>
        <v>4.8055230476440948E-9</v>
      </c>
    </row>
    <row r="86" spans="1:11" x14ac:dyDescent="0.25">
      <c r="A86">
        <v>260</v>
      </c>
      <c r="B86">
        <f t="shared" si="12"/>
        <v>3.0528094209994898</v>
      </c>
      <c r="C86">
        <f t="shared" si="13"/>
        <v>-7.0604306840201164E-2</v>
      </c>
      <c r="D86">
        <f t="shared" si="14"/>
        <v>-7.0604306840201164E-2</v>
      </c>
      <c r="E86">
        <f t="shared" si="15"/>
        <v>4.9849681443852765E-3</v>
      </c>
      <c r="F86">
        <f t="shared" si="16"/>
        <v>-3.5196022045480628E-4</v>
      </c>
      <c r="G86">
        <f t="shared" si="17"/>
        <v>2.4849907400535989E-5</v>
      </c>
      <c r="H86">
        <f t="shared" si="18"/>
        <v>-1.7545104870580287E-6</v>
      </c>
      <c r="I86">
        <f t="shared" si="19"/>
        <v>1.2387599678259584E-7</v>
      </c>
      <c r="J86">
        <f t="shared" si="20"/>
        <v>-8.7461788869741687E-9</v>
      </c>
      <c r="K86">
        <f t="shared" si="21"/>
        <v>6.1751789781521335E-10</v>
      </c>
    </row>
    <row r="87" spans="1:11" x14ac:dyDescent="0.25">
      <c r="A87">
        <v>270</v>
      </c>
      <c r="B87">
        <f t="shared" si="12"/>
        <v>3.0787991639383403</v>
      </c>
      <c r="C87">
        <f t="shared" si="13"/>
        <v>-5.0740976322913037E-2</v>
      </c>
      <c r="D87">
        <f t="shared" si="14"/>
        <v>-5.0740976322913037E-2</v>
      </c>
      <c r="E87">
        <f t="shared" si="15"/>
        <v>2.5746466782024212E-3</v>
      </c>
      <c r="F87">
        <f t="shared" si="16"/>
        <v>-1.3064008613853577E-4</v>
      </c>
      <c r="G87">
        <f t="shared" si="17"/>
        <v>6.6288055175787628E-6</v>
      </c>
      <c r="H87">
        <f t="shared" si="18"/>
        <v>-3.3635206381665928E-7</v>
      </c>
      <c r="I87">
        <f t="shared" si="19"/>
        <v>1.7066832106284042E-8</v>
      </c>
      <c r="J87">
        <f t="shared" si="20"/>
        <v>-8.659877238120906E-10</v>
      </c>
      <c r="K87">
        <f t="shared" si="21"/>
        <v>4.3941062589882643E-11</v>
      </c>
    </row>
    <row r="88" spans="1:11" x14ac:dyDescent="0.25">
      <c r="A88">
        <v>280</v>
      </c>
      <c r="B88">
        <f t="shared" si="12"/>
        <v>3.1041424209290023</v>
      </c>
      <c r="C88">
        <f t="shared" si="13"/>
        <v>-3.160011096982087E-2</v>
      </c>
      <c r="D88">
        <f t="shared" si="14"/>
        <v>-3.160011096982087E-2</v>
      </c>
      <c r="E88">
        <f t="shared" si="15"/>
        <v>9.9856701330499329E-4</v>
      </c>
      <c r="F88">
        <f t="shared" si="16"/>
        <v>-3.1554828431240379E-5</v>
      </c>
      <c r="G88">
        <f t="shared" si="17"/>
        <v>9.9713608006085462E-7</v>
      </c>
      <c r="H88">
        <f t="shared" si="18"/>
        <v>-3.1509610781935193E-8</v>
      </c>
      <c r="I88">
        <f t="shared" si="19"/>
        <v>9.9570719732501619E-10</v>
      </c>
      <c r="J88">
        <f t="shared" si="20"/>
        <v>-3.1464457928919835E-11</v>
      </c>
      <c r="K88">
        <f t="shared" si="21"/>
        <v>9.9428036215912696E-13</v>
      </c>
    </row>
    <row r="89" spans="1:11" x14ac:dyDescent="0.25">
      <c r="A89">
        <v>290</v>
      </c>
      <c r="B89">
        <f t="shared" si="12"/>
        <v>3.1288778025578194</v>
      </c>
      <c r="C89">
        <f t="shared" si="13"/>
        <v>-1.3130995279678584E-2</v>
      </c>
      <c r="D89">
        <f t="shared" si="14"/>
        <v>-1.3130995279678584E-2</v>
      </c>
      <c r="E89">
        <f t="shared" si="15"/>
        <v>1.7242303703494125E-4</v>
      </c>
      <c r="F89">
        <f t="shared" si="16"/>
        <v>-2.264086085413659E-6</v>
      </c>
      <c r="G89">
        <f t="shared" si="17"/>
        <v>2.9729703700352718E-8</v>
      </c>
      <c r="H89">
        <f t="shared" si="18"/>
        <v>-3.9038059895557445E-10</v>
      </c>
      <c r="I89">
        <f t="shared" si="19"/>
        <v>5.1260858021637462E-12</v>
      </c>
      <c r="J89">
        <f t="shared" si="20"/>
        <v>-6.7310608471439556E-14</v>
      </c>
      <c r="K89">
        <f t="shared" si="21"/>
        <v>8.8385528211076606E-16</v>
      </c>
    </row>
    <row r="90" spans="1:11" x14ac:dyDescent="0.25">
      <c r="A90">
        <v>300</v>
      </c>
      <c r="B90">
        <f t="shared" si="12"/>
        <v>3.1530403703504293</v>
      </c>
      <c r="C90">
        <f t="shared" si="13"/>
        <v>4.7119266548905315E-3</v>
      </c>
      <c r="D90">
        <f t="shared" si="14"/>
        <v>4.7119266548905315E-3</v>
      </c>
      <c r="E90">
        <f t="shared" si="15"/>
        <v>2.2202252801067876E-5</v>
      </c>
      <c r="F90">
        <f t="shared" si="16"/>
        <v>1.0461538677196969E-7</v>
      </c>
      <c r="G90">
        <f t="shared" si="17"/>
        <v>4.9294002944252637E-10</v>
      </c>
      <c r="H90">
        <f t="shared" si="18"/>
        <v>2.3226972639927636E-12</v>
      </c>
      <c r="I90">
        <f t="shared" si="19"/>
        <v>1.0944379149448813E-14</v>
      </c>
      <c r="J90">
        <f t="shared" si="20"/>
        <v>5.1569111835516025E-17</v>
      </c>
      <c r="K90">
        <f t="shared" si="21"/>
        <v>2.4298987262679874E-19</v>
      </c>
    </row>
    <row r="91" spans="1:11" x14ac:dyDescent="0.25">
      <c r="A91">
        <v>350</v>
      </c>
      <c r="B91">
        <f t="shared" ref="B91:B154" si="22">$I$6+$I$7*D91+$I$8*E91+$I$9*F91+$I$10*G91+$I$11*H91+$I$12*I91+$I$13*J91+$I$14*K91</f>
        <v>3.2662891802965999</v>
      </c>
      <c r="C91">
        <f t="shared" ref="C91:C154" si="23">(LN(A91*100)-$I$16)/$I$17</f>
        <v>8.5843863406078511E-2</v>
      </c>
      <c r="D91">
        <f t="shared" si="14"/>
        <v>8.5843863406078511E-2</v>
      </c>
      <c r="E91">
        <f t="shared" si="15"/>
        <v>7.3691688844814652E-3</v>
      </c>
      <c r="F91">
        <f t="shared" ref="F91:F154" si="24">E91*D91</f>
        <v>6.3259792713575081E-4</v>
      </c>
      <c r="G91">
        <f t="shared" ref="G91:G154" si="25">F91*D91</f>
        <v>5.4304650048009799E-5</v>
      </c>
      <c r="H91">
        <f t="shared" ref="H91:H154" si="26">G91*D91</f>
        <v>4.6617209610362478E-6</v>
      </c>
      <c r="I91">
        <f t="shared" ref="I91:I154" si="27">H91*D91</f>
        <v>4.0018013741644872E-7</v>
      </c>
      <c r="J91">
        <f t="shared" ref="J91:J154" si="28">I91*D91</f>
        <v>3.4353009054203355E-8</v>
      </c>
      <c r="K91">
        <f t="shared" ref="K91:K154" si="29">J91*D91</f>
        <v>2.9489950168368111E-9</v>
      </c>
    </row>
    <row r="92" spans="1:11" x14ac:dyDescent="0.25">
      <c r="A92">
        <v>400</v>
      </c>
      <c r="B92">
        <f t="shared" si="22"/>
        <v>3.3690418102588051</v>
      </c>
      <c r="C92">
        <f t="shared" si="23"/>
        <v>0.15612354373477469</v>
      </c>
      <c r="D92">
        <f t="shared" si="14"/>
        <v>0.15612354373477469</v>
      </c>
      <c r="E92">
        <f t="shared" si="15"/>
        <v>2.4374560908304106E-2</v>
      </c>
      <c r="F92">
        <f t="shared" si="24"/>
        <v>3.8054428259835455E-3</v>
      </c>
      <c r="G92">
        <f t="shared" si="25"/>
        <v>5.9411921947262664E-4</v>
      </c>
      <c r="H92">
        <f t="shared" si="26"/>
        <v>9.2755997945004833E-5</v>
      </c>
      <c r="I92">
        <f t="shared" si="27"/>
        <v>1.4481395101829633E-5</v>
      </c>
      <c r="J92">
        <f t="shared" si="28"/>
        <v>2.2608867215210509E-6</v>
      </c>
      <c r="K92">
        <f t="shared" si="29"/>
        <v>3.5297764694676315E-7</v>
      </c>
    </row>
    <row r="93" spans="1:11" x14ac:dyDescent="0.25">
      <c r="A93">
        <v>450</v>
      </c>
      <c r="B93">
        <f t="shared" si="22"/>
        <v>3.4634336046997336</v>
      </c>
      <c r="C93">
        <f t="shared" si="23"/>
        <v>0.21811461513287145</v>
      </c>
      <c r="D93">
        <f t="shared" si="14"/>
        <v>0.21811461513287145</v>
      </c>
      <c r="E93">
        <f t="shared" si="15"/>
        <v>4.7573985334560635E-2</v>
      </c>
      <c r="F93">
        <f t="shared" si="24"/>
        <v>1.0376581501584563E-2</v>
      </c>
      <c r="G93">
        <f t="shared" si="25"/>
        <v>2.2632840806129902E-3</v>
      </c>
      <c r="H93">
        <f t="shared" si="26"/>
        <v>4.9365533617925714E-4</v>
      </c>
      <c r="I93">
        <f t="shared" si="27"/>
        <v>1.0767344365902694E-4</v>
      </c>
      <c r="J93">
        <f t="shared" si="28"/>
        <v>2.3485151723719579E-5</v>
      </c>
      <c r="K93">
        <f t="shared" si="29"/>
        <v>5.122454829556189E-6</v>
      </c>
    </row>
    <row r="94" spans="1:11" x14ac:dyDescent="0.25">
      <c r="A94">
        <v>500</v>
      </c>
      <c r="B94">
        <f t="shared" si="22"/>
        <v>3.5509803036797298</v>
      </c>
      <c r="C94">
        <f t="shared" si="23"/>
        <v>0.27356751811067503</v>
      </c>
      <c r="D94">
        <f t="shared" si="14"/>
        <v>0.27356751811067503</v>
      </c>
      <c r="E94">
        <f t="shared" si="15"/>
        <v>7.4839186965234519E-2</v>
      </c>
      <c r="F94">
        <f t="shared" si="24"/>
        <v>2.0473570635499989E-2</v>
      </c>
      <c r="G94">
        <f t="shared" si="25"/>
        <v>5.6009039056173276E-3</v>
      </c>
      <c r="H94">
        <f t="shared" si="26"/>
        <v>1.5322253806361189E-3</v>
      </c>
      <c r="I94">
        <f t="shared" si="27"/>
        <v>4.1916709456680742E-4</v>
      </c>
      <c r="J94">
        <f t="shared" si="28"/>
        <v>1.1467050173430413E-4</v>
      </c>
      <c r="K94">
        <f t="shared" si="29"/>
        <v>3.137012455995944E-5</v>
      </c>
    </row>
    <row r="95" spans="1:11" x14ac:dyDescent="0.25">
      <c r="A95">
        <v>550</v>
      </c>
      <c r="B95">
        <f t="shared" si="22"/>
        <v>3.6328005229096858</v>
      </c>
      <c r="C95">
        <f t="shared" si="23"/>
        <v>0.32373077063926653</v>
      </c>
      <c r="D95">
        <f t="shared" si="14"/>
        <v>0.32373077063926653</v>
      </c>
      <c r="E95">
        <f t="shared" si="15"/>
        <v>0.1048016118586934</v>
      </c>
      <c r="F95">
        <f t="shared" si="24"/>
        <v>3.3927506571252104E-2</v>
      </c>
      <c r="G95">
        <f t="shared" si="25"/>
        <v>1.0983377848180223E-2</v>
      </c>
      <c r="H95">
        <f t="shared" si="26"/>
        <v>3.5556573750136324E-3</v>
      </c>
      <c r="I95">
        <f t="shared" si="27"/>
        <v>1.1510757021423548E-3</v>
      </c>
      <c r="J95">
        <f t="shared" si="28"/>
        <v>3.7263862411867932E-4</v>
      </c>
      <c r="K95">
        <f t="shared" si="29"/>
        <v>1.2063458895589603E-4</v>
      </c>
    </row>
    <row r="96" spans="1:11" x14ac:dyDescent="0.25">
      <c r="A96">
        <v>600</v>
      </c>
      <c r="B96">
        <f t="shared" si="22"/>
        <v>3.7097456650223446</v>
      </c>
      <c r="C96">
        <f t="shared" si="23"/>
        <v>0.36952623221275654</v>
      </c>
      <c r="D96">
        <f t="shared" si="14"/>
        <v>0.36952623221275654</v>
      </c>
      <c r="E96">
        <f t="shared" si="15"/>
        <v>0.13654963629335606</v>
      </c>
      <c r="F96">
        <f t="shared" si="24"/>
        <v>5.0458672609506143E-2</v>
      </c>
      <c r="G96">
        <f t="shared" si="25"/>
        <v>1.8645803171847827E-2</v>
      </c>
      <c r="H96">
        <f t="shared" si="26"/>
        <v>6.8901133926735922E-3</v>
      </c>
      <c r="I96">
        <f t="shared" si="27"/>
        <v>2.5460776415133259E-3</v>
      </c>
      <c r="J96">
        <f t="shared" si="28"/>
        <v>9.4084247778956074E-4</v>
      </c>
      <c r="K96">
        <f t="shared" si="29"/>
        <v>3.4766597592329046E-4</v>
      </c>
    </row>
    <row r="97" spans="1:11" x14ac:dyDescent="0.25">
      <c r="A97">
        <v>650</v>
      </c>
      <c r="B97">
        <f t="shared" si="22"/>
        <v>3.7824802226795162</v>
      </c>
      <c r="C97">
        <f t="shared" si="23"/>
        <v>0.41165397309356516</v>
      </c>
      <c r="D97">
        <f t="shared" si="14"/>
        <v>0.41165397309356516</v>
      </c>
      <c r="E97">
        <f t="shared" si="15"/>
        <v>0.16945899356371766</v>
      </c>
      <c r="F97">
        <f t="shared" si="24"/>
        <v>6.9758467976941255E-2</v>
      </c>
      <c r="G97">
        <f t="shared" si="25"/>
        <v>2.8716350499628101E-2</v>
      </c>
      <c r="H97">
        <f t="shared" si="26"/>
        <v>1.1821199775919293E-2</v>
      </c>
      <c r="I97">
        <f t="shared" si="27"/>
        <v>4.866243854489939E-3</v>
      </c>
      <c r="J97">
        <f t="shared" si="28"/>
        <v>2.0032086167429282E-3</v>
      </c>
      <c r="K97">
        <f t="shared" si="29"/>
        <v>8.2462878601749132E-4</v>
      </c>
    </row>
    <row r="98" spans="1:11" x14ac:dyDescent="0.25">
      <c r="A98">
        <v>700</v>
      </c>
      <c r="B98">
        <f t="shared" si="22"/>
        <v>3.8515337374994409</v>
      </c>
      <c r="C98">
        <f t="shared" si="23"/>
        <v>0.45065816896394451</v>
      </c>
      <c r="D98">
        <f t="shared" si="14"/>
        <v>0.45065816896394451</v>
      </c>
      <c r="E98">
        <f t="shared" si="15"/>
        <v>0.20309278525393515</v>
      </c>
      <c r="F98">
        <f t="shared" si="24"/>
        <v>9.1525422732326001E-2</v>
      </c>
      <c r="G98">
        <f t="shared" si="25"/>
        <v>4.1246679422201019E-2</v>
      </c>
      <c r="H98">
        <f t="shared" si="26"/>
        <v>1.858815302425192E-2</v>
      </c>
      <c r="I98">
        <f t="shared" si="27"/>
        <v>8.3769030063309772E-3</v>
      </c>
      <c r="J98">
        <f t="shared" si="28"/>
        <v>3.7751197704216804E-3</v>
      </c>
      <c r="K98">
        <f t="shared" si="29"/>
        <v>1.7012885633578211E-3</v>
      </c>
    </row>
    <row r="99" spans="1:11" x14ac:dyDescent="0.25">
      <c r="A99">
        <v>750</v>
      </c>
      <c r="B99">
        <f t="shared" si="22"/>
        <v>3.9173357049295614</v>
      </c>
      <c r="C99">
        <f t="shared" si="23"/>
        <v>0.48697020658865592</v>
      </c>
      <c r="D99">
        <f t="shared" si="14"/>
        <v>0.48697020658865592</v>
      </c>
      <c r="E99">
        <f t="shared" si="15"/>
        <v>0.23713998210499823</v>
      </c>
      <c r="F99">
        <f t="shared" si="24"/>
        <v>0.11548010607610115</v>
      </c>
      <c r="G99">
        <f t="shared" si="25"/>
        <v>5.6235371112758878E-2</v>
      </c>
      <c r="H99">
        <f t="shared" si="26"/>
        <v>2.7384950288369923E-2</v>
      </c>
      <c r="I99">
        <f t="shared" si="27"/>
        <v>1.3335654899347574E-2</v>
      </c>
      <c r="J99">
        <f t="shared" si="28"/>
        <v>6.4940666213303098E-3</v>
      </c>
      <c r="K99">
        <f t="shared" si="29"/>
        <v>3.1624169641897158E-3</v>
      </c>
    </row>
    <row r="100" spans="1:11" x14ac:dyDescent="0.25">
      <c r="A100">
        <v>800</v>
      </c>
      <c r="B100">
        <f t="shared" si="22"/>
        <v>3.9802397708205395</v>
      </c>
      <c r="C100">
        <f t="shared" si="23"/>
        <v>0.52093784929264075</v>
      </c>
      <c r="D100">
        <f t="shared" si="14"/>
        <v>0.52093784929264075</v>
      </c>
      <c r="E100">
        <f t="shared" si="15"/>
        <v>0.2713762428256421</v>
      </c>
      <c r="F100">
        <f t="shared" si="24"/>
        <v>0.14137015628670743</v>
      </c>
      <c r="G100">
        <f t="shared" si="25"/>
        <v>7.3645065170161866E-2</v>
      </c>
      <c r="H100">
        <f t="shared" si="26"/>
        <v>3.8364501860760486E-2</v>
      </c>
      <c r="I100">
        <f t="shared" si="27"/>
        <v>1.9985521088528083E-2</v>
      </c>
      <c r="J100">
        <f t="shared" si="28"/>
        <v>1.0411214372850535E-2</v>
      </c>
      <c r="K100">
        <f t="shared" si="29"/>
        <v>5.4235956239173872E-3</v>
      </c>
    </row>
    <row r="101" spans="1:11" x14ac:dyDescent="0.25">
      <c r="A101">
        <v>850</v>
      </c>
      <c r="B101">
        <f t="shared" si="22"/>
        <v>4.040540958802973</v>
      </c>
      <c r="C101">
        <f t="shared" si="23"/>
        <v>0.55284554498550154</v>
      </c>
      <c r="D101">
        <f t="shared" si="14"/>
        <v>0.55284554498550154</v>
      </c>
      <c r="E101">
        <f t="shared" si="15"/>
        <v>0.30563819661031622</v>
      </c>
      <c r="F101">
        <f t="shared" si="24"/>
        <v>0.16897071537341612</v>
      </c>
      <c r="G101">
        <f t="shared" si="25"/>
        <v>9.3414707227206295E-2</v>
      </c>
      <c r="H101">
        <f t="shared" si="26"/>
        <v>5.1643904726685931E-2</v>
      </c>
      <c r="I101">
        <f t="shared" si="27"/>
        <v>2.8551102653804002E-2</v>
      </c>
      <c r="J101">
        <f t="shared" si="28"/>
        <v>1.5784349906579273E-2</v>
      </c>
      <c r="K101">
        <f t="shared" si="29"/>
        <v>8.7263075263446684E-3</v>
      </c>
    </row>
    <row r="102" spans="1:11" x14ac:dyDescent="0.25">
      <c r="A102">
        <v>900</v>
      </c>
      <c r="B102">
        <f t="shared" si="22"/>
        <v>4.0984882211302471</v>
      </c>
      <c r="C102">
        <f t="shared" si="23"/>
        <v>0.58292892069073743</v>
      </c>
      <c r="D102">
        <f t="shared" si="14"/>
        <v>0.58292892069073743</v>
      </c>
      <c r="E102">
        <f t="shared" si="15"/>
        <v>0.33980612657766807</v>
      </c>
      <c r="F102">
        <f t="shared" si="24"/>
        <v>0.19808281861002014</v>
      </c>
      <c r="G102">
        <f t="shared" si="25"/>
        <v>0.11546820365971816</v>
      </c>
      <c r="H102">
        <f t="shared" si="26"/>
        <v>6.730975533345776E-2</v>
      </c>
      <c r="I102">
        <f t="shared" si="27"/>
        <v>3.9236803028490141E-2</v>
      </c>
      <c r="J102">
        <f t="shared" si="28"/>
        <v>2.2872267240752815E-2</v>
      </c>
      <c r="K102">
        <f t="shared" si="29"/>
        <v>1.3332906056402149E-2</v>
      </c>
    </row>
    <row r="103" spans="1:11" x14ac:dyDescent="0.25">
      <c r="A103">
        <v>950</v>
      </c>
      <c r="B103">
        <f t="shared" si="22"/>
        <v>4.154293767460719</v>
      </c>
      <c r="C103">
        <f t="shared" si="23"/>
        <v>0.61138535293825147</v>
      </c>
      <c r="D103">
        <f t="shared" si="14"/>
        <v>0.61138535293825147</v>
      </c>
      <c r="E103">
        <f t="shared" si="15"/>
        <v>0.3737920497874303</v>
      </c>
      <c r="F103">
        <f t="shared" si="24"/>
        <v>0.22853098428480054</v>
      </c>
      <c r="G103">
        <f t="shared" si="25"/>
        <v>0.13972049648428878</v>
      </c>
      <c r="H103">
        <f t="shared" si="26"/>
        <v>8.5423065055754616E-2</v>
      </c>
      <c r="I103">
        <f t="shared" si="27"/>
        <v>5.2226410778179751E-2</v>
      </c>
      <c r="J103">
        <f t="shared" si="28"/>
        <v>3.1930462586315531E-2</v>
      </c>
      <c r="K103">
        <f t="shared" si="29"/>
        <v>1.9521817137816155E-2</v>
      </c>
    </row>
    <row r="104" spans="1:11" x14ac:dyDescent="0.25">
      <c r="A104">
        <v>1000</v>
      </c>
      <c r="B104">
        <f t="shared" si="22"/>
        <v>4.2081401219238908</v>
      </c>
      <c r="C104">
        <f t="shared" si="23"/>
        <v>0.63838182366854102</v>
      </c>
      <c r="D104">
        <f t="shared" si="14"/>
        <v>0.63838182366854102</v>
      </c>
      <c r="E104">
        <f t="shared" si="15"/>
        <v>0.40753135279037217</v>
      </c>
      <c r="F104">
        <f t="shared" si="24"/>
        <v>0.26016060819642534</v>
      </c>
      <c r="G104">
        <f t="shared" si="25"/>
        <v>0.16608180350715079</v>
      </c>
      <c r="H104">
        <f t="shared" si="26"/>
        <v>0.10602360460105521</v>
      </c>
      <c r="I104">
        <f t="shared" si="27"/>
        <v>6.768354205713395E-2</v>
      </c>
      <c r="J104">
        <f t="shared" si="28"/>
        <v>4.3207943010779563E-2</v>
      </c>
      <c r="K104">
        <f t="shared" si="29"/>
        <v>2.7583165456187848E-2</v>
      </c>
    </row>
    <row r="105" spans="1:11" x14ac:dyDescent="0.25">
      <c r="A105">
        <v>1200</v>
      </c>
      <c r="B105">
        <f t="shared" si="22"/>
        <v>4.4068176024895207</v>
      </c>
      <c r="C105">
        <f t="shared" si="23"/>
        <v>0.73434053777062258</v>
      </c>
      <c r="D105">
        <f t="shared" si="14"/>
        <v>0.73434053777062258</v>
      </c>
      <c r="E105">
        <f t="shared" si="15"/>
        <v>0.53925602541324713</v>
      </c>
      <c r="F105">
        <f t="shared" si="24"/>
        <v>0.39599755969801242</v>
      </c>
      <c r="G105">
        <f t="shared" si="25"/>
        <v>0.29079706094449265</v>
      </c>
      <c r="H105">
        <f t="shared" si="26"/>
        <v>0.21354407011609525</v>
      </c>
      <c r="I105">
        <f t="shared" si="27"/>
        <v>0.15681406728678091</v>
      </c>
      <c r="J105">
        <f t="shared" si="28"/>
        <v>0.11515492650137328</v>
      </c>
      <c r="K105">
        <f t="shared" si="29"/>
        <v>8.4562930653954968E-2</v>
      </c>
    </row>
    <row r="106" spans="1:11" x14ac:dyDescent="0.25">
      <c r="A106">
        <v>1400</v>
      </c>
      <c r="B106">
        <f t="shared" si="22"/>
        <v>4.5838792367693655</v>
      </c>
      <c r="C106">
        <f t="shared" si="23"/>
        <v>0.8154724745218106</v>
      </c>
      <c r="D106">
        <f t="shared" si="14"/>
        <v>0.8154724745218106</v>
      </c>
      <c r="E106">
        <f t="shared" si="15"/>
        <v>0.66499535670272503</v>
      </c>
      <c r="F106">
        <f t="shared" si="24"/>
        <v>0.54228540907588529</v>
      </c>
      <c r="G106">
        <f t="shared" si="25"/>
        <v>0.44221882443618449</v>
      </c>
      <c r="H106">
        <f t="shared" si="26"/>
        <v>0.36061727904310148</v>
      </c>
      <c r="I106">
        <f t="shared" si="27"/>
        <v>0.29407346489660025</v>
      </c>
      <c r="J106">
        <f t="shared" si="28"/>
        <v>0.23980881611043339</v>
      </c>
      <c r="K106">
        <f t="shared" si="29"/>
        <v>0.19555748868572095</v>
      </c>
    </row>
    <row r="107" spans="1:11" x14ac:dyDescent="0.25">
      <c r="A107">
        <v>1600</v>
      </c>
      <c r="B107">
        <f t="shared" si="22"/>
        <v>4.7441175003894234</v>
      </c>
      <c r="C107">
        <f t="shared" si="23"/>
        <v>0.88575215485050673</v>
      </c>
      <c r="D107">
        <f t="shared" si="14"/>
        <v>0.88575215485050673</v>
      </c>
      <c r="E107">
        <f t="shared" si="15"/>
        <v>0.78455687982231603</v>
      </c>
      <c r="F107">
        <f t="shared" si="24"/>
        <v>0.69492294690540646</v>
      </c>
      <c r="G107">
        <f t="shared" si="25"/>
        <v>0.61552949767652809</v>
      </c>
      <c r="H107">
        <f t="shared" si="26"/>
        <v>0.54520657894103475</v>
      </c>
      <c r="I107">
        <f t="shared" si="27"/>
        <v>0.48291790213569441</v>
      </c>
      <c r="J107">
        <f t="shared" si="28"/>
        <v>0.42774557243257744</v>
      </c>
      <c r="K107">
        <f t="shared" si="29"/>
        <v>0.37887656250991897</v>
      </c>
    </row>
    <row r="108" spans="1:11" x14ac:dyDescent="0.25">
      <c r="A108">
        <v>1800</v>
      </c>
      <c r="B108">
        <f t="shared" si="22"/>
        <v>4.89077364764601</v>
      </c>
      <c r="C108">
        <f t="shared" si="23"/>
        <v>0.94774322624860352</v>
      </c>
      <c r="D108">
        <f t="shared" si="14"/>
        <v>0.94774322624860352</v>
      </c>
      <c r="E108">
        <f t="shared" si="15"/>
        <v>0.89821722290011163</v>
      </c>
      <c r="F108">
        <f t="shared" si="24"/>
        <v>0.85127928870341285</v>
      </c>
      <c r="G108">
        <f t="shared" si="25"/>
        <v>0.80679417951438892</v>
      </c>
      <c r="H108">
        <f t="shared" si="26"/>
        <v>0.76463371861156193</v>
      </c>
      <c r="I108">
        <f t="shared" si="27"/>
        <v>0.72467642737538862</v>
      </c>
      <c r="J108">
        <f t="shared" si="28"/>
        <v>0.68680717526706259</v>
      </c>
      <c r="K108">
        <f t="shared" si="29"/>
        <v>0.65091684809829597</v>
      </c>
    </row>
    <row r="109" spans="1:11" x14ac:dyDescent="0.25">
      <c r="A109">
        <v>2000</v>
      </c>
      <c r="B109">
        <f t="shared" si="22"/>
        <v>5.026157684369478</v>
      </c>
      <c r="C109">
        <f t="shared" si="23"/>
        <v>1.0031961292264071</v>
      </c>
      <c r="D109">
        <f t="shared" si="14"/>
        <v>1.0031961292264071</v>
      </c>
      <c r="E109">
        <f t="shared" si="15"/>
        <v>1.006402473694846</v>
      </c>
      <c r="F109">
        <f t="shared" si="24"/>
        <v>1.0096190660545505</v>
      </c>
      <c r="G109">
        <f t="shared" si="25"/>
        <v>1.0128459390591054</v>
      </c>
      <c r="H109">
        <f t="shared" si="26"/>
        <v>1.0160831255667799</v>
      </c>
      <c r="I109">
        <f t="shared" si="27"/>
        <v>1.019330658540863</v>
      </c>
      <c r="J109">
        <f t="shared" si="28"/>
        <v>1.0225885710499982</v>
      </c>
      <c r="K109">
        <f t="shared" si="29"/>
        <v>1.0258568962685211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 vs Pa</vt:lpstr>
      <vt:lpstr>K vs mbar</vt:lpstr>
      <vt:lpstr>Sheet3</vt:lpstr>
    </vt:vector>
  </TitlesOfParts>
  <Company>Uppsala 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Santiago Kern</dc:creator>
  <cp:lastModifiedBy>Konrad Gajewski</cp:lastModifiedBy>
  <dcterms:created xsi:type="dcterms:W3CDTF">2015-11-19T12:59:48Z</dcterms:created>
  <dcterms:modified xsi:type="dcterms:W3CDTF">2016-03-21T15:37:27Z</dcterms:modified>
</cp:coreProperties>
</file>