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flo\code\freichel\gasmarketmodel\gasmarketmodel\data\params\"/>
    </mc:Choice>
  </mc:AlternateContent>
  <xr:revisionPtr revIDLastSave="0" documentId="13_ncr:1_{F8487752-BBA1-4898-A7F8-A066FE201FA7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cenario" sheetId="7" r:id="rId1"/>
    <sheet name="Demand" sheetId="1" r:id="rId2"/>
    <sheet name="Production" sheetId="2" r:id="rId3"/>
    <sheet name="Supply Mix" sheetId="9" r:id="rId4"/>
    <sheet name="Piped Imports" sheetId="6" r:id="rId5"/>
    <sheet name="Piped Exports" sheetId="11" r:id="rId6"/>
    <sheet name="Storage Volumes" sheetId="13" r:id="rId7"/>
    <sheet name="Storage Levels" sheetId="14" r:id="rId8"/>
    <sheet name="LNG" sheetId="3" r:id="rId9"/>
    <sheet name="Connections" sheetId="8" r:id="rId10"/>
    <sheet name="Price" sheetId="4" r:id="rId11"/>
  </sheets>
  <definedNames>
    <definedName name="D_CONNECTION_NAME" localSheetId="9">OFFSET(Connections!$A$18,0,0,COUNTA(Connections!$A$18:$A$116))</definedName>
    <definedName name="D_DESTINATION" localSheetId="9">OFFSET(Connections!$C$18,0,0,COUNTA(Connections!$C$18:$C$116))</definedName>
    <definedName name="D_DESTINATION" localSheetId="5">OFFSET('Piped Exports'!$B$18,0,0,COUNTA('Piped Exports'!$B$18:$B$116))</definedName>
    <definedName name="D_LNG_NAME" localSheetId="8">OFFSET(LNG!$A$14,0,0,COUNTA(LNG!$A$14:$A$112))</definedName>
    <definedName name="D_ORIGIN" localSheetId="9">OFFSET(Connections!$B$18,0,0,COUNTA(Connections!$B$18:$B$116))</definedName>
    <definedName name="D_ORIGIN" localSheetId="4">OFFSET('Piped Imports'!$B$18,0,0,COUNTA('Piped Imports'!$B$18:$B$116))</definedName>
    <definedName name="D_PIPED_NAME" localSheetId="5">OFFSET('Piped Exports'!$A$18,0,0,COUNTA('Piped Exports'!$A$18:$A$116))</definedName>
    <definedName name="D_PIPED_NAME" localSheetId="4">OFFSET('Piped Imports'!$A$18,0,0,COUNTA('Piped Imports'!$A$18:$A$116))</definedName>
    <definedName name="D_REGION" localSheetId="1">OFFSET(Demand!$A$6,0,0,COUNTA(Demand!$A$6:$A$104))</definedName>
    <definedName name="D_REGION" localSheetId="8">OFFSET(LNG!$C$14,0,0,COUNTA(LNG!$C$14:$C$112))</definedName>
    <definedName name="D_REGION" localSheetId="5">OFFSET('Piped Exports'!$C$18,0,0,COUNTA('Piped Exports'!$C$18:$C$116))</definedName>
    <definedName name="D_REGION" localSheetId="4">OFFSET('Piped Imports'!$C$18,0,0,COUNTA('Piped Imports'!$C$18:$C$116))</definedName>
    <definedName name="D_REGION" localSheetId="10">OFFSET(Price!$A$6,0,0,COUNTA(Price!$A$6:$A$104))</definedName>
    <definedName name="D_REGION" localSheetId="2">OFFSET(Production!$A$6,0,0,COUNTA(Production!$A$6:$A$104))</definedName>
    <definedName name="D_REGION" localSheetId="7">OFFSET('Storage Levels'!$A$7,0,0,COUNTA('Storage Levels'!$A$7:$A$105))</definedName>
    <definedName name="D_REGION" localSheetId="6">OFFSET('Storage Volumes'!$A$6,0,0,COUNTA('Storage Volumes'!$A$6:$A$104))</definedName>
    <definedName name="D_REGION" localSheetId="3">OFFSET('Supply Mix'!$A$19,0,0,COUNTA('Supply Mix'!$A$19:$A$182))</definedName>
    <definedName name="D_TERMINAL" localSheetId="8">OFFSET(LNG!$B$14,0,0,COUNTA(LNG!$B$14:$B$112))</definedName>
    <definedName name="D_TYPE" localSheetId="3">OFFSET('Supply Mix'!$B$19,0,0,COUNTA('Supply Mix'!$B$19:$B$184))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6" l="1"/>
  <c r="A15" i="9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D7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D3" i="3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C4" i="14"/>
  <c r="A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3" i="13"/>
  <c r="A10" i="9"/>
  <c r="S10" i="9" s="1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15" i="8"/>
  <c r="A11" i="8"/>
  <c r="A7" i="8"/>
  <c r="A3" i="8"/>
  <c r="A11" i="3"/>
  <c r="A7" i="3"/>
  <c r="A3" i="3"/>
  <c r="A15" i="11"/>
  <c r="A11" i="11"/>
  <c r="A7" i="11"/>
  <c r="A3" i="11"/>
  <c r="A15" i="6"/>
  <c r="A11" i="6"/>
  <c r="A3" i="6"/>
  <c r="A3" i="9"/>
  <c r="A3" i="2"/>
  <c r="A3" i="1"/>
  <c r="A7" i="9"/>
  <c r="I7" i="9" s="1"/>
  <c r="A8" i="9"/>
  <c r="C8" i="9" s="1"/>
  <c r="A9" i="9"/>
  <c r="G9" i="9" s="1"/>
  <c r="A11" i="9"/>
  <c r="S11" i="9" s="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A5" i="9"/>
  <c r="C5" i="9" s="1"/>
  <c r="A6" i="9"/>
  <c r="J6" i="9" s="1"/>
  <c r="A4" i="9"/>
  <c r="G4" i="9" s="1"/>
  <c r="B3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D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D7" i="6"/>
  <c r="D3" i="6"/>
  <c r="D15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D11" i="3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H8" i="9" l="1"/>
  <c r="D10" i="9"/>
  <c r="L10" i="9"/>
  <c r="E10" i="9"/>
  <c r="M10" i="9"/>
  <c r="F10" i="9"/>
  <c r="N10" i="9"/>
  <c r="G10" i="9"/>
  <c r="O10" i="9"/>
  <c r="H10" i="9"/>
  <c r="P10" i="9"/>
  <c r="I10" i="9"/>
  <c r="Q10" i="9"/>
  <c r="J10" i="9"/>
  <c r="R10" i="9"/>
  <c r="C10" i="9"/>
  <c r="K10" i="9"/>
  <c r="L11" i="9"/>
  <c r="P11" i="9"/>
  <c r="D11" i="9"/>
  <c r="H11" i="9"/>
  <c r="E11" i="9"/>
  <c r="I11" i="9"/>
  <c r="M11" i="9"/>
  <c r="Q11" i="9"/>
  <c r="C11" i="9"/>
  <c r="F11" i="9"/>
  <c r="J11" i="9"/>
  <c r="N11" i="9"/>
  <c r="R11" i="9"/>
  <c r="C9" i="9"/>
  <c r="C4" i="9"/>
  <c r="G11" i="9"/>
  <c r="K11" i="9"/>
  <c r="O11" i="9"/>
  <c r="D9" i="9"/>
  <c r="N4" i="9"/>
  <c r="G8" i="9"/>
  <c r="O8" i="9"/>
  <c r="R5" i="9"/>
  <c r="E4" i="9"/>
  <c r="F8" i="9"/>
  <c r="N9" i="9"/>
  <c r="P7" i="9"/>
  <c r="M9" i="9"/>
  <c r="O7" i="9"/>
  <c r="F4" i="9"/>
  <c r="F9" i="9"/>
  <c r="H7" i="9"/>
  <c r="E9" i="9"/>
  <c r="G7" i="9"/>
  <c r="M4" i="9"/>
  <c r="N8" i="9"/>
  <c r="J5" i="9"/>
  <c r="I5" i="9"/>
  <c r="L4" i="9"/>
  <c r="D4" i="9"/>
  <c r="L9" i="9"/>
  <c r="M8" i="9"/>
  <c r="E8" i="9"/>
  <c r="N7" i="9"/>
  <c r="F7" i="9"/>
  <c r="O6" i="9"/>
  <c r="G6" i="9"/>
  <c r="P5" i="9"/>
  <c r="H5" i="9"/>
  <c r="Q5" i="9"/>
  <c r="S4" i="9"/>
  <c r="K4" i="9"/>
  <c r="S9" i="9"/>
  <c r="K9" i="9"/>
  <c r="L8" i="9"/>
  <c r="D8" i="9"/>
  <c r="M7" i="9"/>
  <c r="E7" i="9"/>
  <c r="N6" i="9"/>
  <c r="F6" i="9"/>
  <c r="O5" i="9"/>
  <c r="G5" i="9"/>
  <c r="H6" i="9"/>
  <c r="R4" i="9"/>
  <c r="J4" i="9"/>
  <c r="R9" i="9"/>
  <c r="J9" i="9"/>
  <c r="S8" i="9"/>
  <c r="K8" i="9"/>
  <c r="L7" i="9"/>
  <c r="D7" i="9"/>
  <c r="M6" i="9"/>
  <c r="E6" i="9"/>
  <c r="N5" i="9"/>
  <c r="F5" i="9"/>
  <c r="I6" i="9"/>
  <c r="P6" i="9"/>
  <c r="Q4" i="9"/>
  <c r="I4" i="9"/>
  <c r="Q9" i="9"/>
  <c r="I9" i="9"/>
  <c r="R8" i="9"/>
  <c r="J8" i="9"/>
  <c r="S7" i="9"/>
  <c r="K7" i="9"/>
  <c r="C7" i="9"/>
  <c r="L6" i="9"/>
  <c r="D6" i="9"/>
  <c r="M5" i="9"/>
  <c r="E5" i="9"/>
  <c r="Q6" i="9"/>
  <c r="P4" i="9"/>
  <c r="H4" i="9"/>
  <c r="P9" i="9"/>
  <c r="H9" i="9"/>
  <c r="Q8" i="9"/>
  <c r="I8" i="9"/>
  <c r="R7" i="9"/>
  <c r="J7" i="9"/>
  <c r="S6" i="9"/>
  <c r="K6" i="9"/>
  <c r="C6" i="9"/>
  <c r="L5" i="9"/>
  <c r="D5" i="9"/>
  <c r="O4" i="9"/>
  <c r="O9" i="9"/>
  <c r="P8" i="9"/>
  <c r="Q7" i="9"/>
  <c r="R6" i="9"/>
  <c r="S5" i="9"/>
  <c r="K5" i="9"/>
</calcChain>
</file>

<file path=xl/sharedStrings.xml><?xml version="1.0" encoding="utf-8"?>
<sst xmlns="http://schemas.openxmlformats.org/spreadsheetml/2006/main" count="54" uniqueCount="24">
  <si>
    <t>Select Region:</t>
  </si>
  <si>
    <t>Region</t>
  </si>
  <si>
    <t>Terminal</t>
  </si>
  <si>
    <t>Select Terminal:</t>
  </si>
  <si>
    <t>Importer</t>
  </si>
  <si>
    <t>Select Importer:</t>
  </si>
  <si>
    <t>Name</t>
  </si>
  <si>
    <t>Select Name:</t>
  </si>
  <si>
    <t>Select Origin:</t>
  </si>
  <si>
    <t>Scenario:</t>
  </si>
  <si>
    <t>Select Destination:</t>
  </si>
  <si>
    <t>Type</t>
  </si>
  <si>
    <t>Select Type:</t>
  </si>
  <si>
    <t>Production</t>
  </si>
  <si>
    <t>Piped Imports</t>
  </si>
  <si>
    <t>LNG Imports</t>
  </si>
  <si>
    <t>Demand</t>
  </si>
  <si>
    <t>Select Exporter:</t>
  </si>
  <si>
    <t>Exporter</t>
  </si>
  <si>
    <t>Piped Exports</t>
  </si>
  <si>
    <t>Storage</t>
  </si>
  <si>
    <t>WGV</t>
  </si>
  <si>
    <t>Transit Imports</t>
  </si>
  <si>
    <t>Transit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</si>
</sst>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14">
    <xf numFmtId="0" fontId="0" fillId="0" borderId="0" xfId="0"/>
    <xf numFmtId="0" fontId="2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2" fillId="3" borderId="2" xfId="0" applyFont="1" applyFill="1" applyBorder="1"/>
    <xf numFmtId="0" fontId="1" fillId="2" borderId="1" xfId="1" applyAlignment="1">
      <alignment horizontal="center"/>
    </xf>
    <xf numFmtId="4" fontId="0" fillId="3" borderId="2" xfId="0" applyNumberForma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4" fontId="0" fillId="3" borderId="2" xfId="0" applyNumberFormat="1" applyFill="1" applyBorder="1"/>
    <xf numFmtId="0" fontId="2" fillId="3" borderId="2" xfId="0" applyFont="1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/>
    </xf>
    <xf numFmtId="3" fontId="0" fillId="3" borderId="2" xfId="0" applyNumberFormat="1" applyFont="1" applyFill="1" applyBorder="1" applyAlignment="1">
      <alignment horizontal="center"/>
    </xf>
    <xf numFmtId="3" fontId="0" fillId="3" borderId="2" xfId="0" applyNumberForma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97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Demand!$A$3</c:f>
          <c:strCache>
            <c:ptCount val="1"/>
            <c:pt idx="0">
              <c:v>Demand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Demand!$A$3</c:f>
              <c:strCache>
                <c:ptCount val="1"/>
                <c:pt idx="0">
                  <c:v>Demand  (GWh/day)</c:v>
                </c:pt>
              </c:strCache>
            </c:strRef>
          </c:tx>
          <c:spPr>
            <a:solidFill>
              <a:schemeClr val="accent2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Demand!$B$5:$R$5</c:f>
              <c:numCache>
                <c:formatCode>General</c:formatCode>
                <c:ptCount val="17"/>
              </c:numCache>
            </c:numRef>
          </c:cat>
          <c:val>
            <c:numRef>
              <c:f>Demand!$B$3:$R$3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9-449F-876B-D04BBFAA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Exports'!$A$7</c:f>
          <c:strCache>
            <c:ptCount val="1"/>
            <c:pt idx="0">
              <c:v>Piped Exports 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'Piped Exports'!$A$7</c:f>
              <c:strCache>
                <c:ptCount val="1"/>
                <c:pt idx="0">
                  <c:v>Piped Exports to  (GWh/day)</c:v>
                </c:pt>
              </c:strCache>
            </c:strRef>
          </c:tx>
          <c:spPr>
            <a:solidFill>
              <a:srgbClr val="972A2A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4-4403-B252-86405C4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Exports'!$A$11</c:f>
          <c:strCache>
            <c:ptCount val="1"/>
            <c:pt idx="0">
              <c:v>Piped Exports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'Piped Exports'!$A$7</c:f>
              <c:strCache>
                <c:ptCount val="1"/>
                <c:pt idx="0">
                  <c:v>Piped Exports to  (GWh/day)</c:v>
                </c:pt>
              </c:strCache>
            </c:strRef>
          </c:tx>
          <c:spPr>
            <a:solidFill>
              <a:srgbClr val="972A2A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D-4E1C-BAFE-6AA40BAD0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Exports'!$A$15</c:f>
          <c:strCache>
            <c:ptCount val="1"/>
            <c:pt idx="0">
              <c:v>Total Piped Exports to 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'Piped Exports'!$A$7</c:f>
              <c:strCache>
                <c:ptCount val="1"/>
                <c:pt idx="0">
                  <c:v>Piped Exports to  (GWh/day)</c:v>
                </c:pt>
              </c:strCache>
            </c:strRef>
          </c:tx>
          <c:spPr>
            <a:solidFill>
              <a:srgbClr val="972A2A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Exports'!$D$15:$T$15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B-47E2-9440-27219A0F5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'Storage Volumes'!$A$3</c:f>
          <c:strCache>
            <c:ptCount val="1"/>
            <c:pt idx="0">
              <c:v>Storage Withdrawals (pos.) or Injections (neg.)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'Storage Volumes'!$A$3</c:f>
              <c:strCache>
                <c:ptCount val="1"/>
                <c:pt idx="0">
                  <c:v>Storage Withdrawals (pos.) or Injections (neg.)  (GWh/day)</c:v>
                </c:pt>
              </c:strCache>
            </c:strRef>
          </c:tx>
          <c:spPr>
            <a:solidFill>
              <a:schemeClr val="accent6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'Storage Volumes'!$B$5:$R$5</c:f>
              <c:numCache>
                <c:formatCode>General</c:formatCode>
                <c:ptCount val="17"/>
              </c:numCache>
            </c:numRef>
          </c:cat>
          <c:val>
            <c:numRef>
              <c:f>'Storage Volumes'!$B$3:$R$3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6-4058-81BD-90A2E79D7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'Storage Levels'!$A$3</c:f>
          <c:strCache>
            <c:ptCount val="1"/>
            <c:pt idx="0">
              <c:v>Storage Levels for  (GWh)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'Storage Levels'!$A$3</c:f>
              <c:strCache>
                <c:ptCount val="1"/>
                <c:pt idx="0">
                  <c:v>Storage Levels for  (GWh)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'Storage Levels'!$C$6:$S$6</c:f>
              <c:numCache>
                <c:formatCode>General</c:formatCode>
                <c:ptCount val="17"/>
              </c:numCache>
            </c:numRef>
          </c:cat>
          <c:val>
            <c:numRef>
              <c:f>'Storage Levels'!$C$3:$S$3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4-491A-8ADF-2C873A107E3F}"/>
            </c:ext>
          </c:extLst>
        </c:ser>
        <c:ser>
          <c:idx val="1"/>
          <c:order val="1"/>
          <c:tx>
            <c:v>WGV</c:v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numRef>
              <c:f>'Storage Levels'!$C$6:$S$6</c:f>
              <c:numCache>
                <c:formatCode>General</c:formatCode>
                <c:ptCount val="17"/>
              </c:numCache>
            </c:numRef>
          </c:cat>
          <c:val>
            <c:numRef>
              <c:f>'Storage Levels'!$C$4:$S$4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4-491A-8ADF-2C873A107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LNG!$A$3</c:f>
          <c:strCache>
            <c:ptCount val="1"/>
            <c:pt idx="0">
              <c:v>LNG Imports into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LNG!$A$3</c:f>
              <c:strCache>
                <c:ptCount val="1"/>
                <c:pt idx="0">
                  <c:v>LNG Imports into  (GWh/day)</c:v>
                </c:pt>
              </c:strCache>
            </c:strRef>
          </c:tx>
          <c:spPr>
            <a:solidFill>
              <a:srgbClr val="7030A0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9-4B75-94FD-97072E136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LNG!$A$7</c:f>
          <c:strCache>
            <c:ptCount val="1"/>
            <c:pt idx="0">
              <c:v>LNG Imports through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LNG!$A$7</c:f>
              <c:strCache>
                <c:ptCount val="1"/>
                <c:pt idx="0">
                  <c:v>LNG Imports through  (GWh/day)</c:v>
                </c:pt>
              </c:strCache>
            </c:strRef>
          </c:tx>
          <c:spPr>
            <a:solidFill>
              <a:srgbClr val="7030A0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6-464B-9C0A-4C919209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LNG!$A$11</c:f>
          <c:strCache>
            <c:ptCount val="1"/>
            <c:pt idx="0">
              <c:v>LNG Imports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LNG!$A$7</c:f>
              <c:strCache>
                <c:ptCount val="1"/>
                <c:pt idx="0">
                  <c:v>LNG Imports through  (GWh/day)</c:v>
                </c:pt>
              </c:strCache>
            </c:strRef>
          </c:tx>
          <c:spPr>
            <a:solidFill>
              <a:srgbClr val="7030A0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B-45C1-A67E-7FE13493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Connections!$A$3</c:f>
          <c:strCache>
            <c:ptCount val="1"/>
            <c:pt idx="0">
              <c:v>Total Imports into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Connections!$A$3</c:f>
              <c:strCache>
                <c:ptCount val="1"/>
                <c:pt idx="0">
                  <c:v>Total Imports into  (GWh/day)</c:v>
                </c:pt>
              </c:strCache>
            </c:strRef>
          </c:tx>
          <c:spPr>
            <a:solidFill>
              <a:schemeClr val="accent4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7-4E05-95C2-9C54CF9A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Connections!$A$7</c:f>
          <c:strCache>
            <c:ptCount val="1"/>
            <c:pt idx="0">
              <c:v>Total Exports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(GWh/day)</c:v>
                </c:pt>
              </c:strCache>
            </c:strRef>
          </c:tx>
          <c:spPr>
            <a:solidFill>
              <a:schemeClr val="accent4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E-449D-A5C6-E1EA7131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Production!$A$3</c:f>
          <c:strCache>
            <c:ptCount val="1"/>
            <c:pt idx="0">
              <c:v>Production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Production!$A$3</c:f>
              <c:strCache>
                <c:ptCount val="1"/>
                <c:pt idx="0">
                  <c:v>Production  (GWh/day)</c:v>
                </c:pt>
              </c:strCache>
            </c:strRef>
          </c:tx>
          <c:spPr>
            <a:solidFill>
              <a:schemeClr val="accent2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Production!$B$5:$R$5</c:f>
              <c:numCache>
                <c:formatCode>General</c:formatCode>
                <c:ptCount val="17"/>
              </c:numCache>
            </c:numRef>
          </c:cat>
          <c:val>
            <c:numRef>
              <c:f>Production!$B$3:$R$3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F-41F9-A4DA-C2FCE4B9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Connections!$A$11</c:f>
          <c:strCache>
            <c:ptCount val="1"/>
            <c:pt idx="0">
              <c:v>Net Flows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(GWh/day)</c:v>
                </c:pt>
              </c:strCache>
            </c:strRef>
          </c:tx>
          <c:spPr>
            <a:solidFill>
              <a:schemeClr val="accent4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1-48CD-9A6D-F9D4AFA5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Connections!$A$15</c:f>
          <c:strCache>
            <c:ptCount val="1"/>
            <c:pt idx="0">
              <c:v>Net Flows from  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(GWh/day)</c:v>
                </c:pt>
              </c:strCache>
            </c:strRef>
          </c:tx>
          <c:spPr>
            <a:solidFill>
              <a:schemeClr val="accent4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Connections!$D$15:$T$15</c:f>
              <c:numCache>
                <c:formatCode>General</c:formatCode>
                <c:ptCount val="17"/>
                <c:pt idx="0" formatCode="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5-4549-8031-24B2E0A3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Price!$A$3</c:f>
          <c:strCache>
            <c:ptCount val="1"/>
            <c:pt idx="0">
              <c:v>Market Prices  (EUR/MWh)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Price!$A$3</c:f>
              <c:strCache>
                <c:ptCount val="1"/>
                <c:pt idx="0">
                  <c:v>Market Prices  (EUR/MWh)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Price!$B$5:$R$5</c:f>
              <c:numCache>
                <c:formatCode>General</c:formatCode>
                <c:ptCount val="17"/>
              </c:numCache>
            </c:numRef>
          </c:cat>
          <c:val>
            <c:numRef>
              <c:f>Price!$B$3:$R$3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4-48C0-BDA5-0D537D20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'Supply Mix'!$A$3</c:f>
          <c:strCache>
            <c:ptCount val="1"/>
            <c:pt idx="0">
              <c:v>Supply Mix for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'Supply Mix'!$B$4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2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Mix'!$C$4:$S$4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2-46B1-87F9-8BB915797D3D}"/>
            </c:ext>
          </c:extLst>
        </c:ser>
        <c:ser>
          <c:idx val="1"/>
          <c:order val="1"/>
          <c:tx>
            <c:strRef>
              <c:f>'Supply Mix'!$B$5</c:f>
              <c:strCache>
                <c:ptCount val="1"/>
                <c:pt idx="0">
                  <c:v>Piped Imports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Mix'!$C$5:$S$5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2-46B1-87F9-8BB915797D3D}"/>
            </c:ext>
          </c:extLst>
        </c:ser>
        <c:ser>
          <c:idx val="2"/>
          <c:order val="2"/>
          <c:tx>
            <c:strRef>
              <c:f>'Supply Mix'!$B$6</c:f>
              <c:strCache>
                <c:ptCount val="1"/>
                <c:pt idx="0">
                  <c:v>Piped Exports</c:v>
                </c:pt>
              </c:strCache>
            </c:strRef>
          </c:tx>
          <c:spPr>
            <a:solidFill>
              <a:srgbClr val="972A2A"/>
            </a:solidFill>
          </c:spPr>
          <c:invertIfNegative val="0"/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Mix'!$C$6:$S$6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2-46B1-87F9-8BB915797D3D}"/>
            </c:ext>
          </c:extLst>
        </c:ser>
        <c:ser>
          <c:idx val="3"/>
          <c:order val="3"/>
          <c:tx>
            <c:strRef>
              <c:f>'Supply Mix'!$B$7</c:f>
              <c:strCache>
                <c:ptCount val="1"/>
                <c:pt idx="0">
                  <c:v>LNG Imports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Mix'!$C$7:$S$7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52-46B1-87F9-8BB915797D3D}"/>
            </c:ext>
          </c:extLst>
        </c:ser>
        <c:ser>
          <c:idx val="4"/>
          <c:order val="4"/>
          <c:tx>
            <c:strRef>
              <c:f>'Supply Mix'!$B$8</c:f>
              <c:strCache>
                <c:ptCount val="1"/>
                <c:pt idx="0">
                  <c:v>Transit Imports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Mix'!$C$8:$S$8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52-46B1-87F9-8BB915797D3D}"/>
            </c:ext>
          </c:extLst>
        </c:ser>
        <c:ser>
          <c:idx val="5"/>
          <c:order val="5"/>
          <c:tx>
            <c:strRef>
              <c:f>'Supply Mix'!$B$9</c:f>
              <c:strCache>
                <c:ptCount val="1"/>
                <c:pt idx="0">
                  <c:v>Transit Exports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Mix'!$C$9:$S$9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52-46B1-87F9-8BB915797D3D}"/>
            </c:ext>
          </c:extLst>
        </c:ser>
        <c:ser>
          <c:idx val="6"/>
          <c:order val="6"/>
          <c:tx>
            <c:strRef>
              <c:f>'Supply Mix'!$B$10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Mix'!$C$10:$S$10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52-46B1-87F9-8BB915797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lineChart>
        <c:grouping val="standard"/>
        <c:varyColors val="0"/>
        <c:ser>
          <c:idx val="7"/>
          <c:order val="7"/>
          <c:tx>
            <c:strRef>
              <c:f>'Supply Mix'!$B$11</c:f>
              <c:strCache>
                <c:ptCount val="1"/>
                <c:pt idx="0">
                  <c:v>Demand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Mix'!$C$11:$S$11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52-46B1-87F9-8BB915797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'Supply Mix'!$A$15</c:f>
          <c:strCache>
            <c:ptCount val="1"/>
            <c:pt idx="0">
              <c:v>Total Balance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Total</c:v>
          </c:tx>
          <c:spPr>
            <a:solidFill>
              <a:schemeClr val="accent2"/>
            </a:solidFill>
            <a:ln w="28575"/>
          </c:spPr>
          <c:invertIfNegative val="0"/>
          <c:cat>
            <c:numRef>
              <c:f>'Supply Mix'!$C$17:$S$17</c:f>
              <c:numCache>
                <c:formatCode>General</c:formatCode>
                <c:ptCount val="17"/>
              </c:numCache>
            </c:numRef>
          </c:cat>
          <c:val>
            <c:numRef>
              <c:f>'Supply Mix'!$C$15:$S$15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2-4618-851E-F979C210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Imports'!$A$3</c:f>
          <c:strCache>
            <c:ptCount val="1"/>
            <c:pt idx="0">
              <c:v>Piped Imports into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'Piped Imports'!$A$3</c:f>
              <c:strCache>
                <c:ptCount val="1"/>
                <c:pt idx="0">
                  <c:v>Piped Imports into  (GWh/day)</c:v>
                </c:pt>
              </c:strCache>
            </c:strRef>
          </c:tx>
          <c:spPr>
            <a:solidFill>
              <a:schemeClr val="accent1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F-4616-B4EC-4943300D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Imports'!$A$7</c:f>
          <c:strCache>
            <c:ptCount val="1"/>
            <c:pt idx="0">
              <c:v>Piped Imports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from  (GWh/day)</c:v>
                </c:pt>
              </c:strCache>
            </c:strRef>
          </c:tx>
          <c:spPr>
            <a:solidFill>
              <a:schemeClr val="accent1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7-401A-B2D2-D08145C7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Imports'!$A$11</c:f>
          <c:strCache>
            <c:ptCount val="1"/>
            <c:pt idx="0">
              <c:v>Piped Imports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from  (GWh/day)</c:v>
                </c:pt>
              </c:strCache>
            </c:strRef>
          </c:tx>
          <c:spPr>
            <a:solidFill>
              <a:schemeClr val="accent1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8-4E7B-B3D2-2E571706C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Imports'!$A$15</c:f>
          <c:strCache>
            <c:ptCount val="1"/>
            <c:pt idx="0">
              <c:v>Total Piped Imports from  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from  (GWh/day)</c:v>
                </c:pt>
              </c:strCache>
            </c:strRef>
          </c:tx>
          <c:spPr>
            <a:solidFill>
              <a:schemeClr val="accent1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Imports'!$D$15:$T$15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6-490A-89A8-4653DF2E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Exports'!$A$3</c:f>
          <c:strCache>
            <c:ptCount val="1"/>
            <c:pt idx="0">
              <c:v>Piped Exports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'Piped Exports'!$A$3</c:f>
              <c:strCache>
                <c:ptCount val="1"/>
                <c:pt idx="0">
                  <c:v>Piped Exports from  (GWh/day)</c:v>
                </c:pt>
              </c:strCache>
            </c:strRef>
          </c:tx>
          <c:spPr>
            <a:solidFill>
              <a:srgbClr val="972A2A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1-4839-B40E-4D62AF57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19</xdr:col>
      <xdr:colOff>0</xdr:colOff>
      <xdr:row>11</xdr:row>
      <xdr:rowOff>3457575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256E8-470E-4462-9B0A-CD8EF2C48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14</xdr:row>
      <xdr:rowOff>0</xdr:rowOff>
    </xdr:from>
    <xdr:to>
      <xdr:col>19</xdr:col>
      <xdr:colOff>0</xdr:colOff>
      <xdr:row>15</xdr:row>
      <xdr:rowOff>3457575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C12F50-774D-4BCB-8ED6-AB6A3849E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0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FCB9A-3C65-44BD-9AA4-CC3798E5E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0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AED44-2C67-4217-835B-4F136DAD0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0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063E3-7C6A-4D7E-9BDB-AC1935A64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0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A4AA56-089A-430C-8CFF-4D8A2526F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0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4769D-616A-4C13-8D82-3465514D9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0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CA910-7794-459F-BDA5-4CB3586BC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0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21A31-1F34-4E83-88B1-E2BCDF9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0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C7D6F-C6E0-4FA8-AF0D-E1D3E5082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0BA56-93CF-4F56-9D35-03A1D0CF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</xdr:row>
      <xdr:rowOff>190499</xdr:rowOff>
    </xdr:from>
    <xdr:to>
      <xdr:col>19</xdr:col>
      <xdr:colOff>0</xdr:colOff>
      <xdr:row>4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F62A-D0EE-4D6E-98D2-B08EEA95E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0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0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692F5-8AA8-4331-8CA7-240C59085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0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BD9E78-B103-462A-A9C4-B17F6B369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0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11092-D274-44FE-B1A0-11E6841A9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0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06BF1-0BAD-4DD4-95FA-3F97B50B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0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C4AAB3-CE90-4BCE-A4F7-A41506BDE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0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E0C7C7-65C7-4FEF-9099-87E2E25AE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1F7F-008F-44A9-91BE-CF748E85067D}">
  <sheetPr>
    <tabColor theme="2"/>
  </sheetPr>
  <dimension ref="A1:B1"/>
  <sheetViews>
    <sheetView tabSelected="1" workbookViewId="0">
      <selection activeCell="B1" sqref="B1"/>
    </sheetView>
  </sheetViews>
  <sheetFormatPr defaultColWidth="9.140625" defaultRowHeight="15" x14ac:dyDescent="0.25"/>
  <cols>
    <col min="2" max="2" width="28.7109375" customWidth="1"/>
  </cols>
  <sheetData>
    <row r="1" spans="1:2" x14ac:dyDescent="0.25">
      <c r="A1" s="7" t="s">
        <v>9</v>
      </c>
      <c r="B1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593D-73A0-43AE-B035-173A654709DF}">
  <sheetPr>
    <tabColor theme="7"/>
  </sheetPr>
  <dimension ref="A1:W116"/>
  <sheetViews>
    <sheetView workbookViewId="0">
      <selection activeCell="A2" sqref="A2"/>
    </sheetView>
  </sheetViews>
  <sheetFormatPr defaultColWidth="9.140625" defaultRowHeight="15" outlineLevelRow="1" x14ac:dyDescent="0.25"/>
  <cols>
    <col min="1" max="3" width="28.5703125" customWidth="1"/>
    <col min="23" max="23" width="92.85546875" customWidth="1"/>
  </cols>
  <sheetData>
    <row r="1" spans="1:23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"Total Imports into "&amp;$A$2&amp;" (GWh/day)"</f>
        <v>Total Imports into  (GWh/day)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  <c r="V3" s="2"/>
      <c r="W3" s="2"/>
    </row>
    <row r="4" spans="1:23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 t="s">
        <v>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outlineLevel="1" x14ac:dyDescent="0.25">
      <c r="A7" s="2" t="str">
        <f>"Total Exports from "&amp;$A$6&amp;" (GWh/day)"</f>
        <v>Total Exports from  (GWh/day)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  <c r="V7" s="2"/>
      <c r="W7" s="2"/>
    </row>
    <row r="8" spans="1:23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</row>
    <row r="9" spans="1:2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idden="1" outlineLevel="1" x14ac:dyDescent="0.25">
      <c r="A11" s="2" t="str">
        <f>"Net Flows on "&amp;$A$10&amp;" (GWh/day)"</f>
        <v>Net Flows on  (GWh/day)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  <c r="V11" s="2"/>
      <c r="W11" s="2"/>
    </row>
    <row r="12" spans="1:23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</row>
    <row r="13" spans="1:23" x14ac:dyDescent="0.25">
      <c r="A13" s="1" t="s">
        <v>8</v>
      </c>
      <c r="B13" s="1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idden="1" outlineLevel="1" x14ac:dyDescent="0.25">
      <c r="A15" s="2" t="str">
        <f>"Net Flows from "&amp;$A$14&amp;" to "&amp;$B$14&amp;" (GWh/day)"</f>
        <v>Net Flows from  to  (GWh/day)</v>
      </c>
      <c r="B15" s="2"/>
      <c r="C15" s="2"/>
      <c r="D15" s="6">
        <f>SUMIFS(D$18:D$116,$B$18:$B$116,$A$14,$C$18:$C$116,$B$14)-SUMIFS(D$18:D$116,$B$18:$B$116,$B$14,$C$18:$C$116,$A$14)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  <c r="V15" s="2"/>
      <c r="W15" s="2"/>
    </row>
    <row r="16" spans="1:23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  <c r="V16" s="2"/>
      <c r="W16" s="2"/>
    </row>
    <row r="17" spans="1:23" x14ac:dyDescent="0.25">
      <c r="A17" s="1" t="s">
        <v>6</v>
      </c>
      <c r="B17" s="1" t="s">
        <v>4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0"/>
      <c r="V17" s="10"/>
      <c r="W17" s="2"/>
    </row>
    <row r="18" spans="1:23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9"/>
      <c r="V18" s="9"/>
      <c r="W18" s="2"/>
    </row>
    <row r="19" spans="1:23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9"/>
      <c r="V19" s="9"/>
      <c r="W19" s="2"/>
    </row>
    <row r="20" spans="1:23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9"/>
      <c r="V20" s="9"/>
      <c r="W20" s="2"/>
    </row>
    <row r="21" spans="1:23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9"/>
      <c r="V21" s="9"/>
      <c r="W21" s="2"/>
    </row>
    <row r="22" spans="1:23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9"/>
      <c r="V22" s="9"/>
      <c r="W22" s="2"/>
    </row>
    <row r="23" spans="1:23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9"/>
      <c r="V23" s="9"/>
      <c r="W23" s="2"/>
    </row>
    <row r="24" spans="1:23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9"/>
      <c r="V24" s="9"/>
      <c r="W24" s="2"/>
    </row>
    <row r="25" spans="1:23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9"/>
      <c r="V25" s="9"/>
      <c r="W25" s="2"/>
    </row>
    <row r="26" spans="1:23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9"/>
      <c r="V26" s="9"/>
      <c r="W26" s="2"/>
    </row>
    <row r="27" spans="1:23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9"/>
      <c r="V27" s="9"/>
      <c r="W27" s="2"/>
    </row>
    <row r="28" spans="1:23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9"/>
      <c r="V28" s="9"/>
      <c r="W28" s="2"/>
    </row>
    <row r="29" spans="1:23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9"/>
      <c r="V29" s="9"/>
      <c r="W29" s="2"/>
    </row>
    <row r="30" spans="1:23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9"/>
      <c r="V30" s="9"/>
      <c r="W30" s="2"/>
    </row>
    <row r="31" spans="1:23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9"/>
      <c r="V31" s="9"/>
      <c r="W31" s="2"/>
    </row>
    <row r="32" spans="1:23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9"/>
      <c r="W32" s="2"/>
    </row>
    <row r="33" spans="1:23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9"/>
      <c r="W33" s="2"/>
    </row>
    <row r="34" spans="1:23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9"/>
      <c r="V34" s="9"/>
      <c r="W34" s="2"/>
    </row>
    <row r="35" spans="1:23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9"/>
      <c r="V35" s="9"/>
      <c r="W35" s="2"/>
    </row>
    <row r="36" spans="1:23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9"/>
      <c r="V36" s="9"/>
      <c r="W36" s="2"/>
    </row>
    <row r="37" spans="1:23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9"/>
      <c r="V37" s="9"/>
      <c r="W37" s="2"/>
    </row>
    <row r="38" spans="1:23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9"/>
      <c r="V38" s="9"/>
      <c r="W38" s="2"/>
    </row>
    <row r="39" spans="1:23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9"/>
      <c r="V39" s="9"/>
      <c r="W39" s="2"/>
    </row>
    <row r="40" spans="1:23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9"/>
      <c r="V40" s="9"/>
      <c r="W40" s="2"/>
    </row>
    <row r="41" spans="1:23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9"/>
      <c r="V41" s="9"/>
      <c r="W41" s="2"/>
    </row>
    <row r="42" spans="1:23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9"/>
      <c r="V42" s="9"/>
      <c r="W42" s="2"/>
    </row>
    <row r="43" spans="1:23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9"/>
      <c r="V43" s="9"/>
      <c r="W43" s="2"/>
    </row>
    <row r="44" spans="1:23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9"/>
      <c r="V44" s="9"/>
      <c r="W44" s="2"/>
    </row>
    <row r="45" spans="1:23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9"/>
      <c r="V45" s="9"/>
      <c r="W45" s="2"/>
    </row>
    <row r="46" spans="1:23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9"/>
      <c r="V46" s="9"/>
      <c r="W46" s="2"/>
    </row>
    <row r="47" spans="1:23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9"/>
      <c r="V47" s="9"/>
      <c r="W47" s="2"/>
    </row>
    <row r="48" spans="1:23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9"/>
      <c r="V48" s="9"/>
      <c r="W48" s="2"/>
    </row>
    <row r="49" spans="1:23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9"/>
      <c r="V49" s="9"/>
      <c r="W49" s="2"/>
    </row>
    <row r="50" spans="1:23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9"/>
      <c r="V50" s="9"/>
      <c r="W50" s="2"/>
    </row>
    <row r="51" spans="1:23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9"/>
      <c r="V51" s="9"/>
      <c r="W51" s="2"/>
    </row>
    <row r="52" spans="1:23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9"/>
      <c r="V52" s="9"/>
      <c r="W52" s="2"/>
    </row>
    <row r="53" spans="1:23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9"/>
      <c r="V53" s="9"/>
      <c r="W53" s="2"/>
    </row>
    <row r="54" spans="1:23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9"/>
      <c r="V54" s="9"/>
      <c r="W54" s="2"/>
    </row>
    <row r="55" spans="1:23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9"/>
      <c r="V55" s="9"/>
      <c r="W55" s="2"/>
    </row>
    <row r="56" spans="1:23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9"/>
      <c r="V56" s="9"/>
      <c r="W56" s="2"/>
    </row>
    <row r="57" spans="1:23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9"/>
      <c r="V57" s="9"/>
      <c r="W57" s="2"/>
    </row>
    <row r="58" spans="1:23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9"/>
      <c r="V58" s="9"/>
      <c r="W58" s="2"/>
    </row>
    <row r="59" spans="1:23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9"/>
      <c r="V59" s="9"/>
      <c r="W59" s="2"/>
    </row>
    <row r="60" spans="1:23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9"/>
      <c r="V60" s="9"/>
      <c r="W60" s="2"/>
    </row>
    <row r="61" spans="1:23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9"/>
      <c r="V61" s="9"/>
      <c r="W61" s="2"/>
    </row>
    <row r="62" spans="1:23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9"/>
      <c r="V62" s="9"/>
      <c r="W62" s="2"/>
    </row>
    <row r="63" spans="1:23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9"/>
      <c r="V63" s="9"/>
      <c r="W63" s="2"/>
    </row>
    <row r="64" spans="1:23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9"/>
      <c r="V64" s="9"/>
      <c r="W64" s="2"/>
    </row>
    <row r="65" spans="1:23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9"/>
      <c r="V65" s="9"/>
      <c r="W65" s="2"/>
    </row>
    <row r="66" spans="1:23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9"/>
      <c r="V66" s="9"/>
      <c r="W66" s="2"/>
    </row>
    <row r="67" spans="1:23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9"/>
      <c r="V67" s="9"/>
      <c r="W67" s="2"/>
    </row>
    <row r="68" spans="1:23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9"/>
      <c r="V68" s="9"/>
      <c r="W68" s="2"/>
    </row>
    <row r="69" spans="1:23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9"/>
      <c r="V69" s="9"/>
      <c r="W69" s="2"/>
    </row>
    <row r="70" spans="1:23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9"/>
      <c r="V70" s="9"/>
      <c r="W70" s="2"/>
    </row>
    <row r="71" spans="1:23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9"/>
      <c r="V71" s="9"/>
      <c r="W71" s="2"/>
    </row>
    <row r="72" spans="1:23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9"/>
      <c r="V72" s="9"/>
      <c r="W72" s="2"/>
    </row>
    <row r="73" spans="1:23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9"/>
      <c r="V73" s="9"/>
      <c r="W73" s="2"/>
    </row>
    <row r="74" spans="1:23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9"/>
      <c r="V74" s="9"/>
      <c r="W74" s="2"/>
    </row>
    <row r="75" spans="1:23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9"/>
      <c r="V75" s="9"/>
      <c r="W75" s="2"/>
    </row>
    <row r="76" spans="1:23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9"/>
      <c r="V76" s="9"/>
      <c r="W76" s="2"/>
    </row>
    <row r="77" spans="1:23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9"/>
      <c r="V77" s="9"/>
      <c r="W77" s="2"/>
    </row>
    <row r="78" spans="1:23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9"/>
      <c r="V78" s="9"/>
      <c r="W78" s="2"/>
    </row>
    <row r="79" spans="1:23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9"/>
      <c r="V79" s="9"/>
      <c r="W79" s="2"/>
    </row>
    <row r="80" spans="1:23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9"/>
      <c r="V80" s="9"/>
      <c r="W80" s="2"/>
    </row>
    <row r="81" spans="1:23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9"/>
      <c r="V81" s="9"/>
      <c r="W81" s="2"/>
    </row>
    <row r="82" spans="1:23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9"/>
      <c r="V82" s="9"/>
      <c r="W82" s="2"/>
    </row>
    <row r="83" spans="1:23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9"/>
      <c r="V83" s="9"/>
      <c r="W83" s="2"/>
    </row>
    <row r="84" spans="1:23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9"/>
      <c r="V84" s="9"/>
      <c r="W84" s="2"/>
    </row>
    <row r="85" spans="1:23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9"/>
      <c r="V85" s="9"/>
      <c r="W85" s="2"/>
    </row>
    <row r="86" spans="1:23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9"/>
      <c r="V86" s="9"/>
      <c r="W86" s="2"/>
    </row>
    <row r="87" spans="1:23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9"/>
      <c r="V87" s="9"/>
      <c r="W87" s="2"/>
    </row>
    <row r="88" spans="1:23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9"/>
      <c r="V88" s="9"/>
      <c r="W88" s="2"/>
    </row>
    <row r="89" spans="1:23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9"/>
      <c r="V89" s="9"/>
      <c r="W89" s="2"/>
    </row>
    <row r="90" spans="1:23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9"/>
      <c r="V90" s="9"/>
      <c r="W90" s="2"/>
    </row>
    <row r="91" spans="1:23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9"/>
      <c r="V91" s="9"/>
      <c r="W91" s="2"/>
    </row>
    <row r="92" spans="1:23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9"/>
      <c r="V92" s="9"/>
      <c r="W92" s="2"/>
    </row>
    <row r="93" spans="1:23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9"/>
      <c r="V93" s="9"/>
      <c r="W93" s="2"/>
    </row>
    <row r="94" spans="1:23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9"/>
      <c r="V94" s="9"/>
      <c r="W94" s="2"/>
    </row>
    <row r="95" spans="1:23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9"/>
      <c r="V95" s="9"/>
      <c r="W95" s="2"/>
    </row>
    <row r="96" spans="1:23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9"/>
      <c r="V96" s="9"/>
      <c r="W96" s="2"/>
    </row>
    <row r="97" spans="1:23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9"/>
      <c r="V97" s="9"/>
      <c r="W97" s="2"/>
    </row>
    <row r="98" spans="1:23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9"/>
      <c r="V98" s="9"/>
      <c r="W98" s="2"/>
    </row>
    <row r="99" spans="1:23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9"/>
      <c r="V99" s="9"/>
      <c r="W99" s="2"/>
    </row>
    <row r="100" spans="1:23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9"/>
      <c r="V100" s="9"/>
      <c r="W100" s="2"/>
    </row>
    <row r="101" spans="1:23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9"/>
      <c r="V101" s="9"/>
      <c r="W101" s="2"/>
    </row>
    <row r="102" spans="1:23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9"/>
      <c r="V102" s="9"/>
      <c r="W102" s="2"/>
    </row>
    <row r="103" spans="1:23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9"/>
      <c r="V103" s="9"/>
      <c r="W103" s="2"/>
    </row>
    <row r="104" spans="1:23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9"/>
      <c r="V104" s="9"/>
      <c r="W104" s="2"/>
    </row>
    <row r="105" spans="1:23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9"/>
      <c r="V105" s="9"/>
    </row>
    <row r="106" spans="1:23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9"/>
      <c r="V106" s="9"/>
    </row>
    <row r="107" spans="1:23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9"/>
      <c r="V107" s="9"/>
    </row>
    <row r="108" spans="1:23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9"/>
      <c r="V108" s="9"/>
    </row>
    <row r="109" spans="1:23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9"/>
      <c r="V109" s="9"/>
    </row>
    <row r="110" spans="1:23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9"/>
      <c r="V110" s="9"/>
    </row>
    <row r="111" spans="1:23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9"/>
      <c r="V111" s="9"/>
    </row>
    <row r="112" spans="1:23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9"/>
      <c r="V112" s="9"/>
    </row>
    <row r="113" spans="1:22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9"/>
      <c r="V113" s="9"/>
    </row>
    <row r="114" spans="1:22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9"/>
      <c r="V114" s="9"/>
    </row>
    <row r="115" spans="1:22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9"/>
      <c r="V115" s="9"/>
    </row>
    <row r="116" spans="1:22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9"/>
      <c r="V116" s="9"/>
    </row>
  </sheetData>
  <dataValidations count="3">
    <dataValidation type="list" showInputMessage="1" showErrorMessage="1" sqref="A2 B14" xr:uid="{54CAFA5E-04B4-472F-91D3-4502B87C2D0B}">
      <formula1>D_DESTINATION</formula1>
    </dataValidation>
    <dataValidation type="list" showInputMessage="1" showErrorMessage="1" sqref="A10" xr:uid="{2C49FEFD-0BCC-4E16-8E16-30B63328632E}">
      <formula1>D_CONNECTION_NAME</formula1>
    </dataValidation>
    <dataValidation type="list" showInputMessage="1" showErrorMessage="1" sqref="A6 A14" xr:uid="{73780B96-FCA7-4618-BCC2-A04D511DFBCA}">
      <formula1>D_ORIGIN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U104"/>
  <sheetViews>
    <sheetView workbookViewId="0">
      <selection activeCell="A2" sqref="A2"/>
    </sheetView>
  </sheetViews>
  <sheetFormatPr defaultColWidth="9.140625" defaultRowHeight="15" outlineLevelRow="1" x14ac:dyDescent="0.25"/>
  <cols>
    <col min="1" max="1" width="28.5703125" customWidth="1"/>
    <col min="19" max="19" width="9.140625" customWidth="1"/>
    <col min="21" max="21" width="92.855468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"Market Prices "&amp;$A$2&amp;" (EUR/MWh)"</f>
        <v>Market Prices  (EUR/MWh)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  <c r="T3" s="2"/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0"/>
      <c r="T5" s="10"/>
      <c r="U5" s="2"/>
    </row>
    <row r="6" spans="1:21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9"/>
      <c r="T6" s="9"/>
      <c r="U6" s="2"/>
    </row>
    <row r="7" spans="1:21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9"/>
      <c r="T7" s="9"/>
      <c r="U7" s="2"/>
    </row>
    <row r="8" spans="1:21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9"/>
      <c r="T8" s="9"/>
      <c r="U8" s="2"/>
    </row>
    <row r="9" spans="1:21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9"/>
      <c r="T9" s="9"/>
      <c r="U9" s="2"/>
    </row>
    <row r="10" spans="1:2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9"/>
      <c r="T10" s="9"/>
      <c r="U10" s="2"/>
    </row>
    <row r="11" spans="1:21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9"/>
      <c r="T11" s="9"/>
      <c r="U11" s="2"/>
    </row>
    <row r="12" spans="1:21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9"/>
      <c r="T12" s="9"/>
      <c r="U12" s="2"/>
    </row>
    <row r="13" spans="1:21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9"/>
      <c r="T13" s="9"/>
      <c r="U13" s="2"/>
    </row>
    <row r="14" spans="1:2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9"/>
      <c r="T14" s="9"/>
      <c r="U14" s="2"/>
    </row>
    <row r="15" spans="1:21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9"/>
      <c r="T15" s="9"/>
      <c r="U15" s="2"/>
    </row>
    <row r="16" spans="1:2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9"/>
      <c r="T16" s="9"/>
      <c r="U16" s="2"/>
    </row>
    <row r="17" spans="1:21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9"/>
      <c r="T17" s="9"/>
      <c r="U17" s="2"/>
    </row>
    <row r="18" spans="1:2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9"/>
      <c r="T18" s="9"/>
      <c r="U18" s="2"/>
    </row>
    <row r="19" spans="1:2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9"/>
      <c r="T19" s="9"/>
      <c r="U19" s="2"/>
    </row>
    <row r="20" spans="1:2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9"/>
      <c r="T20" s="9"/>
      <c r="U20" s="2"/>
    </row>
    <row r="21" spans="1:21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9"/>
      <c r="T21" s="9"/>
      <c r="U21" s="2"/>
    </row>
    <row r="22" spans="1:21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9"/>
      <c r="T22" s="9"/>
      <c r="U22" s="2"/>
    </row>
    <row r="23" spans="1:2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9"/>
      <c r="T23" s="9"/>
      <c r="U23" s="2"/>
    </row>
    <row r="24" spans="1:21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9"/>
      <c r="T24" s="9"/>
      <c r="U24" s="2"/>
    </row>
    <row r="25" spans="1:21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9"/>
      <c r="T25" s="9"/>
      <c r="U25" s="2"/>
    </row>
    <row r="26" spans="1:21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9"/>
      <c r="T26" s="9"/>
      <c r="U26" s="2"/>
    </row>
    <row r="27" spans="1:21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9"/>
      <c r="T27" s="9"/>
      <c r="U27" s="2"/>
    </row>
    <row r="28" spans="1:2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9"/>
      <c r="T28" s="9"/>
      <c r="U28" s="2"/>
    </row>
    <row r="29" spans="1:21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9"/>
      <c r="T29" s="9"/>
      <c r="U29" s="2"/>
    </row>
    <row r="30" spans="1:2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9"/>
      <c r="T30" s="9"/>
      <c r="U30" s="2"/>
    </row>
    <row r="31" spans="1:21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9"/>
      <c r="T31" s="9"/>
      <c r="U31" s="2"/>
    </row>
    <row r="32" spans="1:21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9"/>
      <c r="T32" s="9"/>
      <c r="U32" s="2"/>
    </row>
    <row r="33" spans="1:21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9"/>
      <c r="T33" s="9"/>
      <c r="U33" s="2"/>
    </row>
    <row r="34" spans="1:21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9"/>
      <c r="T34" s="9"/>
      <c r="U34" s="2"/>
    </row>
    <row r="35" spans="1:21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9"/>
      <c r="T35" s="9"/>
      <c r="U35" s="2"/>
    </row>
    <row r="36" spans="1:2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9"/>
      <c r="T36" s="9"/>
      <c r="U36" s="2"/>
    </row>
    <row r="37" spans="1:2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9"/>
      <c r="T37" s="9"/>
      <c r="U37" s="2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9"/>
      <c r="T38" s="9"/>
      <c r="U38" s="2"/>
    </row>
    <row r="39" spans="1:21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9"/>
      <c r="T39" s="9"/>
      <c r="U39" s="2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9"/>
      <c r="T40" s="9"/>
      <c r="U40" s="2"/>
    </row>
    <row r="41" spans="1:2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9"/>
      <c r="T41" s="9"/>
      <c r="U41" s="2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9"/>
      <c r="T42" s="9"/>
      <c r="U42" s="2"/>
    </row>
    <row r="43" spans="1:21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9"/>
      <c r="T43" s="9"/>
      <c r="U43" s="2"/>
    </row>
    <row r="44" spans="1:21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9"/>
      <c r="T44" s="9"/>
      <c r="U44" s="2"/>
    </row>
    <row r="45" spans="1:21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9"/>
      <c r="T45" s="9"/>
      <c r="U45" s="2"/>
    </row>
    <row r="46" spans="1:21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9"/>
      <c r="T46" s="9"/>
      <c r="U46" s="2"/>
    </row>
    <row r="47" spans="1:21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9"/>
      <c r="T47" s="9"/>
      <c r="U47" s="2"/>
    </row>
    <row r="48" spans="1:21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9"/>
      <c r="T48" s="9"/>
      <c r="U48" s="2"/>
    </row>
    <row r="49" spans="1:2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9"/>
      <c r="T49" s="9"/>
      <c r="U49" s="2"/>
    </row>
    <row r="50" spans="1:21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9"/>
      <c r="T50" s="9"/>
      <c r="U50" s="2"/>
    </row>
    <row r="51" spans="1:21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9"/>
      <c r="T51" s="9"/>
      <c r="U51" s="2"/>
    </row>
    <row r="52" spans="1:21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9"/>
      <c r="T52" s="9"/>
      <c r="U52" s="2"/>
    </row>
    <row r="53" spans="1:21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9"/>
      <c r="T53" s="9"/>
      <c r="U53" s="2"/>
    </row>
    <row r="54" spans="1:21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9"/>
      <c r="T54" s="9"/>
      <c r="U54" s="2"/>
    </row>
    <row r="55" spans="1:21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9"/>
      <c r="T55" s="9"/>
      <c r="U55" s="2"/>
    </row>
    <row r="56" spans="1:21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9"/>
      <c r="T56" s="9"/>
      <c r="U56" s="2"/>
    </row>
    <row r="57" spans="1:21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9"/>
      <c r="T57" s="9"/>
      <c r="U57" s="2"/>
    </row>
    <row r="58" spans="1:21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9"/>
      <c r="T58" s="9"/>
      <c r="U58" s="2"/>
    </row>
    <row r="59" spans="1:2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9"/>
      <c r="T59" s="9"/>
      <c r="U59" s="2"/>
    </row>
    <row r="60" spans="1:21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9"/>
      <c r="T60" s="9"/>
      <c r="U60" s="2"/>
    </row>
    <row r="61" spans="1:2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9"/>
      <c r="T61" s="9"/>
      <c r="U61" s="2"/>
    </row>
    <row r="62" spans="1:21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9"/>
      <c r="T62" s="9"/>
      <c r="U62" s="2"/>
    </row>
    <row r="63" spans="1:21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9"/>
      <c r="T63" s="9"/>
      <c r="U63" s="2"/>
    </row>
    <row r="64" spans="1:21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9"/>
      <c r="T64" s="9"/>
      <c r="U64" s="2"/>
    </row>
    <row r="65" spans="1:21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9"/>
      <c r="T65" s="9"/>
      <c r="U65" s="2"/>
    </row>
    <row r="66" spans="1:21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9"/>
      <c r="T66" s="9"/>
      <c r="U66" s="2"/>
    </row>
    <row r="67" spans="1:21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9"/>
      <c r="T67" s="9"/>
      <c r="U67" s="2"/>
    </row>
    <row r="68" spans="1:21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9"/>
      <c r="T68" s="9"/>
      <c r="U68" s="2"/>
    </row>
    <row r="69" spans="1:21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9"/>
      <c r="T69" s="9"/>
      <c r="U69" s="2"/>
    </row>
    <row r="70" spans="1:2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9"/>
      <c r="T70" s="9"/>
      <c r="U70" s="2"/>
    </row>
    <row r="71" spans="1:2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9"/>
      <c r="T71" s="9"/>
      <c r="U71" s="2"/>
    </row>
    <row r="72" spans="1:2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9"/>
      <c r="T72" s="9"/>
      <c r="U72" s="2"/>
    </row>
    <row r="73" spans="1:2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9"/>
      <c r="T73" s="9"/>
      <c r="U73" s="2"/>
    </row>
    <row r="74" spans="1:2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9"/>
      <c r="T74" s="9"/>
      <c r="U74" s="2"/>
    </row>
    <row r="75" spans="1:2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9"/>
      <c r="T75" s="9"/>
      <c r="U75" s="2"/>
    </row>
    <row r="76" spans="1:2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9"/>
      <c r="T76" s="9"/>
      <c r="U76" s="2"/>
    </row>
    <row r="77" spans="1:2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9"/>
      <c r="T77" s="9"/>
      <c r="U77" s="2"/>
    </row>
    <row r="78" spans="1:21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9"/>
      <c r="T78" s="9"/>
      <c r="U78" s="2"/>
    </row>
    <row r="79" spans="1:21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9"/>
      <c r="T79" s="9"/>
      <c r="U79" s="2"/>
    </row>
    <row r="80" spans="1:2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9"/>
      <c r="T80" s="9"/>
      <c r="U80" s="2"/>
    </row>
    <row r="81" spans="1:21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9"/>
      <c r="T81" s="9"/>
      <c r="U81" s="2"/>
    </row>
    <row r="82" spans="1:21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9"/>
      <c r="T82" s="9"/>
      <c r="U82" s="2"/>
    </row>
    <row r="83" spans="1:2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9"/>
      <c r="T83" s="9"/>
      <c r="U83" s="2"/>
    </row>
    <row r="84" spans="1:2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9"/>
      <c r="T84" s="9"/>
      <c r="U84" s="2"/>
    </row>
    <row r="85" spans="1:2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9"/>
      <c r="T85" s="9"/>
      <c r="U85" s="2"/>
    </row>
    <row r="86" spans="1:2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9"/>
      <c r="T86" s="9"/>
      <c r="U86" s="2"/>
    </row>
    <row r="87" spans="1:2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9"/>
      <c r="T87" s="9"/>
      <c r="U87" s="2"/>
    </row>
    <row r="88" spans="1:2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9"/>
      <c r="T88" s="9"/>
      <c r="U88" s="2"/>
    </row>
    <row r="89" spans="1:2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9"/>
      <c r="T89" s="9"/>
      <c r="U89" s="2"/>
    </row>
    <row r="90" spans="1:2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9"/>
      <c r="T90" s="9"/>
      <c r="U90" s="2"/>
    </row>
    <row r="91" spans="1:2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9"/>
      <c r="T91" s="9"/>
      <c r="U91" s="2"/>
    </row>
    <row r="92" spans="1:2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9"/>
      <c r="T92" s="9"/>
      <c r="U92" s="2"/>
    </row>
    <row r="93" spans="1:2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9"/>
      <c r="T93" s="9"/>
      <c r="U93" s="2"/>
    </row>
    <row r="94" spans="1:2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9"/>
      <c r="T94" s="9"/>
      <c r="U94" s="2"/>
    </row>
    <row r="95" spans="1:2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9"/>
      <c r="T95" s="9"/>
      <c r="U95" s="2"/>
    </row>
    <row r="96" spans="1:2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9"/>
      <c r="T96" s="9"/>
      <c r="U96" s="2"/>
    </row>
    <row r="97" spans="1:21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9"/>
      <c r="T97" s="9"/>
      <c r="U97" s="2"/>
    </row>
    <row r="98" spans="1:2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9"/>
      <c r="T98" s="9"/>
      <c r="U98" s="2"/>
    </row>
    <row r="99" spans="1:2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9"/>
      <c r="T99" s="9"/>
      <c r="U99" s="2"/>
    </row>
    <row r="100" spans="1:21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9"/>
      <c r="T100" s="9"/>
      <c r="U100" s="2"/>
    </row>
    <row r="101" spans="1:21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9"/>
      <c r="T101" s="9"/>
      <c r="U101" s="2"/>
    </row>
    <row r="102" spans="1:21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9"/>
      <c r="T102" s="9"/>
      <c r="U102" s="2"/>
    </row>
    <row r="103" spans="1:2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9"/>
      <c r="T103" s="9"/>
      <c r="U103" s="2"/>
    </row>
    <row r="104" spans="1:2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9"/>
      <c r="T104" s="9"/>
      <c r="U104" s="2"/>
    </row>
  </sheetData>
  <dataValidations count="1">
    <dataValidation type="list" showInputMessage="1" showErrorMessage="1" sqref="A2" xr:uid="{00000000-0002-0000-0300-000000000000}">
      <formula1>D_REGION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U104"/>
  <sheetViews>
    <sheetView workbookViewId="0">
      <selection activeCell="A2" sqref="A2"/>
    </sheetView>
  </sheetViews>
  <sheetFormatPr defaultColWidth="9.140625" defaultRowHeight="15" outlineLevelRow="1" x14ac:dyDescent="0.25"/>
  <cols>
    <col min="1" max="1" width="28.5703125" customWidth="1"/>
    <col min="19" max="19" width="9.140625" customWidth="1"/>
    <col min="21" max="21" width="92.855468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"Demand "&amp;$A$2&amp;" (GWh/day)"</f>
        <v>Demand  (GWh/day)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  <c r="T3" s="2"/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0"/>
      <c r="T5" s="10"/>
      <c r="U5" s="2"/>
    </row>
    <row r="6" spans="1:21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9"/>
      <c r="T6" s="9"/>
      <c r="U6" s="2"/>
    </row>
    <row r="7" spans="1:21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9"/>
      <c r="T7" s="9"/>
      <c r="U7" s="2"/>
    </row>
    <row r="8" spans="1:21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9"/>
      <c r="T8" s="9"/>
      <c r="U8" s="2"/>
    </row>
    <row r="9" spans="1:21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9"/>
      <c r="T9" s="9"/>
      <c r="U9" s="2"/>
    </row>
    <row r="10" spans="1:2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9"/>
      <c r="T10" s="9"/>
      <c r="U10" s="2"/>
    </row>
    <row r="11" spans="1:21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9"/>
      <c r="T11" s="9"/>
      <c r="U11" s="2"/>
    </row>
    <row r="12" spans="1:21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9"/>
      <c r="T12" s="9"/>
      <c r="U12" s="2"/>
    </row>
    <row r="13" spans="1:21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9"/>
      <c r="T13" s="9"/>
      <c r="U13" s="2"/>
    </row>
    <row r="14" spans="1:2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9"/>
      <c r="T14" s="9"/>
      <c r="U14" s="2"/>
    </row>
    <row r="15" spans="1:21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9"/>
      <c r="T15" s="9"/>
      <c r="U15" s="2"/>
    </row>
    <row r="16" spans="1:2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9"/>
      <c r="T16" s="9"/>
      <c r="U16" s="2"/>
    </row>
    <row r="17" spans="1:21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9"/>
      <c r="T17" s="9"/>
      <c r="U17" s="2"/>
    </row>
    <row r="18" spans="1:2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9"/>
      <c r="T18" s="9"/>
      <c r="U18" s="2"/>
    </row>
    <row r="19" spans="1:2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9"/>
      <c r="T19" s="9"/>
      <c r="U19" s="2"/>
    </row>
    <row r="20" spans="1:2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9"/>
      <c r="T20" s="9"/>
      <c r="U20" s="2"/>
    </row>
    <row r="21" spans="1:21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9"/>
      <c r="T21" s="9"/>
      <c r="U21" s="2"/>
    </row>
    <row r="22" spans="1:21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9"/>
      <c r="T22" s="9"/>
      <c r="U22" s="2"/>
    </row>
    <row r="23" spans="1:2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9"/>
      <c r="T23" s="9"/>
      <c r="U23" s="2"/>
    </row>
    <row r="24" spans="1:21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9"/>
      <c r="T24" s="9"/>
      <c r="U24" s="2"/>
    </row>
    <row r="25" spans="1:21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9"/>
      <c r="T25" s="9"/>
      <c r="U25" s="2"/>
    </row>
    <row r="26" spans="1:21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9"/>
      <c r="T26" s="9"/>
      <c r="U26" s="2"/>
    </row>
    <row r="27" spans="1:21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9"/>
      <c r="T27" s="9"/>
      <c r="U27" s="2"/>
    </row>
    <row r="28" spans="1:2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9"/>
      <c r="T28" s="9"/>
      <c r="U28" s="2"/>
    </row>
    <row r="29" spans="1:21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9"/>
      <c r="T29" s="9"/>
      <c r="U29" s="2"/>
    </row>
    <row r="30" spans="1:2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9"/>
      <c r="T30" s="9"/>
      <c r="U30" s="2"/>
    </row>
    <row r="31" spans="1:21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9"/>
      <c r="T31" s="9"/>
      <c r="U31" s="2"/>
    </row>
    <row r="32" spans="1:21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9"/>
      <c r="T32" s="9"/>
      <c r="U32" s="2"/>
    </row>
    <row r="33" spans="1:21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9"/>
      <c r="T33" s="9"/>
      <c r="U33" s="2"/>
    </row>
    <row r="34" spans="1:21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9"/>
      <c r="T34" s="9"/>
      <c r="U34" s="2"/>
    </row>
    <row r="35" spans="1:21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9"/>
      <c r="T35" s="9"/>
      <c r="U35" s="2"/>
    </row>
    <row r="36" spans="1:2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9"/>
      <c r="T36" s="9"/>
      <c r="U36" s="2"/>
    </row>
    <row r="37" spans="1:2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9"/>
      <c r="T37" s="9"/>
      <c r="U37" s="2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9"/>
      <c r="T38" s="9"/>
      <c r="U38" s="2"/>
    </row>
    <row r="39" spans="1:21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9"/>
      <c r="T39" s="9"/>
      <c r="U39" s="2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9"/>
      <c r="T40" s="9"/>
      <c r="U40" s="2"/>
    </row>
    <row r="41" spans="1:2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9"/>
      <c r="T41" s="9"/>
      <c r="U41" s="2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9"/>
      <c r="T42" s="9"/>
      <c r="U42" s="2"/>
    </row>
    <row r="43" spans="1:21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9"/>
      <c r="T43" s="9"/>
      <c r="U43" s="2"/>
    </row>
    <row r="44" spans="1:21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9"/>
      <c r="T44" s="9"/>
      <c r="U44" s="2"/>
    </row>
    <row r="45" spans="1:21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9"/>
      <c r="T45" s="9"/>
      <c r="U45" s="2"/>
    </row>
    <row r="46" spans="1:21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9"/>
      <c r="T46" s="9"/>
      <c r="U46" s="2"/>
    </row>
    <row r="47" spans="1:21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9"/>
      <c r="T47" s="9"/>
      <c r="U47" s="2"/>
    </row>
    <row r="48" spans="1:21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9"/>
      <c r="T48" s="9"/>
      <c r="U48" s="2"/>
    </row>
    <row r="49" spans="1:2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9"/>
      <c r="T49" s="9"/>
      <c r="U49" s="2"/>
    </row>
    <row r="50" spans="1:21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9"/>
      <c r="T50" s="9"/>
      <c r="U50" s="2"/>
    </row>
    <row r="51" spans="1:21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9"/>
      <c r="T51" s="9"/>
      <c r="U51" s="2"/>
    </row>
    <row r="52" spans="1:21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9"/>
      <c r="T52" s="9"/>
      <c r="U52" s="2"/>
    </row>
    <row r="53" spans="1:21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9"/>
      <c r="T53" s="9"/>
      <c r="U53" s="2"/>
    </row>
    <row r="54" spans="1:21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9"/>
      <c r="T54" s="9"/>
      <c r="U54" s="2"/>
    </row>
    <row r="55" spans="1:21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9"/>
      <c r="T55" s="9"/>
      <c r="U55" s="2"/>
    </row>
    <row r="56" spans="1:21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9"/>
      <c r="T56" s="9"/>
      <c r="U56" s="2"/>
    </row>
    <row r="57" spans="1:21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9"/>
      <c r="T57" s="9"/>
      <c r="U57" s="2"/>
    </row>
    <row r="58" spans="1:21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9"/>
      <c r="T58" s="9"/>
      <c r="U58" s="2"/>
    </row>
    <row r="59" spans="1:2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9"/>
      <c r="T59" s="9"/>
      <c r="U59" s="2"/>
    </row>
    <row r="60" spans="1:21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9"/>
      <c r="T60" s="9"/>
      <c r="U60" s="2"/>
    </row>
    <row r="61" spans="1:2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9"/>
      <c r="T61" s="9"/>
      <c r="U61" s="2"/>
    </row>
    <row r="62" spans="1:21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9"/>
      <c r="T62" s="9"/>
      <c r="U62" s="2"/>
    </row>
    <row r="63" spans="1:21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9"/>
      <c r="T63" s="9"/>
      <c r="U63" s="2"/>
    </row>
    <row r="64" spans="1:21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9"/>
      <c r="T64" s="9"/>
      <c r="U64" s="2"/>
    </row>
    <row r="65" spans="1:21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9"/>
      <c r="T65" s="9"/>
      <c r="U65" s="2"/>
    </row>
    <row r="66" spans="1:21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9"/>
      <c r="T66" s="9"/>
      <c r="U66" s="2"/>
    </row>
    <row r="67" spans="1:21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9"/>
      <c r="T67" s="9"/>
      <c r="U67" s="2"/>
    </row>
    <row r="68" spans="1:21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9"/>
      <c r="T68" s="9"/>
      <c r="U68" s="2"/>
    </row>
    <row r="69" spans="1:21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9"/>
      <c r="T69" s="9"/>
      <c r="U69" s="2"/>
    </row>
    <row r="70" spans="1:2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9"/>
      <c r="T70" s="9"/>
      <c r="U70" s="2"/>
    </row>
    <row r="71" spans="1:2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9"/>
      <c r="T71" s="9"/>
      <c r="U71" s="2"/>
    </row>
    <row r="72" spans="1:2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9"/>
      <c r="T72" s="9"/>
      <c r="U72" s="2"/>
    </row>
    <row r="73" spans="1:2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9"/>
      <c r="T73" s="9"/>
      <c r="U73" s="2"/>
    </row>
    <row r="74" spans="1:2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9"/>
      <c r="T74" s="9"/>
      <c r="U74" s="2"/>
    </row>
    <row r="75" spans="1:2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9"/>
      <c r="T75" s="9"/>
      <c r="U75" s="2"/>
    </row>
    <row r="76" spans="1:2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9"/>
      <c r="T76" s="9"/>
      <c r="U76" s="2"/>
    </row>
    <row r="77" spans="1:2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9"/>
      <c r="T77" s="9"/>
      <c r="U77" s="2"/>
    </row>
    <row r="78" spans="1:21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9"/>
      <c r="T78" s="9"/>
      <c r="U78" s="2"/>
    </row>
    <row r="79" spans="1:21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9"/>
      <c r="T79" s="9"/>
      <c r="U79" s="2"/>
    </row>
    <row r="80" spans="1:2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9"/>
      <c r="T80" s="9"/>
      <c r="U80" s="2"/>
    </row>
    <row r="81" spans="1:21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9"/>
      <c r="T81" s="9"/>
      <c r="U81" s="2"/>
    </row>
    <row r="82" spans="1:21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9"/>
      <c r="T82" s="9"/>
      <c r="U82" s="2"/>
    </row>
    <row r="83" spans="1:2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9"/>
      <c r="T83" s="9"/>
      <c r="U83" s="2"/>
    </row>
    <row r="84" spans="1:2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9"/>
      <c r="T84" s="9"/>
      <c r="U84" s="2"/>
    </row>
    <row r="85" spans="1:2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9"/>
      <c r="T85" s="9"/>
      <c r="U85" s="2"/>
    </row>
    <row r="86" spans="1:2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9"/>
      <c r="T86" s="9"/>
      <c r="U86" s="2"/>
    </row>
    <row r="87" spans="1:2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9"/>
      <c r="T87" s="9"/>
      <c r="U87" s="2"/>
    </row>
    <row r="88" spans="1:2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9"/>
      <c r="T88" s="9"/>
      <c r="U88" s="2"/>
    </row>
    <row r="89" spans="1:2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9"/>
      <c r="T89" s="9"/>
      <c r="U89" s="2"/>
    </row>
    <row r="90" spans="1:2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9"/>
      <c r="T90" s="9"/>
      <c r="U90" s="2"/>
    </row>
    <row r="91" spans="1:2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9"/>
      <c r="T91" s="9"/>
      <c r="U91" s="2"/>
    </row>
    <row r="92" spans="1:2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9"/>
      <c r="T92" s="9"/>
      <c r="U92" s="2"/>
    </row>
    <row r="93" spans="1:2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9"/>
      <c r="T93" s="9"/>
      <c r="U93" s="2"/>
    </row>
    <row r="94" spans="1:2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9"/>
      <c r="T94" s="9"/>
      <c r="U94" s="2"/>
    </row>
    <row r="95" spans="1:2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9"/>
      <c r="T95" s="9"/>
      <c r="U95" s="2"/>
    </row>
    <row r="96" spans="1:2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9"/>
      <c r="T96" s="9"/>
      <c r="U96" s="2"/>
    </row>
    <row r="97" spans="1:21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9"/>
      <c r="T97" s="9"/>
      <c r="U97" s="2"/>
    </row>
    <row r="98" spans="1:2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9"/>
      <c r="T98" s="9"/>
      <c r="U98" s="2"/>
    </row>
    <row r="99" spans="1:2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9"/>
      <c r="T99" s="9"/>
      <c r="U99" s="2"/>
    </row>
    <row r="100" spans="1:21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9"/>
      <c r="T100" s="9"/>
      <c r="U100" s="2"/>
    </row>
    <row r="101" spans="1:21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9"/>
      <c r="T101" s="9"/>
      <c r="U101" s="2"/>
    </row>
    <row r="102" spans="1:21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9"/>
      <c r="T102" s="9"/>
      <c r="U102" s="2"/>
    </row>
    <row r="103" spans="1:2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9"/>
      <c r="T103" s="9"/>
      <c r="U103" s="2"/>
    </row>
    <row r="104" spans="1:2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9"/>
      <c r="T104" s="9"/>
      <c r="U104" s="2"/>
    </row>
  </sheetData>
  <dataValidations count="1">
    <dataValidation type="list" showInputMessage="1" showErrorMessage="1" sqref="A2" xr:uid="{00000000-0002-0000-0000-000000000000}">
      <formula1>D_REGION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U104"/>
  <sheetViews>
    <sheetView workbookViewId="0">
      <selection activeCell="A2" sqref="A2"/>
    </sheetView>
  </sheetViews>
  <sheetFormatPr defaultColWidth="9.140625" defaultRowHeight="15" outlineLevelRow="1" x14ac:dyDescent="0.25"/>
  <cols>
    <col min="1" max="1" width="28.5703125" customWidth="1"/>
    <col min="19" max="19" width="9.140625" customWidth="1"/>
    <col min="21" max="21" width="92.855468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"Production "&amp;$A$2&amp;" (GWh/day)"</f>
        <v>Production  (GWh/day)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  <c r="T3" s="2"/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0"/>
      <c r="T5" s="10"/>
      <c r="U5" s="2"/>
    </row>
    <row r="6" spans="1:21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9"/>
      <c r="T6" s="9"/>
      <c r="U6" s="2"/>
    </row>
    <row r="7" spans="1:21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9"/>
      <c r="T7" s="9"/>
      <c r="U7" s="2"/>
    </row>
    <row r="8" spans="1:21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9"/>
      <c r="T8" s="9"/>
      <c r="U8" s="2"/>
    </row>
    <row r="9" spans="1:21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9"/>
      <c r="T9" s="9"/>
      <c r="U9" s="2"/>
    </row>
    <row r="10" spans="1:2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9"/>
      <c r="T10" s="9"/>
      <c r="U10" s="2"/>
    </row>
    <row r="11" spans="1:21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9"/>
      <c r="T11" s="9"/>
      <c r="U11" s="2"/>
    </row>
    <row r="12" spans="1:21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9"/>
      <c r="T12" s="9"/>
      <c r="U12" s="2"/>
    </row>
    <row r="13" spans="1:21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9"/>
      <c r="T13" s="9"/>
      <c r="U13" s="2"/>
    </row>
    <row r="14" spans="1:2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9"/>
      <c r="T14" s="9"/>
      <c r="U14" s="2"/>
    </row>
    <row r="15" spans="1:21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9"/>
      <c r="T15" s="9"/>
      <c r="U15" s="2"/>
    </row>
    <row r="16" spans="1:2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9"/>
      <c r="T16" s="9"/>
      <c r="U16" s="2"/>
    </row>
    <row r="17" spans="1:21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9"/>
      <c r="T17" s="9"/>
      <c r="U17" s="2"/>
    </row>
    <row r="18" spans="1:2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9"/>
      <c r="T18" s="9"/>
      <c r="U18" s="2"/>
    </row>
    <row r="19" spans="1:2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9"/>
      <c r="T19" s="9"/>
      <c r="U19" s="2"/>
    </row>
    <row r="20" spans="1:2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9"/>
      <c r="T20" s="9"/>
      <c r="U20" s="2"/>
    </row>
    <row r="21" spans="1:21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9"/>
      <c r="T21" s="9"/>
      <c r="U21" s="2"/>
    </row>
    <row r="22" spans="1:21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9"/>
      <c r="T22" s="9"/>
      <c r="U22" s="2"/>
    </row>
    <row r="23" spans="1:2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9"/>
      <c r="T23" s="9"/>
      <c r="U23" s="2"/>
    </row>
    <row r="24" spans="1:21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9"/>
      <c r="T24" s="9"/>
      <c r="U24" s="2"/>
    </row>
    <row r="25" spans="1:21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9"/>
      <c r="T25" s="9"/>
      <c r="U25" s="2"/>
    </row>
    <row r="26" spans="1:21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9"/>
      <c r="T26" s="9"/>
      <c r="U26" s="2"/>
    </row>
    <row r="27" spans="1:21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9"/>
      <c r="T27" s="9"/>
      <c r="U27" s="2"/>
    </row>
    <row r="28" spans="1:2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9"/>
      <c r="T28" s="9"/>
      <c r="U28" s="2"/>
    </row>
    <row r="29" spans="1:21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9"/>
      <c r="T29" s="9"/>
      <c r="U29" s="2"/>
    </row>
    <row r="30" spans="1:2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9"/>
      <c r="T30" s="9"/>
      <c r="U30" s="2"/>
    </row>
    <row r="31" spans="1:21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9"/>
      <c r="T31" s="9"/>
      <c r="U31" s="2"/>
    </row>
    <row r="32" spans="1:21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9"/>
      <c r="T32" s="9"/>
      <c r="U32" s="2"/>
    </row>
    <row r="33" spans="1:21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9"/>
      <c r="T33" s="9"/>
      <c r="U33" s="2"/>
    </row>
    <row r="34" spans="1:21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9"/>
      <c r="T34" s="9"/>
      <c r="U34" s="2"/>
    </row>
    <row r="35" spans="1:21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9"/>
      <c r="T35" s="9"/>
      <c r="U35" s="2"/>
    </row>
    <row r="36" spans="1:2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9"/>
      <c r="T36" s="9"/>
      <c r="U36" s="2"/>
    </row>
    <row r="37" spans="1:2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9"/>
      <c r="T37" s="9"/>
      <c r="U37" s="2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9"/>
      <c r="T38" s="9"/>
      <c r="U38" s="2"/>
    </row>
    <row r="39" spans="1:21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9"/>
      <c r="T39" s="9"/>
      <c r="U39" s="2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9"/>
      <c r="T40" s="9"/>
      <c r="U40" s="2"/>
    </row>
    <row r="41" spans="1:2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9"/>
      <c r="T41" s="9"/>
      <c r="U41" s="2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9"/>
      <c r="T42" s="9"/>
      <c r="U42" s="2"/>
    </row>
    <row r="43" spans="1:21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9"/>
      <c r="T43" s="9"/>
      <c r="U43" s="2"/>
    </row>
    <row r="44" spans="1:21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9"/>
      <c r="T44" s="9"/>
      <c r="U44" s="2"/>
    </row>
    <row r="45" spans="1:21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9"/>
      <c r="T45" s="9"/>
      <c r="U45" s="2"/>
    </row>
    <row r="46" spans="1:21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9"/>
      <c r="T46" s="9"/>
      <c r="U46" s="2"/>
    </row>
    <row r="47" spans="1:21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9"/>
      <c r="T47" s="9"/>
      <c r="U47" s="2"/>
    </row>
    <row r="48" spans="1:21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9"/>
      <c r="T48" s="9"/>
      <c r="U48" s="2"/>
    </row>
    <row r="49" spans="1:2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9"/>
      <c r="T49" s="9"/>
      <c r="U49" s="2"/>
    </row>
    <row r="50" spans="1:21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9"/>
      <c r="T50" s="9"/>
      <c r="U50" s="2"/>
    </row>
    <row r="51" spans="1:21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9"/>
      <c r="T51" s="9"/>
      <c r="U51" s="2"/>
    </row>
    <row r="52" spans="1:21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9"/>
      <c r="T52" s="9"/>
      <c r="U52" s="2"/>
    </row>
    <row r="53" spans="1:21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9"/>
      <c r="T53" s="9"/>
      <c r="U53" s="2"/>
    </row>
    <row r="54" spans="1:21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9"/>
      <c r="T54" s="9"/>
      <c r="U54" s="2"/>
    </row>
    <row r="55" spans="1:21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9"/>
      <c r="T55" s="9"/>
      <c r="U55" s="2"/>
    </row>
    <row r="56" spans="1:21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9"/>
      <c r="T56" s="9"/>
      <c r="U56" s="2"/>
    </row>
    <row r="57" spans="1:21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9"/>
      <c r="T57" s="9"/>
      <c r="U57" s="2"/>
    </row>
    <row r="58" spans="1:21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9"/>
      <c r="T58" s="9"/>
      <c r="U58" s="2"/>
    </row>
    <row r="59" spans="1:2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9"/>
      <c r="T59" s="9"/>
      <c r="U59" s="2"/>
    </row>
    <row r="60" spans="1:21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9"/>
      <c r="T60" s="9"/>
      <c r="U60" s="2"/>
    </row>
    <row r="61" spans="1:2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9"/>
      <c r="T61" s="9"/>
      <c r="U61" s="2"/>
    </row>
    <row r="62" spans="1:21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9"/>
      <c r="T62" s="9"/>
      <c r="U62" s="2"/>
    </row>
    <row r="63" spans="1:21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9"/>
      <c r="T63" s="9"/>
      <c r="U63" s="2"/>
    </row>
    <row r="64" spans="1:21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9"/>
      <c r="T64" s="9"/>
      <c r="U64" s="2"/>
    </row>
    <row r="65" spans="1:21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9"/>
      <c r="T65" s="9"/>
      <c r="U65" s="2"/>
    </row>
    <row r="66" spans="1:21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9"/>
      <c r="T66" s="9"/>
      <c r="U66" s="2"/>
    </row>
    <row r="67" spans="1:21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9"/>
      <c r="T67" s="9"/>
      <c r="U67" s="2"/>
    </row>
    <row r="68" spans="1:21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9"/>
      <c r="T68" s="9"/>
      <c r="U68" s="2"/>
    </row>
    <row r="69" spans="1:21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9"/>
      <c r="T69" s="9"/>
      <c r="U69" s="2"/>
    </row>
    <row r="70" spans="1:2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9"/>
      <c r="T70" s="9"/>
      <c r="U70" s="2"/>
    </row>
    <row r="71" spans="1:2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9"/>
      <c r="T71" s="9"/>
      <c r="U71" s="2"/>
    </row>
    <row r="72" spans="1:2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9"/>
      <c r="T72" s="9"/>
      <c r="U72" s="2"/>
    </row>
    <row r="73" spans="1:2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9"/>
      <c r="T73" s="9"/>
      <c r="U73" s="2"/>
    </row>
    <row r="74" spans="1:2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9"/>
      <c r="T74" s="9"/>
      <c r="U74" s="2"/>
    </row>
    <row r="75" spans="1:2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9"/>
      <c r="T75" s="9"/>
      <c r="U75" s="2"/>
    </row>
    <row r="76" spans="1:2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9"/>
      <c r="T76" s="9"/>
      <c r="U76" s="2"/>
    </row>
    <row r="77" spans="1:2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9"/>
      <c r="T77" s="9"/>
      <c r="U77" s="2"/>
    </row>
    <row r="78" spans="1:21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9"/>
      <c r="T78" s="9"/>
      <c r="U78" s="2"/>
    </row>
    <row r="79" spans="1:21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9"/>
      <c r="T79" s="9"/>
      <c r="U79" s="2"/>
    </row>
    <row r="80" spans="1:2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9"/>
      <c r="T80" s="9"/>
      <c r="U80" s="2"/>
    </row>
    <row r="81" spans="1:21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9"/>
      <c r="T81" s="9"/>
      <c r="U81" s="2"/>
    </row>
    <row r="82" spans="1:21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9"/>
      <c r="T82" s="9"/>
      <c r="U82" s="2"/>
    </row>
    <row r="83" spans="1:2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9"/>
      <c r="T83" s="9"/>
      <c r="U83" s="2"/>
    </row>
    <row r="84" spans="1:2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9"/>
      <c r="T84" s="9"/>
      <c r="U84" s="2"/>
    </row>
    <row r="85" spans="1:2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9"/>
      <c r="T85" s="9"/>
      <c r="U85" s="2"/>
    </row>
    <row r="86" spans="1:2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9"/>
      <c r="T86" s="9"/>
      <c r="U86" s="2"/>
    </row>
    <row r="87" spans="1:2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9"/>
      <c r="T87" s="9"/>
      <c r="U87" s="2"/>
    </row>
    <row r="88" spans="1:2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9"/>
      <c r="T88" s="9"/>
      <c r="U88" s="2"/>
    </row>
    <row r="89" spans="1:2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9"/>
      <c r="T89" s="9"/>
      <c r="U89" s="2"/>
    </row>
    <row r="90" spans="1:2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9"/>
      <c r="T90" s="9"/>
      <c r="U90" s="2"/>
    </row>
    <row r="91" spans="1:2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9"/>
      <c r="T91" s="9"/>
      <c r="U91" s="2"/>
    </row>
    <row r="92" spans="1:2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9"/>
      <c r="T92" s="9"/>
      <c r="U92" s="2"/>
    </row>
    <row r="93" spans="1:2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9"/>
      <c r="T93" s="9"/>
      <c r="U93" s="2"/>
    </row>
    <row r="94" spans="1:2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9"/>
      <c r="T94" s="9"/>
      <c r="U94" s="2"/>
    </row>
    <row r="95" spans="1:2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9"/>
      <c r="T95" s="9"/>
      <c r="U95" s="2"/>
    </row>
    <row r="96" spans="1:2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9"/>
      <c r="T96" s="9"/>
      <c r="U96" s="2"/>
    </row>
    <row r="97" spans="1:21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9"/>
      <c r="T97" s="9"/>
      <c r="U97" s="2"/>
    </row>
    <row r="98" spans="1:2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9"/>
      <c r="T98" s="9"/>
      <c r="U98" s="2"/>
    </row>
    <row r="99" spans="1:2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9"/>
      <c r="T99" s="9"/>
      <c r="U99" s="2"/>
    </row>
    <row r="100" spans="1:21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9"/>
      <c r="T100" s="9"/>
      <c r="U100" s="2"/>
    </row>
    <row r="101" spans="1:21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9"/>
      <c r="T101" s="9"/>
      <c r="U101" s="2"/>
    </row>
    <row r="102" spans="1:21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9"/>
      <c r="T102" s="9"/>
      <c r="U102" s="2"/>
    </row>
    <row r="103" spans="1:2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9"/>
      <c r="T103" s="9"/>
      <c r="U103" s="2"/>
    </row>
    <row r="104" spans="1:2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9"/>
      <c r="T104" s="9"/>
      <c r="U104" s="2"/>
    </row>
  </sheetData>
  <dataValidations count="1">
    <dataValidation type="list" showInputMessage="1" showErrorMessage="1" sqref="A2" xr:uid="{00000000-0002-0000-0100-000000000000}">
      <formula1>D_REGION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8A31-43F2-408C-9672-5B66DDA5A392}">
  <sheetPr>
    <tabColor theme="5"/>
  </sheetPr>
  <dimension ref="A1:W181"/>
  <sheetViews>
    <sheetView workbookViewId="0">
      <selection activeCell="A2" sqref="A2"/>
    </sheetView>
  </sheetViews>
  <sheetFormatPr defaultColWidth="9.140625" defaultRowHeight="15" outlineLevelRow="1" x14ac:dyDescent="0.25"/>
  <cols>
    <col min="1" max="2" width="28.5703125" customWidth="1"/>
    <col min="22" max="22" width="92.85546875" customWidth="1"/>
    <col min="23" max="23" width="102.570312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"Supply Mix for "&amp;$A$2&amp;" (GWh/day)"</f>
        <v>Supply Mix for  (GWh/day)</v>
      </c>
      <c r="B3" s="2" t="e">
        <f>MATCH($A$2,$A$18:$A$181,0)</f>
        <v>#N/A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  <c r="U3" s="2"/>
      <c r="V3" s="2"/>
      <c r="W3" s="2"/>
    </row>
    <row r="4" spans="1:23" hidden="1" outlineLevel="1" x14ac:dyDescent="0.25">
      <c r="A4" s="2" t="e">
        <f>MATCH($B4,$B$18:$B$181,0)-1</f>
        <v>#N/A</v>
      </c>
      <c r="B4" s="2" t="s">
        <v>13</v>
      </c>
      <c r="C4" s="3" t="e">
        <f>INDEX(C$18:C$181,MATCH($A$2,$A$18:$A$181,0)+$A4)</f>
        <v>#N/A</v>
      </c>
      <c r="D4" s="3" t="e">
        <f t="shared" ref="D4:S11" si="0">INDEX(D$18:D$181,MATCH($A$2,$A$18:$A$181,0)+$A4)</f>
        <v>#N/A</v>
      </c>
      <c r="E4" s="3" t="e">
        <f t="shared" si="0"/>
        <v>#N/A</v>
      </c>
      <c r="F4" s="3" t="e">
        <f t="shared" si="0"/>
        <v>#N/A</v>
      </c>
      <c r="G4" s="3" t="e">
        <f t="shared" si="0"/>
        <v>#N/A</v>
      </c>
      <c r="H4" s="3" t="e">
        <f t="shared" si="0"/>
        <v>#N/A</v>
      </c>
      <c r="I4" s="3" t="e">
        <f t="shared" si="0"/>
        <v>#N/A</v>
      </c>
      <c r="J4" s="3" t="e">
        <f t="shared" si="0"/>
        <v>#N/A</v>
      </c>
      <c r="K4" s="3" t="e">
        <f t="shared" si="0"/>
        <v>#N/A</v>
      </c>
      <c r="L4" s="3" t="e">
        <f t="shared" si="0"/>
        <v>#N/A</v>
      </c>
      <c r="M4" s="3" t="e">
        <f t="shared" si="0"/>
        <v>#N/A</v>
      </c>
      <c r="N4" s="3" t="e">
        <f t="shared" si="0"/>
        <v>#N/A</v>
      </c>
      <c r="O4" s="3" t="e">
        <f t="shared" si="0"/>
        <v>#N/A</v>
      </c>
      <c r="P4" s="3" t="e">
        <f t="shared" si="0"/>
        <v>#N/A</v>
      </c>
      <c r="Q4" s="3" t="e">
        <f t="shared" si="0"/>
        <v>#N/A</v>
      </c>
      <c r="R4" s="3" t="e">
        <f t="shared" si="0"/>
        <v>#N/A</v>
      </c>
      <c r="S4" s="3" t="e">
        <f t="shared" si="0"/>
        <v>#N/A</v>
      </c>
      <c r="T4" s="2"/>
      <c r="U4" s="2"/>
      <c r="V4" s="2"/>
      <c r="W4" s="2"/>
    </row>
    <row r="5" spans="1:23" hidden="1" outlineLevel="1" x14ac:dyDescent="0.25">
      <c r="A5" s="2" t="e">
        <f t="shared" ref="A5:A11" si="1">MATCH($B5,$B$18:$B$181,0)-1</f>
        <v>#N/A</v>
      </c>
      <c r="B5" s="2" t="s">
        <v>14</v>
      </c>
      <c r="C5" s="3" t="e">
        <f t="shared" ref="C5:C11" si="2">INDEX(C$18:C$181,MATCH($A$2,$A$18:$A$181,0)+$A5)</f>
        <v>#N/A</v>
      </c>
      <c r="D5" s="3" t="e">
        <f t="shared" si="0"/>
        <v>#N/A</v>
      </c>
      <c r="E5" s="3" t="e">
        <f t="shared" si="0"/>
        <v>#N/A</v>
      </c>
      <c r="F5" s="3" t="e">
        <f t="shared" si="0"/>
        <v>#N/A</v>
      </c>
      <c r="G5" s="3" t="e">
        <f t="shared" si="0"/>
        <v>#N/A</v>
      </c>
      <c r="H5" s="3" t="e">
        <f t="shared" si="0"/>
        <v>#N/A</v>
      </c>
      <c r="I5" s="3" t="e">
        <f t="shared" si="0"/>
        <v>#N/A</v>
      </c>
      <c r="J5" s="3" t="e">
        <f t="shared" si="0"/>
        <v>#N/A</v>
      </c>
      <c r="K5" s="3" t="e">
        <f t="shared" si="0"/>
        <v>#N/A</v>
      </c>
      <c r="L5" s="3" t="e">
        <f t="shared" si="0"/>
        <v>#N/A</v>
      </c>
      <c r="M5" s="3" t="e">
        <f t="shared" si="0"/>
        <v>#N/A</v>
      </c>
      <c r="N5" s="3" t="e">
        <f t="shared" si="0"/>
        <v>#N/A</v>
      </c>
      <c r="O5" s="3" t="e">
        <f t="shared" si="0"/>
        <v>#N/A</v>
      </c>
      <c r="P5" s="3" t="e">
        <f t="shared" si="0"/>
        <v>#N/A</v>
      </c>
      <c r="Q5" s="3" t="e">
        <f t="shared" si="0"/>
        <v>#N/A</v>
      </c>
      <c r="R5" s="3" t="e">
        <f t="shared" si="0"/>
        <v>#N/A</v>
      </c>
      <c r="S5" s="3" t="e">
        <f t="shared" si="0"/>
        <v>#N/A</v>
      </c>
      <c r="T5" s="2"/>
      <c r="U5" s="2"/>
      <c r="V5" s="2"/>
      <c r="W5" s="2"/>
    </row>
    <row r="6" spans="1:23" hidden="1" outlineLevel="1" x14ac:dyDescent="0.25">
      <c r="A6" s="2" t="e">
        <f t="shared" si="1"/>
        <v>#N/A</v>
      </c>
      <c r="B6" s="2" t="s">
        <v>19</v>
      </c>
      <c r="C6" s="3" t="e">
        <f t="shared" si="2"/>
        <v>#N/A</v>
      </c>
      <c r="D6" s="3" t="e">
        <f t="shared" si="0"/>
        <v>#N/A</v>
      </c>
      <c r="E6" s="3" t="e">
        <f t="shared" si="0"/>
        <v>#N/A</v>
      </c>
      <c r="F6" s="3" t="e">
        <f t="shared" si="0"/>
        <v>#N/A</v>
      </c>
      <c r="G6" s="3" t="e">
        <f t="shared" si="0"/>
        <v>#N/A</v>
      </c>
      <c r="H6" s="3" t="e">
        <f t="shared" si="0"/>
        <v>#N/A</v>
      </c>
      <c r="I6" s="3" t="e">
        <f t="shared" si="0"/>
        <v>#N/A</v>
      </c>
      <c r="J6" s="3" t="e">
        <f t="shared" si="0"/>
        <v>#N/A</v>
      </c>
      <c r="K6" s="3" t="e">
        <f t="shared" si="0"/>
        <v>#N/A</v>
      </c>
      <c r="L6" s="3" t="e">
        <f t="shared" si="0"/>
        <v>#N/A</v>
      </c>
      <c r="M6" s="3" t="e">
        <f t="shared" si="0"/>
        <v>#N/A</v>
      </c>
      <c r="N6" s="3" t="e">
        <f t="shared" si="0"/>
        <v>#N/A</v>
      </c>
      <c r="O6" s="3" t="e">
        <f t="shared" si="0"/>
        <v>#N/A</v>
      </c>
      <c r="P6" s="3" t="e">
        <f t="shared" si="0"/>
        <v>#N/A</v>
      </c>
      <c r="Q6" s="3" t="e">
        <f t="shared" si="0"/>
        <v>#N/A</v>
      </c>
      <c r="R6" s="3" t="e">
        <f t="shared" si="0"/>
        <v>#N/A</v>
      </c>
      <c r="S6" s="3" t="e">
        <f t="shared" si="0"/>
        <v>#N/A</v>
      </c>
      <c r="T6" s="2"/>
      <c r="U6" s="2"/>
      <c r="V6" s="2"/>
      <c r="W6" s="2"/>
    </row>
    <row r="7" spans="1:23" hidden="1" outlineLevel="1" x14ac:dyDescent="0.25">
      <c r="A7" s="2" t="e">
        <f t="shared" si="1"/>
        <v>#N/A</v>
      </c>
      <c r="B7" s="2" t="s">
        <v>15</v>
      </c>
      <c r="C7" s="3" t="e">
        <f t="shared" si="2"/>
        <v>#N/A</v>
      </c>
      <c r="D7" s="3" t="e">
        <f t="shared" si="0"/>
        <v>#N/A</v>
      </c>
      <c r="E7" s="3" t="e">
        <f t="shared" si="0"/>
        <v>#N/A</v>
      </c>
      <c r="F7" s="3" t="e">
        <f t="shared" si="0"/>
        <v>#N/A</v>
      </c>
      <c r="G7" s="3" t="e">
        <f t="shared" si="0"/>
        <v>#N/A</v>
      </c>
      <c r="H7" s="3" t="e">
        <f t="shared" si="0"/>
        <v>#N/A</v>
      </c>
      <c r="I7" s="3" t="e">
        <f t="shared" si="0"/>
        <v>#N/A</v>
      </c>
      <c r="J7" s="3" t="e">
        <f t="shared" si="0"/>
        <v>#N/A</v>
      </c>
      <c r="K7" s="3" t="e">
        <f t="shared" si="0"/>
        <v>#N/A</v>
      </c>
      <c r="L7" s="3" t="e">
        <f t="shared" si="0"/>
        <v>#N/A</v>
      </c>
      <c r="M7" s="3" t="e">
        <f t="shared" si="0"/>
        <v>#N/A</v>
      </c>
      <c r="N7" s="3" t="e">
        <f t="shared" si="0"/>
        <v>#N/A</v>
      </c>
      <c r="O7" s="3" t="e">
        <f t="shared" si="0"/>
        <v>#N/A</v>
      </c>
      <c r="P7" s="3" t="e">
        <f t="shared" si="0"/>
        <v>#N/A</v>
      </c>
      <c r="Q7" s="3" t="e">
        <f t="shared" si="0"/>
        <v>#N/A</v>
      </c>
      <c r="R7" s="3" t="e">
        <f t="shared" si="0"/>
        <v>#N/A</v>
      </c>
      <c r="S7" s="3" t="e">
        <f t="shared" si="0"/>
        <v>#N/A</v>
      </c>
      <c r="T7" s="2"/>
      <c r="U7" s="2"/>
      <c r="V7" s="2"/>
      <c r="W7" s="2"/>
    </row>
    <row r="8" spans="1:23" hidden="1" outlineLevel="1" x14ac:dyDescent="0.25">
      <c r="A8" s="2" t="e">
        <f t="shared" si="1"/>
        <v>#N/A</v>
      </c>
      <c r="B8" s="2" t="s">
        <v>22</v>
      </c>
      <c r="C8" s="3" t="e">
        <f t="shared" si="2"/>
        <v>#N/A</v>
      </c>
      <c r="D8" s="3" t="e">
        <f t="shared" si="0"/>
        <v>#N/A</v>
      </c>
      <c r="E8" s="3" t="e">
        <f t="shared" si="0"/>
        <v>#N/A</v>
      </c>
      <c r="F8" s="3" t="e">
        <f t="shared" si="0"/>
        <v>#N/A</v>
      </c>
      <c r="G8" s="3" t="e">
        <f t="shared" si="0"/>
        <v>#N/A</v>
      </c>
      <c r="H8" s="3" t="e">
        <f t="shared" si="0"/>
        <v>#N/A</v>
      </c>
      <c r="I8" s="3" t="e">
        <f t="shared" si="0"/>
        <v>#N/A</v>
      </c>
      <c r="J8" s="3" t="e">
        <f t="shared" si="0"/>
        <v>#N/A</v>
      </c>
      <c r="K8" s="3" t="e">
        <f t="shared" si="0"/>
        <v>#N/A</v>
      </c>
      <c r="L8" s="3" t="e">
        <f t="shared" si="0"/>
        <v>#N/A</v>
      </c>
      <c r="M8" s="3" t="e">
        <f t="shared" si="0"/>
        <v>#N/A</v>
      </c>
      <c r="N8" s="3" t="e">
        <f t="shared" si="0"/>
        <v>#N/A</v>
      </c>
      <c r="O8" s="3" t="e">
        <f t="shared" si="0"/>
        <v>#N/A</v>
      </c>
      <c r="P8" s="3" t="e">
        <f t="shared" si="0"/>
        <v>#N/A</v>
      </c>
      <c r="Q8" s="3" t="e">
        <f t="shared" si="0"/>
        <v>#N/A</v>
      </c>
      <c r="R8" s="3" t="e">
        <f t="shared" si="0"/>
        <v>#N/A</v>
      </c>
      <c r="S8" s="3" t="e">
        <f t="shared" si="0"/>
        <v>#N/A</v>
      </c>
      <c r="T8" s="2"/>
      <c r="U8" s="2"/>
      <c r="V8" s="2"/>
      <c r="W8" s="2"/>
    </row>
    <row r="9" spans="1:23" hidden="1" outlineLevel="1" x14ac:dyDescent="0.25">
      <c r="A9" s="2" t="e">
        <f t="shared" si="1"/>
        <v>#N/A</v>
      </c>
      <c r="B9" s="2" t="s">
        <v>23</v>
      </c>
      <c r="C9" s="3" t="e">
        <f t="shared" si="2"/>
        <v>#N/A</v>
      </c>
      <c r="D9" s="3" t="e">
        <f t="shared" si="0"/>
        <v>#N/A</v>
      </c>
      <c r="E9" s="3" t="e">
        <f t="shared" si="0"/>
        <v>#N/A</v>
      </c>
      <c r="F9" s="3" t="e">
        <f t="shared" si="0"/>
        <v>#N/A</v>
      </c>
      <c r="G9" s="3" t="e">
        <f t="shared" si="0"/>
        <v>#N/A</v>
      </c>
      <c r="H9" s="3" t="e">
        <f t="shared" si="0"/>
        <v>#N/A</v>
      </c>
      <c r="I9" s="3" t="e">
        <f t="shared" si="0"/>
        <v>#N/A</v>
      </c>
      <c r="J9" s="3" t="e">
        <f t="shared" si="0"/>
        <v>#N/A</v>
      </c>
      <c r="K9" s="3" t="e">
        <f t="shared" si="0"/>
        <v>#N/A</v>
      </c>
      <c r="L9" s="3" t="e">
        <f t="shared" si="0"/>
        <v>#N/A</v>
      </c>
      <c r="M9" s="3" t="e">
        <f t="shared" si="0"/>
        <v>#N/A</v>
      </c>
      <c r="N9" s="3" t="e">
        <f t="shared" si="0"/>
        <v>#N/A</v>
      </c>
      <c r="O9" s="3" t="e">
        <f t="shared" si="0"/>
        <v>#N/A</v>
      </c>
      <c r="P9" s="3" t="e">
        <f t="shared" si="0"/>
        <v>#N/A</v>
      </c>
      <c r="Q9" s="3" t="e">
        <f t="shared" si="0"/>
        <v>#N/A</v>
      </c>
      <c r="R9" s="3" t="e">
        <f t="shared" si="0"/>
        <v>#N/A</v>
      </c>
      <c r="S9" s="3" t="e">
        <f t="shared" si="0"/>
        <v>#N/A</v>
      </c>
      <c r="T9" s="2"/>
      <c r="U9" s="2"/>
      <c r="V9" s="2"/>
      <c r="W9" s="2"/>
    </row>
    <row r="10" spans="1:23" hidden="1" outlineLevel="1" x14ac:dyDescent="0.25">
      <c r="A10" s="2" t="e">
        <f t="shared" si="1"/>
        <v>#N/A</v>
      </c>
      <c r="B10" s="2" t="s">
        <v>20</v>
      </c>
      <c r="C10" s="3" t="e">
        <f t="shared" si="2"/>
        <v>#N/A</v>
      </c>
      <c r="D10" s="3" t="e">
        <f t="shared" si="0"/>
        <v>#N/A</v>
      </c>
      <c r="E10" s="3" t="e">
        <f t="shared" si="0"/>
        <v>#N/A</v>
      </c>
      <c r="F10" s="3" t="e">
        <f t="shared" si="0"/>
        <v>#N/A</v>
      </c>
      <c r="G10" s="3" t="e">
        <f t="shared" si="0"/>
        <v>#N/A</v>
      </c>
      <c r="H10" s="3" t="e">
        <f t="shared" si="0"/>
        <v>#N/A</v>
      </c>
      <c r="I10" s="3" t="e">
        <f t="shared" si="0"/>
        <v>#N/A</v>
      </c>
      <c r="J10" s="3" t="e">
        <f t="shared" si="0"/>
        <v>#N/A</v>
      </c>
      <c r="K10" s="3" t="e">
        <f t="shared" si="0"/>
        <v>#N/A</v>
      </c>
      <c r="L10" s="3" t="e">
        <f t="shared" si="0"/>
        <v>#N/A</v>
      </c>
      <c r="M10" s="3" t="e">
        <f t="shared" si="0"/>
        <v>#N/A</v>
      </c>
      <c r="N10" s="3" t="e">
        <f t="shared" si="0"/>
        <v>#N/A</v>
      </c>
      <c r="O10" s="3" t="e">
        <f t="shared" si="0"/>
        <v>#N/A</v>
      </c>
      <c r="P10" s="3" t="e">
        <f t="shared" si="0"/>
        <v>#N/A</v>
      </c>
      <c r="Q10" s="3" t="e">
        <f t="shared" si="0"/>
        <v>#N/A</v>
      </c>
      <c r="R10" s="3" t="e">
        <f t="shared" si="0"/>
        <v>#N/A</v>
      </c>
      <c r="S10" s="3" t="e">
        <f t="shared" si="0"/>
        <v>#N/A</v>
      </c>
      <c r="T10" s="2"/>
      <c r="U10" s="2"/>
      <c r="V10" s="2"/>
      <c r="W10" s="2"/>
    </row>
    <row r="11" spans="1:23" hidden="1" outlineLevel="1" x14ac:dyDescent="0.25">
      <c r="A11" s="2" t="e">
        <f t="shared" si="1"/>
        <v>#N/A</v>
      </c>
      <c r="B11" s="2" t="s">
        <v>16</v>
      </c>
      <c r="C11" s="3" t="e">
        <f t="shared" si="2"/>
        <v>#N/A</v>
      </c>
      <c r="D11" s="3" t="e">
        <f t="shared" si="0"/>
        <v>#N/A</v>
      </c>
      <c r="E11" s="3" t="e">
        <f t="shared" si="0"/>
        <v>#N/A</v>
      </c>
      <c r="F11" s="3" t="e">
        <f t="shared" si="0"/>
        <v>#N/A</v>
      </c>
      <c r="G11" s="3" t="e">
        <f t="shared" si="0"/>
        <v>#N/A</v>
      </c>
      <c r="H11" s="3" t="e">
        <f t="shared" si="0"/>
        <v>#N/A</v>
      </c>
      <c r="I11" s="3" t="e">
        <f t="shared" si="0"/>
        <v>#N/A</v>
      </c>
      <c r="J11" s="3" t="e">
        <f t="shared" si="0"/>
        <v>#N/A</v>
      </c>
      <c r="K11" s="3" t="e">
        <f t="shared" si="0"/>
        <v>#N/A</v>
      </c>
      <c r="L11" s="3" t="e">
        <f t="shared" si="0"/>
        <v>#N/A</v>
      </c>
      <c r="M11" s="3" t="e">
        <f t="shared" si="0"/>
        <v>#N/A</v>
      </c>
      <c r="N11" s="3" t="e">
        <f t="shared" si="0"/>
        <v>#N/A</v>
      </c>
      <c r="O11" s="3" t="e">
        <f t="shared" si="0"/>
        <v>#N/A</v>
      </c>
      <c r="P11" s="3" t="e">
        <f t="shared" si="0"/>
        <v>#N/A</v>
      </c>
      <c r="Q11" s="3" t="e">
        <f t="shared" si="0"/>
        <v>#N/A</v>
      </c>
      <c r="R11" s="3" t="e">
        <f t="shared" si="0"/>
        <v>#N/A</v>
      </c>
      <c r="S11" s="3" t="e">
        <f t="shared" si="0"/>
        <v>#N/A</v>
      </c>
      <c r="T11" s="2"/>
      <c r="U11" s="2"/>
      <c r="V11" s="2"/>
      <c r="W11" s="2"/>
    </row>
    <row r="12" spans="1:23" ht="273" customHeight="1" collapsed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1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idden="1" outlineLevel="1" x14ac:dyDescent="0.25">
      <c r="A15" s="2" t="str">
        <f>"Total Balance from "&amp;$A$14&amp;" (GWh/day)"</f>
        <v>Total Balance from  (GWh/day)</v>
      </c>
      <c r="B15" s="2"/>
      <c r="C15" s="3">
        <f t="shared" ref="C15:S15" si="3">SUMIF($B$18:$B$181,$A$14,C$18:C$181)</f>
        <v>0</v>
      </c>
      <c r="D15" s="3">
        <f t="shared" si="3"/>
        <v>0</v>
      </c>
      <c r="E15" s="3">
        <f t="shared" si="3"/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2"/>
      <c r="U15" s="2"/>
      <c r="V15" s="2"/>
      <c r="W15" s="2"/>
    </row>
    <row r="16" spans="1:23" ht="273" customHeight="1" collapsed="1" x14ac:dyDescent="0.25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2"/>
      <c r="U16" s="2"/>
      <c r="V16" s="2"/>
      <c r="W16" s="2"/>
    </row>
    <row r="17" spans="1:23" x14ac:dyDescent="0.25">
      <c r="A17" s="1" t="s">
        <v>1</v>
      </c>
      <c r="B17" s="1" t="s">
        <v>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0"/>
      <c r="U17" s="10"/>
      <c r="V17" s="2"/>
      <c r="W17" s="2"/>
    </row>
    <row r="18" spans="1:23" x14ac:dyDescent="0.25">
      <c r="A18" s="4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9"/>
      <c r="U18" s="9"/>
      <c r="V18" s="2"/>
      <c r="W18" s="2"/>
    </row>
    <row r="19" spans="1:23" x14ac:dyDescent="0.25">
      <c r="A19" s="4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9"/>
      <c r="U19" s="9"/>
      <c r="V19" s="2"/>
      <c r="W19" s="2"/>
    </row>
    <row r="20" spans="1:23" x14ac:dyDescent="0.25">
      <c r="A20" s="4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9"/>
      <c r="U20" s="9"/>
      <c r="V20" s="2"/>
      <c r="W20" s="2"/>
    </row>
    <row r="21" spans="1:23" x14ac:dyDescent="0.25">
      <c r="A21" s="4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9"/>
      <c r="U21" s="9"/>
      <c r="V21" s="2"/>
      <c r="W21" s="2"/>
    </row>
    <row r="22" spans="1:23" x14ac:dyDescent="0.25">
      <c r="A22" s="4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9"/>
      <c r="U22" s="9"/>
      <c r="V22" s="2"/>
      <c r="W22" s="2"/>
    </row>
    <row r="23" spans="1:23" x14ac:dyDescent="0.25">
      <c r="A23" s="4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9"/>
      <c r="U23" s="9"/>
      <c r="V23" s="2"/>
      <c r="W23" s="2"/>
    </row>
    <row r="24" spans="1:23" x14ac:dyDescent="0.25">
      <c r="A24" s="4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9"/>
      <c r="U24" s="9"/>
      <c r="V24" s="2"/>
      <c r="W24" s="2"/>
    </row>
    <row r="25" spans="1:23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9"/>
      <c r="U25" s="9"/>
      <c r="V25" s="2"/>
      <c r="W25" s="2"/>
    </row>
    <row r="26" spans="1:23" x14ac:dyDescent="0.25">
      <c r="A26" s="4"/>
      <c r="B26" s="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9"/>
      <c r="U26" s="9"/>
      <c r="V26" s="2"/>
      <c r="W26" s="2"/>
    </row>
    <row r="27" spans="1:23" x14ac:dyDescent="0.25">
      <c r="A27" s="4"/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9"/>
      <c r="U27" s="9"/>
      <c r="V27" s="2"/>
      <c r="W27" s="2"/>
    </row>
    <row r="28" spans="1:23" x14ac:dyDescent="0.25">
      <c r="A28" s="4"/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9"/>
      <c r="U28" s="9"/>
      <c r="V28" s="2"/>
      <c r="W28" s="2"/>
    </row>
    <row r="29" spans="1:23" x14ac:dyDescent="0.25">
      <c r="A29" s="4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9"/>
      <c r="U29" s="9"/>
      <c r="V29" s="2"/>
      <c r="W29" s="2"/>
    </row>
    <row r="30" spans="1:23" x14ac:dyDescent="0.25">
      <c r="A30" s="4"/>
      <c r="B30" s="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9"/>
      <c r="U30" s="9"/>
      <c r="V30" s="2"/>
      <c r="W30" s="2"/>
    </row>
    <row r="31" spans="1:23" x14ac:dyDescent="0.25">
      <c r="A31" s="4"/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9"/>
      <c r="U31" s="9"/>
      <c r="V31" s="2"/>
      <c r="W31" s="2"/>
    </row>
    <row r="32" spans="1:23" x14ac:dyDescent="0.25">
      <c r="A32" s="4"/>
      <c r="B32" s="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9"/>
      <c r="U32" s="9"/>
      <c r="V32" s="2"/>
      <c r="W32" s="2"/>
    </row>
    <row r="33" spans="1:23" x14ac:dyDescent="0.25">
      <c r="A33" s="4"/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9"/>
      <c r="U33" s="9"/>
      <c r="V33" s="2"/>
      <c r="W33" s="2"/>
    </row>
    <row r="34" spans="1:23" x14ac:dyDescent="0.25">
      <c r="A34" s="4"/>
      <c r="B34" s="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9"/>
      <c r="U34" s="9"/>
      <c r="V34" s="2"/>
      <c r="W34" s="2"/>
    </row>
    <row r="35" spans="1:23" x14ac:dyDescent="0.25">
      <c r="A35" s="4"/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9"/>
      <c r="U35" s="9"/>
      <c r="V35" s="2"/>
      <c r="W35" s="2"/>
    </row>
    <row r="36" spans="1:23" x14ac:dyDescent="0.25">
      <c r="A36" s="4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9"/>
      <c r="U36" s="9"/>
      <c r="V36" s="2"/>
      <c r="W36" s="2"/>
    </row>
    <row r="37" spans="1:23" x14ac:dyDescent="0.25">
      <c r="A37" s="4"/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9"/>
      <c r="U37" s="9"/>
      <c r="V37" s="2"/>
      <c r="W37" s="2"/>
    </row>
    <row r="38" spans="1:23" x14ac:dyDescent="0.25">
      <c r="A38" s="4"/>
      <c r="B38" s="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9"/>
      <c r="U38" s="9"/>
      <c r="V38" s="2"/>
      <c r="W38" s="2"/>
    </row>
    <row r="39" spans="1:23" x14ac:dyDescent="0.25">
      <c r="A39" s="4"/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9"/>
      <c r="U39" s="9"/>
      <c r="V39" s="2"/>
      <c r="W39" s="2"/>
    </row>
    <row r="40" spans="1:23" x14ac:dyDescent="0.25">
      <c r="A40" s="4"/>
      <c r="B40" s="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9"/>
      <c r="U40" s="9"/>
      <c r="V40" s="2"/>
      <c r="W40" s="2"/>
    </row>
    <row r="41" spans="1:23" x14ac:dyDescent="0.25">
      <c r="A41" s="4"/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9"/>
      <c r="U41" s="9"/>
      <c r="V41" s="2"/>
      <c r="W41" s="2"/>
    </row>
    <row r="42" spans="1:23" x14ac:dyDescent="0.25">
      <c r="A42" s="4"/>
      <c r="B42" s="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9"/>
      <c r="U42" s="9"/>
      <c r="V42" s="2"/>
      <c r="W42" s="2"/>
    </row>
    <row r="43" spans="1:23" x14ac:dyDescent="0.25">
      <c r="A43" s="4"/>
      <c r="B43" s="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9"/>
      <c r="U43" s="9"/>
      <c r="V43" s="2"/>
      <c r="W43" s="2"/>
    </row>
    <row r="44" spans="1:23" x14ac:dyDescent="0.25">
      <c r="A44" s="4"/>
      <c r="B44" s="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9"/>
      <c r="U44" s="9"/>
      <c r="V44" s="2"/>
      <c r="W44" s="2"/>
    </row>
    <row r="45" spans="1:23" x14ac:dyDescent="0.25">
      <c r="A45" s="4"/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9"/>
      <c r="U45" s="9"/>
      <c r="V45" s="2"/>
      <c r="W45" s="2"/>
    </row>
    <row r="46" spans="1:23" x14ac:dyDescent="0.25">
      <c r="A46" s="4"/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9"/>
      <c r="U46" s="9"/>
      <c r="V46" s="2"/>
      <c r="W46" s="2"/>
    </row>
    <row r="47" spans="1:23" x14ac:dyDescent="0.25">
      <c r="A47" s="4"/>
      <c r="B47" s="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9"/>
      <c r="U47" s="9"/>
      <c r="V47" s="2"/>
      <c r="W47" s="2"/>
    </row>
    <row r="48" spans="1:23" x14ac:dyDescent="0.25">
      <c r="A48" s="4"/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9"/>
      <c r="U48" s="9"/>
      <c r="V48" s="2"/>
      <c r="W48" s="2"/>
    </row>
    <row r="49" spans="1:23" x14ac:dyDescent="0.25">
      <c r="A49" s="4"/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9"/>
      <c r="U49" s="9"/>
      <c r="V49" s="2"/>
      <c r="W49" s="2"/>
    </row>
    <row r="50" spans="1:23" x14ac:dyDescent="0.25">
      <c r="A50" s="4"/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9"/>
      <c r="U50" s="9"/>
      <c r="V50" s="2"/>
      <c r="W50" s="2"/>
    </row>
    <row r="51" spans="1:23" x14ac:dyDescent="0.25">
      <c r="A51" s="4"/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9"/>
      <c r="U51" s="9"/>
      <c r="V51" s="2"/>
      <c r="W51" s="2"/>
    </row>
    <row r="52" spans="1:23" x14ac:dyDescent="0.25">
      <c r="A52" s="4"/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9"/>
      <c r="U52" s="9"/>
      <c r="V52" s="2"/>
      <c r="W52" s="2"/>
    </row>
    <row r="53" spans="1:23" x14ac:dyDescent="0.25">
      <c r="A53" s="4"/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9"/>
      <c r="U53" s="9"/>
      <c r="V53" s="2"/>
      <c r="W53" s="2"/>
    </row>
    <row r="54" spans="1:23" x14ac:dyDescent="0.25">
      <c r="A54" s="4"/>
      <c r="B54" s="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9"/>
      <c r="U54" s="9"/>
      <c r="V54" s="2"/>
      <c r="W54" s="2"/>
    </row>
    <row r="55" spans="1:23" x14ac:dyDescent="0.25">
      <c r="A55" s="4"/>
      <c r="B55" s="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9"/>
      <c r="U55" s="9"/>
      <c r="V55" s="2"/>
      <c r="W55" s="2"/>
    </row>
    <row r="56" spans="1:23" x14ac:dyDescent="0.25">
      <c r="A56" s="4"/>
      <c r="B56" s="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9"/>
      <c r="U56" s="9"/>
      <c r="V56" s="2"/>
      <c r="W56" s="2"/>
    </row>
    <row r="57" spans="1:23" x14ac:dyDescent="0.25">
      <c r="A57" s="4"/>
      <c r="B57" s="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9"/>
      <c r="U57" s="9"/>
      <c r="V57" s="2"/>
      <c r="W57" s="2"/>
    </row>
    <row r="58" spans="1:23" x14ac:dyDescent="0.25">
      <c r="A58" s="4"/>
      <c r="B58" s="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9"/>
      <c r="U58" s="9"/>
      <c r="V58" s="2"/>
      <c r="W58" s="2"/>
    </row>
    <row r="59" spans="1:23" x14ac:dyDescent="0.25">
      <c r="A59" s="4"/>
      <c r="B59" s="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9"/>
      <c r="U59" s="9"/>
      <c r="V59" s="2"/>
      <c r="W59" s="2"/>
    </row>
    <row r="60" spans="1:23" x14ac:dyDescent="0.25">
      <c r="A60" s="4"/>
      <c r="B60" s="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9"/>
      <c r="U60" s="9"/>
      <c r="V60" s="2"/>
      <c r="W60" s="2"/>
    </row>
    <row r="61" spans="1:23" x14ac:dyDescent="0.25">
      <c r="A61" s="4"/>
      <c r="B61" s="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9"/>
      <c r="U61" s="9"/>
      <c r="V61" s="2"/>
      <c r="W61" s="2"/>
    </row>
    <row r="62" spans="1:23" x14ac:dyDescent="0.25">
      <c r="A62" s="4"/>
      <c r="B62" s="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9"/>
      <c r="U62" s="9"/>
      <c r="V62" s="2"/>
      <c r="W62" s="2"/>
    </row>
    <row r="63" spans="1:23" x14ac:dyDescent="0.25">
      <c r="A63" s="4"/>
      <c r="B63" s="4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9"/>
      <c r="U63" s="9"/>
      <c r="V63" s="2"/>
      <c r="W63" s="2"/>
    </row>
    <row r="64" spans="1:23" x14ac:dyDescent="0.25">
      <c r="A64" s="4"/>
      <c r="B64" s="4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9"/>
      <c r="U64" s="9"/>
      <c r="V64" s="2"/>
      <c r="W64" s="2"/>
    </row>
    <row r="65" spans="1:23" x14ac:dyDescent="0.25">
      <c r="A65" s="4"/>
      <c r="B65" s="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9"/>
      <c r="U65" s="9"/>
      <c r="V65" s="2"/>
      <c r="W65" s="2"/>
    </row>
    <row r="66" spans="1:23" x14ac:dyDescent="0.25">
      <c r="A66" s="4"/>
      <c r="B66" s="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9"/>
      <c r="U66" s="9"/>
      <c r="V66" s="2"/>
      <c r="W66" s="2"/>
    </row>
    <row r="67" spans="1:23" x14ac:dyDescent="0.25">
      <c r="A67" s="4"/>
      <c r="B67" s="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9"/>
      <c r="U67" s="9"/>
      <c r="V67" s="2"/>
      <c r="W67" s="2"/>
    </row>
    <row r="68" spans="1:23" x14ac:dyDescent="0.25">
      <c r="A68" s="4"/>
      <c r="B68" s="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9"/>
      <c r="U68" s="9"/>
      <c r="V68" s="2"/>
      <c r="W68" s="2"/>
    </row>
    <row r="69" spans="1:23" x14ac:dyDescent="0.25">
      <c r="A69" s="4"/>
      <c r="B69" s="4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9"/>
      <c r="U69" s="9"/>
      <c r="V69" s="2"/>
      <c r="W69" s="2"/>
    </row>
    <row r="70" spans="1:23" x14ac:dyDescent="0.25">
      <c r="A70" s="4"/>
      <c r="B70" s="4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9"/>
      <c r="U70" s="9"/>
      <c r="V70" s="2"/>
      <c r="W70" s="2"/>
    </row>
    <row r="71" spans="1:23" x14ac:dyDescent="0.25">
      <c r="A71" s="4"/>
      <c r="B71" s="4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9"/>
      <c r="U71" s="9"/>
      <c r="V71" s="2"/>
      <c r="W71" s="2"/>
    </row>
    <row r="72" spans="1:23" x14ac:dyDescent="0.25">
      <c r="A72" s="4"/>
      <c r="B72" s="4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9"/>
      <c r="U72" s="9"/>
      <c r="V72" s="2"/>
      <c r="W72" s="2"/>
    </row>
    <row r="73" spans="1:23" x14ac:dyDescent="0.25">
      <c r="A73" s="4"/>
      <c r="B73" s="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9"/>
      <c r="U73" s="9"/>
      <c r="V73" s="2"/>
      <c r="W73" s="2"/>
    </row>
    <row r="74" spans="1:23" x14ac:dyDescent="0.25">
      <c r="A74" s="4"/>
      <c r="B74" s="4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9"/>
      <c r="U74" s="9"/>
      <c r="V74" s="2"/>
      <c r="W74" s="2"/>
    </row>
    <row r="75" spans="1:23" x14ac:dyDescent="0.25">
      <c r="A75" s="4"/>
      <c r="B75" s="4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9"/>
      <c r="U75" s="9"/>
      <c r="V75" s="2"/>
      <c r="W75" s="2"/>
    </row>
    <row r="76" spans="1:23" x14ac:dyDescent="0.25">
      <c r="A76" s="4"/>
      <c r="B76" s="4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9"/>
      <c r="U76" s="9"/>
      <c r="V76" s="2"/>
      <c r="W76" s="2"/>
    </row>
    <row r="77" spans="1:23" x14ac:dyDescent="0.25">
      <c r="A77" s="4"/>
      <c r="B77" s="4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9"/>
      <c r="U77" s="9"/>
      <c r="V77" s="2"/>
      <c r="W77" s="2"/>
    </row>
    <row r="78" spans="1:23" x14ac:dyDescent="0.25">
      <c r="A78" s="4"/>
      <c r="B78" s="4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9"/>
      <c r="U78" s="9"/>
      <c r="V78" s="2"/>
      <c r="W78" s="2"/>
    </row>
    <row r="79" spans="1:23" x14ac:dyDescent="0.25">
      <c r="A79" s="4"/>
      <c r="B79" s="4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9"/>
      <c r="U79" s="9"/>
      <c r="V79" s="2"/>
      <c r="W79" s="2"/>
    </row>
    <row r="80" spans="1:23" x14ac:dyDescent="0.25">
      <c r="A80" s="4"/>
      <c r="B80" s="4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9"/>
      <c r="U80" s="9"/>
      <c r="V80" s="2"/>
      <c r="W80" s="2"/>
    </row>
    <row r="81" spans="1:23" x14ac:dyDescent="0.25">
      <c r="A81" s="4"/>
      <c r="B81" s="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9"/>
      <c r="U81" s="9"/>
      <c r="V81" s="2"/>
      <c r="W81" s="2"/>
    </row>
    <row r="82" spans="1:23" x14ac:dyDescent="0.25">
      <c r="A82" s="4"/>
      <c r="B82" s="4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9"/>
      <c r="U82" s="9"/>
      <c r="V82" s="2"/>
      <c r="W82" s="2"/>
    </row>
    <row r="83" spans="1:23" x14ac:dyDescent="0.25">
      <c r="A83" s="4"/>
      <c r="B83" s="4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9"/>
      <c r="U83" s="9"/>
      <c r="V83" s="2"/>
      <c r="W83" s="2"/>
    </row>
    <row r="84" spans="1:23" x14ac:dyDescent="0.25">
      <c r="A84" s="4"/>
      <c r="B84" s="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9"/>
      <c r="U84" s="9"/>
      <c r="V84" s="2"/>
      <c r="W84" s="2"/>
    </row>
    <row r="85" spans="1:23" x14ac:dyDescent="0.25">
      <c r="A85" s="4"/>
      <c r="B85" s="4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9"/>
      <c r="U85" s="9"/>
      <c r="V85" s="2"/>
      <c r="W85" s="2"/>
    </row>
    <row r="86" spans="1:23" x14ac:dyDescent="0.25">
      <c r="A86" s="4"/>
      <c r="B86" s="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9"/>
      <c r="U86" s="9"/>
      <c r="V86" s="2"/>
      <c r="W86" s="2"/>
    </row>
    <row r="87" spans="1:23" x14ac:dyDescent="0.25">
      <c r="A87" s="4"/>
      <c r="B87" s="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9"/>
      <c r="U87" s="9"/>
      <c r="V87" s="2"/>
      <c r="W87" s="2"/>
    </row>
    <row r="88" spans="1:23" x14ac:dyDescent="0.25">
      <c r="A88" s="4"/>
      <c r="B88" s="4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9"/>
      <c r="U88" s="9"/>
      <c r="V88" s="2"/>
      <c r="W88" s="2"/>
    </row>
    <row r="89" spans="1:23" x14ac:dyDescent="0.25">
      <c r="A89" s="4"/>
      <c r="B89" s="4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9"/>
      <c r="U89" s="9"/>
      <c r="V89" s="2"/>
      <c r="W89" s="2"/>
    </row>
    <row r="90" spans="1:23" x14ac:dyDescent="0.25">
      <c r="A90" s="4"/>
      <c r="B90" s="4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9"/>
      <c r="U90" s="9"/>
      <c r="V90" s="2"/>
      <c r="W90" s="2"/>
    </row>
    <row r="91" spans="1:23" x14ac:dyDescent="0.25">
      <c r="A91" s="4"/>
      <c r="B91" s="4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9"/>
      <c r="U91" s="9"/>
      <c r="V91" s="2"/>
      <c r="W91" s="2"/>
    </row>
    <row r="92" spans="1:23" x14ac:dyDescent="0.25">
      <c r="A92" s="4"/>
      <c r="B92" s="4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9"/>
      <c r="U92" s="9"/>
      <c r="V92" s="2"/>
      <c r="W92" s="2"/>
    </row>
    <row r="93" spans="1:23" x14ac:dyDescent="0.25">
      <c r="A93" s="4"/>
      <c r="B93" s="4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9"/>
      <c r="U93" s="9"/>
      <c r="V93" s="2"/>
      <c r="W93" s="2"/>
    </row>
    <row r="94" spans="1:23" x14ac:dyDescent="0.25">
      <c r="A94" s="4"/>
      <c r="B94" s="4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9"/>
      <c r="U94" s="9"/>
      <c r="V94" s="2"/>
      <c r="W94" s="2"/>
    </row>
    <row r="95" spans="1:23" x14ac:dyDescent="0.25">
      <c r="A95" s="4"/>
      <c r="B95" s="4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9"/>
      <c r="U95" s="9"/>
      <c r="V95" s="2"/>
      <c r="W95" s="2"/>
    </row>
    <row r="96" spans="1:23" x14ac:dyDescent="0.25">
      <c r="A96" s="4"/>
      <c r="B96" s="4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9"/>
      <c r="U96" s="9"/>
      <c r="V96" s="2"/>
      <c r="W96" s="2"/>
    </row>
    <row r="97" spans="1:23" x14ac:dyDescent="0.25">
      <c r="A97" s="4"/>
      <c r="B97" s="4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9"/>
      <c r="U97" s="9"/>
      <c r="V97" s="2"/>
      <c r="W97" s="2"/>
    </row>
    <row r="98" spans="1:23" x14ac:dyDescent="0.25">
      <c r="A98" s="4"/>
      <c r="B98" s="4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9"/>
      <c r="U98" s="9"/>
      <c r="V98" s="2"/>
      <c r="W98" s="2"/>
    </row>
    <row r="99" spans="1:23" x14ac:dyDescent="0.25">
      <c r="A99" s="4"/>
      <c r="B99" s="4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9"/>
      <c r="U99" s="9"/>
      <c r="V99" s="2"/>
      <c r="W99" s="2"/>
    </row>
    <row r="100" spans="1:23" x14ac:dyDescent="0.25">
      <c r="A100" s="4"/>
      <c r="B100" s="4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9"/>
      <c r="U100" s="9"/>
      <c r="V100" s="2"/>
      <c r="W100" s="2"/>
    </row>
    <row r="101" spans="1:23" x14ac:dyDescent="0.25">
      <c r="A101" s="4"/>
      <c r="B101" s="4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9"/>
      <c r="U101" s="9"/>
      <c r="V101" s="2"/>
      <c r="W101" s="2"/>
    </row>
    <row r="102" spans="1:23" x14ac:dyDescent="0.25">
      <c r="A102" s="4"/>
      <c r="B102" s="4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9"/>
      <c r="U102" s="9"/>
      <c r="V102" s="2"/>
      <c r="W102" s="2"/>
    </row>
    <row r="103" spans="1:23" x14ac:dyDescent="0.25">
      <c r="A103" s="4"/>
      <c r="B103" s="4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9"/>
      <c r="U103" s="9"/>
      <c r="V103" s="2"/>
      <c r="W103" s="2"/>
    </row>
    <row r="104" spans="1:23" x14ac:dyDescent="0.25">
      <c r="A104" s="4"/>
      <c r="B104" s="4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9"/>
      <c r="U104" s="9"/>
      <c r="V104" s="2"/>
      <c r="W104" s="2"/>
    </row>
    <row r="105" spans="1:23" x14ac:dyDescent="0.25">
      <c r="A105" s="4"/>
      <c r="B105" s="4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9"/>
      <c r="U105" s="9"/>
      <c r="V105" s="2"/>
      <c r="W105" s="2"/>
    </row>
    <row r="106" spans="1:23" x14ac:dyDescent="0.25">
      <c r="A106" s="4"/>
      <c r="B106" s="4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9"/>
      <c r="U106" s="9"/>
      <c r="V106" s="2"/>
      <c r="W106" s="2"/>
    </row>
    <row r="107" spans="1:23" x14ac:dyDescent="0.25">
      <c r="A107" s="4"/>
      <c r="B107" s="4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9"/>
      <c r="U107" s="9"/>
      <c r="V107" s="2"/>
      <c r="W107" s="2"/>
    </row>
    <row r="108" spans="1:23" x14ac:dyDescent="0.25">
      <c r="A108" s="4"/>
      <c r="B108" s="4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9"/>
      <c r="U108" s="9"/>
      <c r="V108" s="2"/>
      <c r="W108" s="2"/>
    </row>
    <row r="109" spans="1:23" x14ac:dyDescent="0.25">
      <c r="A109" s="4"/>
      <c r="B109" s="4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9"/>
      <c r="U109" s="9"/>
      <c r="V109" s="2"/>
      <c r="W109" s="2"/>
    </row>
    <row r="110" spans="1:23" x14ac:dyDescent="0.25">
      <c r="A110" s="4"/>
      <c r="B110" s="4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9"/>
      <c r="U110" s="9"/>
      <c r="V110" s="2"/>
      <c r="W110" s="2"/>
    </row>
    <row r="111" spans="1:23" x14ac:dyDescent="0.25">
      <c r="A111" s="4"/>
      <c r="B111" s="4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9"/>
      <c r="U111" s="9"/>
      <c r="V111" s="2"/>
      <c r="W111" s="2"/>
    </row>
    <row r="112" spans="1:23" x14ac:dyDescent="0.25">
      <c r="A112" s="4"/>
      <c r="B112" s="4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9"/>
      <c r="U112" s="9"/>
      <c r="V112" s="2"/>
      <c r="W112" s="2"/>
    </row>
    <row r="113" spans="1:23" x14ac:dyDescent="0.25">
      <c r="A113" s="4"/>
      <c r="B113" s="4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9"/>
      <c r="U113" s="9"/>
      <c r="V113" s="2"/>
      <c r="W113" s="2"/>
    </row>
    <row r="114" spans="1:23" x14ac:dyDescent="0.25">
      <c r="A114" s="4"/>
      <c r="B114" s="4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9"/>
      <c r="U114" s="9"/>
      <c r="V114" s="2"/>
      <c r="W114" s="2"/>
    </row>
    <row r="115" spans="1:23" x14ac:dyDescent="0.25">
      <c r="A115" s="4"/>
      <c r="B115" s="4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9"/>
      <c r="U115" s="9"/>
      <c r="V115" s="2"/>
      <c r="W115" s="2"/>
    </row>
    <row r="116" spans="1:23" x14ac:dyDescent="0.25">
      <c r="A116" s="4"/>
      <c r="B116" s="4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9"/>
      <c r="U116" s="9"/>
      <c r="V116" s="2"/>
      <c r="W116" s="2"/>
    </row>
    <row r="117" spans="1:23" x14ac:dyDescent="0.25">
      <c r="A117" s="4"/>
      <c r="B117" s="4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9"/>
      <c r="U117" s="9"/>
      <c r="V117" s="2"/>
      <c r="W117" s="2"/>
    </row>
    <row r="118" spans="1:23" x14ac:dyDescent="0.25">
      <c r="A118" s="4"/>
      <c r="B118" s="4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9"/>
      <c r="U118" s="9"/>
      <c r="V118" s="2"/>
      <c r="W118" s="2"/>
    </row>
    <row r="119" spans="1:23" x14ac:dyDescent="0.25">
      <c r="A119" s="4"/>
      <c r="B119" s="4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9"/>
      <c r="U119" s="9"/>
      <c r="V119" s="2"/>
      <c r="W119" s="2"/>
    </row>
    <row r="120" spans="1:23" x14ac:dyDescent="0.25">
      <c r="A120" s="4"/>
      <c r="B120" s="4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9"/>
      <c r="U120" s="9"/>
      <c r="V120" s="2"/>
      <c r="W120" s="2"/>
    </row>
    <row r="121" spans="1:23" x14ac:dyDescent="0.25">
      <c r="A121" s="4"/>
      <c r="B121" s="4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9"/>
      <c r="U121" s="9"/>
      <c r="V121" s="2"/>
      <c r="W121" s="2"/>
    </row>
    <row r="122" spans="1:23" x14ac:dyDescent="0.25">
      <c r="A122" s="4"/>
      <c r="B122" s="4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9"/>
      <c r="U122" s="9"/>
      <c r="V122" s="2"/>
      <c r="W122" s="2"/>
    </row>
    <row r="123" spans="1:23" x14ac:dyDescent="0.25">
      <c r="A123" s="4"/>
      <c r="B123" s="4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9"/>
      <c r="U123" s="9"/>
      <c r="V123" s="2"/>
      <c r="W123" s="2"/>
    </row>
    <row r="124" spans="1:23" x14ac:dyDescent="0.25">
      <c r="A124" s="4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9"/>
      <c r="U124" s="9"/>
      <c r="V124" s="2"/>
      <c r="W124" s="2"/>
    </row>
    <row r="125" spans="1:23" x14ac:dyDescent="0.25">
      <c r="A125" s="4"/>
      <c r="B125" s="4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9"/>
      <c r="U125" s="9"/>
      <c r="V125" s="2"/>
      <c r="W125" s="2"/>
    </row>
    <row r="126" spans="1:23" x14ac:dyDescent="0.25">
      <c r="A126" s="4"/>
      <c r="B126" s="4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9"/>
      <c r="U126" s="9"/>
      <c r="V126" s="2"/>
      <c r="W126" s="2"/>
    </row>
    <row r="127" spans="1:23" x14ac:dyDescent="0.25">
      <c r="A127" s="4"/>
      <c r="B127" s="4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9"/>
      <c r="U127" s="9"/>
      <c r="V127" s="2"/>
      <c r="W127" s="2"/>
    </row>
    <row r="128" spans="1:23" x14ac:dyDescent="0.25">
      <c r="A128" s="4"/>
      <c r="B128" s="4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9"/>
      <c r="U128" s="9"/>
      <c r="V128" s="2"/>
      <c r="W128" s="2"/>
    </row>
    <row r="129" spans="1:23" x14ac:dyDescent="0.25">
      <c r="A129" s="4"/>
      <c r="B129" s="4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9"/>
      <c r="U129" s="9"/>
      <c r="V129" s="2"/>
      <c r="W129" s="2"/>
    </row>
    <row r="130" spans="1:23" x14ac:dyDescent="0.25">
      <c r="A130" s="4"/>
      <c r="B130" s="4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9"/>
      <c r="U130" s="9"/>
      <c r="V130" s="2"/>
      <c r="W130" s="2"/>
    </row>
    <row r="131" spans="1:23" x14ac:dyDescent="0.25">
      <c r="A131" s="4"/>
      <c r="B131" s="4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9"/>
      <c r="U131" s="9"/>
      <c r="V131" s="2"/>
      <c r="W131" s="2"/>
    </row>
    <row r="132" spans="1:23" x14ac:dyDescent="0.25">
      <c r="A132" s="4"/>
      <c r="B132" s="4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9"/>
      <c r="U132" s="9"/>
      <c r="V132" s="2"/>
      <c r="W132" s="2"/>
    </row>
    <row r="133" spans="1:23" x14ac:dyDescent="0.25">
      <c r="A133" s="4"/>
      <c r="B133" s="4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9"/>
      <c r="U133" s="9"/>
      <c r="V133" s="2"/>
      <c r="W133" s="2"/>
    </row>
    <row r="134" spans="1:23" x14ac:dyDescent="0.25">
      <c r="A134" s="4"/>
      <c r="B134" s="4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9"/>
      <c r="U134" s="9"/>
      <c r="V134" s="2"/>
      <c r="W134" s="2"/>
    </row>
    <row r="135" spans="1:23" x14ac:dyDescent="0.25">
      <c r="A135" s="4"/>
      <c r="B135" s="4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9"/>
      <c r="U135" s="9"/>
      <c r="V135" s="2"/>
      <c r="W135" s="2"/>
    </row>
    <row r="136" spans="1:23" x14ac:dyDescent="0.25">
      <c r="A136" s="4"/>
      <c r="B136" s="4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9"/>
      <c r="U136" s="9"/>
      <c r="V136" s="2"/>
      <c r="W136" s="2"/>
    </row>
    <row r="137" spans="1:23" x14ac:dyDescent="0.25">
      <c r="A137" s="4"/>
      <c r="B137" s="4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9"/>
      <c r="U137" s="9"/>
      <c r="V137" s="2"/>
      <c r="W137" s="2"/>
    </row>
    <row r="138" spans="1:23" x14ac:dyDescent="0.25">
      <c r="A138" s="4"/>
      <c r="B138" s="4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9"/>
      <c r="U138" s="9"/>
      <c r="V138" s="2"/>
      <c r="W138" s="2"/>
    </row>
    <row r="139" spans="1:23" x14ac:dyDescent="0.25">
      <c r="A139" s="4"/>
      <c r="B139" s="4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9"/>
      <c r="U139" s="9"/>
      <c r="V139" s="2"/>
      <c r="W139" s="2"/>
    </row>
    <row r="140" spans="1:23" x14ac:dyDescent="0.25">
      <c r="A140" s="4"/>
      <c r="B140" s="4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9"/>
      <c r="U140" s="9"/>
      <c r="V140" s="2"/>
      <c r="W140" s="2"/>
    </row>
    <row r="141" spans="1:23" x14ac:dyDescent="0.25">
      <c r="A141" s="4"/>
      <c r="B141" s="4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9"/>
      <c r="U141" s="9"/>
      <c r="V141" s="2"/>
      <c r="W141" s="2"/>
    </row>
    <row r="142" spans="1:23" x14ac:dyDescent="0.25">
      <c r="A142" s="4"/>
      <c r="B142" s="4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9"/>
      <c r="U142" s="9"/>
      <c r="V142" s="2"/>
      <c r="W142" s="2"/>
    </row>
    <row r="143" spans="1:23" x14ac:dyDescent="0.25">
      <c r="A143" s="4"/>
      <c r="B143" s="4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9"/>
      <c r="U143" s="9"/>
      <c r="V143" s="2"/>
      <c r="W143" s="2"/>
    </row>
    <row r="144" spans="1:23" x14ac:dyDescent="0.25">
      <c r="A144" s="4"/>
      <c r="B144" s="4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9"/>
      <c r="U144" s="9"/>
      <c r="V144" s="2"/>
      <c r="W144" s="2"/>
    </row>
    <row r="145" spans="1:23" x14ac:dyDescent="0.25">
      <c r="A145" s="4"/>
      <c r="B145" s="4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9"/>
      <c r="U145" s="9"/>
      <c r="V145" s="2"/>
      <c r="W145" s="2"/>
    </row>
    <row r="146" spans="1:23" x14ac:dyDescent="0.25">
      <c r="A146" s="4"/>
      <c r="B146" s="4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9"/>
      <c r="U146" s="9"/>
      <c r="V146" s="2"/>
      <c r="W146" s="2"/>
    </row>
    <row r="147" spans="1:23" x14ac:dyDescent="0.25">
      <c r="A147" s="4"/>
      <c r="B147" s="4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9"/>
      <c r="U147" s="9"/>
      <c r="V147" s="2"/>
      <c r="W147" s="2"/>
    </row>
    <row r="148" spans="1:23" x14ac:dyDescent="0.25">
      <c r="A148" s="4"/>
      <c r="B148" s="4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9"/>
      <c r="U148" s="9"/>
      <c r="V148" s="2"/>
      <c r="W148" s="2"/>
    </row>
    <row r="149" spans="1:23" x14ac:dyDescent="0.25">
      <c r="A149" s="4"/>
      <c r="B149" s="4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9"/>
      <c r="U149" s="9"/>
      <c r="V149" s="2"/>
      <c r="W149" s="2"/>
    </row>
    <row r="150" spans="1:23" x14ac:dyDescent="0.25">
      <c r="A150" s="4"/>
      <c r="B150" s="4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9"/>
      <c r="U150" s="9"/>
      <c r="V150" s="2"/>
      <c r="W150" s="2"/>
    </row>
    <row r="151" spans="1:23" x14ac:dyDescent="0.25">
      <c r="A151" s="4"/>
      <c r="B151" s="4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9"/>
      <c r="U151" s="9"/>
      <c r="V151" s="2"/>
      <c r="W151" s="2"/>
    </row>
    <row r="152" spans="1:23" x14ac:dyDescent="0.25">
      <c r="A152" s="4"/>
      <c r="B152" s="4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9"/>
      <c r="U152" s="9"/>
      <c r="V152" s="2"/>
      <c r="W152" s="2"/>
    </row>
    <row r="153" spans="1:23" x14ac:dyDescent="0.25">
      <c r="A153" s="4"/>
      <c r="B153" s="4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9"/>
      <c r="U153" s="9"/>
      <c r="V153" s="2"/>
      <c r="W153" s="2"/>
    </row>
    <row r="154" spans="1:23" x14ac:dyDescent="0.25">
      <c r="A154" s="4"/>
      <c r="B154" s="4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9"/>
      <c r="U154" s="9"/>
      <c r="V154" s="2"/>
      <c r="W154" s="2"/>
    </row>
    <row r="155" spans="1:23" x14ac:dyDescent="0.25">
      <c r="A155" s="4"/>
      <c r="B155" s="4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9"/>
      <c r="U155" s="9"/>
      <c r="V155" s="2"/>
      <c r="W155" s="2"/>
    </row>
    <row r="156" spans="1:23" x14ac:dyDescent="0.25">
      <c r="A156" s="4"/>
      <c r="B156" s="4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9"/>
      <c r="U156" s="9"/>
      <c r="V156" s="2"/>
      <c r="W156" s="2"/>
    </row>
    <row r="157" spans="1:23" x14ac:dyDescent="0.25">
      <c r="A157" s="4"/>
      <c r="B157" s="4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9"/>
      <c r="U157" s="9"/>
      <c r="V157" s="2"/>
      <c r="W157" s="2"/>
    </row>
    <row r="158" spans="1:23" x14ac:dyDescent="0.25">
      <c r="A158" s="4"/>
      <c r="B158" s="4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9"/>
      <c r="U158" s="9"/>
      <c r="V158" s="2"/>
      <c r="W158" s="2"/>
    </row>
    <row r="159" spans="1:23" x14ac:dyDescent="0.25">
      <c r="A159" s="4"/>
      <c r="B159" s="4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9"/>
      <c r="U159" s="9"/>
      <c r="V159" s="2"/>
      <c r="W159" s="2"/>
    </row>
    <row r="160" spans="1:23" x14ac:dyDescent="0.25">
      <c r="A160" s="4"/>
      <c r="B160" s="4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9"/>
      <c r="U160" s="9"/>
      <c r="V160" s="2"/>
      <c r="W160" s="2"/>
    </row>
    <row r="161" spans="1:23" x14ac:dyDescent="0.25">
      <c r="A161" s="4"/>
      <c r="B161" s="4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9"/>
      <c r="U161" s="9"/>
      <c r="V161" s="2"/>
      <c r="W161" s="2"/>
    </row>
    <row r="162" spans="1:23" x14ac:dyDescent="0.25">
      <c r="A162" s="4"/>
      <c r="B162" s="4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9"/>
      <c r="U162" s="9"/>
      <c r="V162" s="2"/>
      <c r="W162" s="2"/>
    </row>
    <row r="163" spans="1:23" x14ac:dyDescent="0.25">
      <c r="A163" s="4"/>
      <c r="B163" s="4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9"/>
      <c r="U163" s="9"/>
      <c r="V163" s="2"/>
      <c r="W163" s="2"/>
    </row>
    <row r="164" spans="1:23" x14ac:dyDescent="0.25">
      <c r="A164" s="4"/>
      <c r="B164" s="4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9"/>
      <c r="U164" s="9"/>
      <c r="V164" s="2"/>
      <c r="W164" s="2"/>
    </row>
    <row r="165" spans="1:23" x14ac:dyDescent="0.25">
      <c r="A165" s="4"/>
      <c r="B165" s="4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9"/>
      <c r="U165" s="9"/>
      <c r="V165" s="2"/>
      <c r="W165" s="2"/>
    </row>
    <row r="166" spans="1:23" x14ac:dyDescent="0.25">
      <c r="A166" s="4"/>
      <c r="B166" s="4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9"/>
      <c r="U166" s="9"/>
      <c r="V166" s="2"/>
      <c r="W166" s="2"/>
    </row>
    <row r="167" spans="1:23" x14ac:dyDescent="0.25">
      <c r="A167" s="4"/>
      <c r="B167" s="4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9"/>
      <c r="U167" s="9"/>
      <c r="V167" s="2"/>
      <c r="W167" s="2"/>
    </row>
    <row r="168" spans="1:23" x14ac:dyDescent="0.25">
      <c r="A168" s="4"/>
      <c r="B168" s="4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9"/>
      <c r="U168" s="9"/>
      <c r="V168" s="2"/>
      <c r="W168" s="2"/>
    </row>
    <row r="169" spans="1:23" x14ac:dyDescent="0.25">
      <c r="A169" s="4"/>
      <c r="B169" s="4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9"/>
      <c r="U169" s="9"/>
      <c r="V169" s="2"/>
      <c r="W169" s="2"/>
    </row>
    <row r="170" spans="1:23" x14ac:dyDescent="0.25">
      <c r="A170" s="4"/>
      <c r="B170" s="4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9"/>
      <c r="U170" s="9"/>
      <c r="W170" s="2"/>
    </row>
    <row r="171" spans="1:23" x14ac:dyDescent="0.25">
      <c r="A171" s="4"/>
      <c r="B171" s="4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9"/>
      <c r="U171" s="9"/>
      <c r="W171" s="2"/>
    </row>
    <row r="172" spans="1:23" x14ac:dyDescent="0.25">
      <c r="A172" s="4"/>
      <c r="B172" s="4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9"/>
      <c r="U172" s="9"/>
      <c r="W172" s="2"/>
    </row>
    <row r="173" spans="1:23" x14ac:dyDescent="0.25">
      <c r="A173" s="4"/>
      <c r="B173" s="4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9"/>
      <c r="U173" s="9"/>
      <c r="W173" s="2"/>
    </row>
    <row r="174" spans="1:23" x14ac:dyDescent="0.25">
      <c r="A174" s="4"/>
      <c r="B174" s="4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9"/>
      <c r="U174" s="9"/>
      <c r="W174" s="2"/>
    </row>
    <row r="175" spans="1:23" x14ac:dyDescent="0.25">
      <c r="A175" s="4"/>
      <c r="B175" s="4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9"/>
      <c r="U175" s="9"/>
      <c r="W175" s="2"/>
    </row>
    <row r="176" spans="1:23" x14ac:dyDescent="0.25">
      <c r="A176" s="4"/>
      <c r="B176" s="4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9"/>
      <c r="U176" s="9"/>
      <c r="W176" s="2"/>
    </row>
    <row r="177" spans="1:23" x14ac:dyDescent="0.25">
      <c r="A177" s="4"/>
      <c r="B177" s="4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9"/>
      <c r="U177" s="9"/>
      <c r="W177" s="2"/>
    </row>
    <row r="178" spans="1:23" x14ac:dyDescent="0.25">
      <c r="A178" s="4"/>
      <c r="B178" s="4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9"/>
      <c r="U178" s="9"/>
      <c r="W178" s="2"/>
    </row>
    <row r="179" spans="1:23" x14ac:dyDescent="0.25">
      <c r="A179" s="4"/>
      <c r="B179" s="4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9"/>
      <c r="U179" s="9"/>
      <c r="W179" s="2"/>
    </row>
    <row r="180" spans="1:23" x14ac:dyDescent="0.25">
      <c r="A180" s="4"/>
      <c r="B180" s="4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9"/>
      <c r="U180" s="9"/>
      <c r="W180" s="2"/>
    </row>
    <row r="181" spans="1:23" x14ac:dyDescent="0.25">
      <c r="A181" s="4"/>
      <c r="B181" s="4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9"/>
      <c r="U181" s="9"/>
      <c r="W181" s="2"/>
    </row>
  </sheetData>
  <dataValidations count="2">
    <dataValidation type="list" showInputMessage="1" showErrorMessage="1" sqref="A2" xr:uid="{F4EE7DF4-5B61-4B9C-B25E-60444037C755}">
      <formula1>D_REGION</formula1>
    </dataValidation>
    <dataValidation type="list" showInputMessage="1" showErrorMessage="1" sqref="A14" xr:uid="{8B6E6D58-10E0-4AD8-A1D2-D0630496ADDC}">
      <formula1>D_TYPE</formula1>
    </dataValidation>
  </dataValidation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F418-84D0-481A-B4AE-87DF5E3D997F}">
  <sheetPr>
    <tabColor theme="4"/>
  </sheetPr>
  <dimension ref="A1:W116"/>
  <sheetViews>
    <sheetView workbookViewId="0">
      <selection activeCell="A2" sqref="A2"/>
    </sheetView>
  </sheetViews>
  <sheetFormatPr defaultColWidth="9.140625" defaultRowHeight="15" outlineLevelRow="1" x14ac:dyDescent="0.25"/>
  <cols>
    <col min="1" max="3" width="28.5703125" customWidth="1"/>
    <col min="23" max="23" width="92.8554687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"Piped Imports into "&amp;$A$2&amp;" (GWh/day)"</f>
        <v>Piped Imports into  (GWh/day)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  <c r="V3" s="2"/>
      <c r="W3" s="2"/>
    </row>
    <row r="4" spans="1:23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outlineLevel="1" x14ac:dyDescent="0.25">
      <c r="A7" s="2" t="str">
        <f>"Piped Imports from "&amp;$A$6&amp;" (GWh/day)"</f>
        <v>Piped Imports from  (GWh/day)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  <c r="V7" s="2"/>
      <c r="W7" s="2"/>
    </row>
    <row r="8" spans="1:23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</row>
    <row r="9" spans="1:2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idden="1" outlineLevel="1" x14ac:dyDescent="0.25">
      <c r="A11" s="2" t="str">
        <f>"Piped Imports on "&amp;$A$10&amp;" (GWh/day)"</f>
        <v>Piped Imports on  (GWh/day)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  <c r="V11" s="2"/>
      <c r="W11" s="2"/>
    </row>
    <row r="12" spans="1:23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</row>
    <row r="13" spans="1:23" x14ac:dyDescent="0.25">
      <c r="A13" s="1" t="s">
        <v>8</v>
      </c>
      <c r="B13" s="1" t="s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idden="1" outlineLevel="1" x14ac:dyDescent="0.25">
      <c r="A15" s="2" t="str">
        <f>"Total Piped Imports from "&amp;$A$14&amp;" to "&amp;$B$14&amp;" (GWh/day)"</f>
        <v>Total Piped Imports from  to  (GWh/day)</v>
      </c>
      <c r="B15" s="2"/>
      <c r="C15" s="2"/>
      <c r="D15" s="3">
        <f>SUMIFS(D$18:D$116,$B$18:$B$116,$A$14,$C$18:$C$116,$B$14)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  <c r="V15" s="2"/>
      <c r="W15" s="2"/>
    </row>
    <row r="16" spans="1:23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  <c r="V16" s="2"/>
      <c r="W16" s="2"/>
    </row>
    <row r="17" spans="1:23" x14ac:dyDescent="0.25">
      <c r="A17" s="1" t="s">
        <v>6</v>
      </c>
      <c r="B17" s="1" t="s">
        <v>4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0"/>
      <c r="V17" s="10"/>
      <c r="W17" s="2"/>
    </row>
    <row r="18" spans="1:23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9"/>
      <c r="V18" s="9"/>
      <c r="W18" s="2"/>
    </row>
    <row r="19" spans="1:23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9"/>
      <c r="V19" s="9"/>
      <c r="W19" s="2"/>
    </row>
    <row r="20" spans="1:23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9"/>
      <c r="V20" s="9"/>
      <c r="W20" s="2"/>
    </row>
    <row r="21" spans="1:23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9"/>
      <c r="V21" s="9"/>
      <c r="W21" s="2"/>
    </row>
    <row r="22" spans="1:23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9"/>
      <c r="V22" s="9"/>
      <c r="W22" s="2"/>
    </row>
    <row r="23" spans="1:23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9"/>
      <c r="V23" s="9"/>
      <c r="W23" s="2"/>
    </row>
    <row r="24" spans="1:23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9"/>
      <c r="V24" s="9"/>
      <c r="W24" s="2"/>
    </row>
    <row r="25" spans="1:23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9"/>
      <c r="V25" s="9"/>
      <c r="W25" s="2"/>
    </row>
    <row r="26" spans="1:23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9"/>
      <c r="V26" s="9"/>
      <c r="W26" s="2"/>
    </row>
    <row r="27" spans="1:23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9"/>
      <c r="V27" s="9"/>
      <c r="W27" s="2"/>
    </row>
    <row r="28" spans="1:23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9"/>
      <c r="V28" s="9"/>
      <c r="W28" s="2"/>
    </row>
    <row r="29" spans="1:23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9"/>
      <c r="V29" s="9"/>
      <c r="W29" s="2"/>
    </row>
    <row r="30" spans="1:23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9"/>
      <c r="V30" s="9"/>
      <c r="W30" s="2"/>
    </row>
    <row r="31" spans="1:23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9"/>
      <c r="V31" s="9"/>
      <c r="W31" s="2"/>
    </row>
    <row r="32" spans="1:23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9"/>
      <c r="W32" s="2"/>
    </row>
    <row r="33" spans="1:23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9"/>
      <c r="W33" s="2"/>
    </row>
    <row r="34" spans="1:23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9"/>
      <c r="V34" s="9"/>
      <c r="W34" s="2"/>
    </row>
    <row r="35" spans="1:23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9"/>
      <c r="V35" s="9"/>
      <c r="W35" s="2"/>
    </row>
    <row r="36" spans="1:23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9"/>
      <c r="V36" s="9"/>
      <c r="W36" s="2"/>
    </row>
    <row r="37" spans="1:23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9"/>
      <c r="V37" s="9"/>
      <c r="W37" s="2"/>
    </row>
    <row r="38" spans="1:23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9"/>
      <c r="V38" s="9"/>
      <c r="W38" s="2"/>
    </row>
    <row r="39" spans="1:23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9"/>
      <c r="V39" s="9"/>
      <c r="W39" s="2"/>
    </row>
    <row r="40" spans="1:23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9"/>
      <c r="V40" s="9"/>
      <c r="W40" s="2"/>
    </row>
    <row r="41" spans="1:23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9"/>
      <c r="V41" s="9"/>
      <c r="W41" s="2"/>
    </row>
    <row r="42" spans="1:23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9"/>
      <c r="V42" s="9"/>
      <c r="W42" s="2"/>
    </row>
    <row r="43" spans="1:23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9"/>
      <c r="V43" s="9"/>
      <c r="W43" s="2"/>
    </row>
    <row r="44" spans="1:23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9"/>
      <c r="V44" s="9"/>
      <c r="W44" s="2"/>
    </row>
    <row r="45" spans="1:23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9"/>
      <c r="V45" s="9"/>
      <c r="W45" s="2"/>
    </row>
    <row r="46" spans="1:23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9"/>
      <c r="V46" s="9"/>
      <c r="W46" s="2"/>
    </row>
    <row r="47" spans="1:23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9"/>
      <c r="V47" s="9"/>
      <c r="W47" s="2"/>
    </row>
    <row r="48" spans="1:23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9"/>
      <c r="V48" s="9"/>
      <c r="W48" s="2"/>
    </row>
    <row r="49" spans="1:23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9"/>
      <c r="V49" s="9"/>
      <c r="W49" s="2"/>
    </row>
    <row r="50" spans="1:23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9"/>
      <c r="V50" s="9"/>
      <c r="W50" s="2"/>
    </row>
    <row r="51" spans="1:23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9"/>
      <c r="V51" s="9"/>
      <c r="W51" s="2"/>
    </row>
    <row r="52" spans="1:23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9"/>
      <c r="V52" s="9"/>
      <c r="W52" s="2"/>
    </row>
    <row r="53" spans="1:23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9"/>
      <c r="V53" s="9"/>
      <c r="W53" s="2"/>
    </row>
    <row r="54" spans="1:23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9"/>
      <c r="V54" s="9"/>
      <c r="W54" s="2"/>
    </row>
    <row r="55" spans="1:23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9"/>
      <c r="V55" s="9"/>
      <c r="W55" s="2"/>
    </row>
    <row r="56" spans="1:23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9"/>
      <c r="V56" s="9"/>
      <c r="W56" s="2"/>
    </row>
    <row r="57" spans="1:23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9"/>
      <c r="V57" s="9"/>
      <c r="W57" s="2"/>
    </row>
    <row r="58" spans="1:23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9"/>
      <c r="V58" s="9"/>
      <c r="W58" s="2"/>
    </row>
    <row r="59" spans="1:23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9"/>
      <c r="V59" s="9"/>
      <c r="W59" s="2"/>
    </row>
    <row r="60" spans="1:23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9"/>
      <c r="V60" s="9"/>
      <c r="W60" s="2"/>
    </row>
    <row r="61" spans="1:23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9"/>
      <c r="V61" s="9"/>
      <c r="W61" s="2"/>
    </row>
    <row r="62" spans="1:23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9"/>
      <c r="V62" s="9"/>
      <c r="W62" s="2"/>
    </row>
    <row r="63" spans="1:23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9"/>
      <c r="V63" s="9"/>
      <c r="W63" s="2"/>
    </row>
    <row r="64" spans="1:23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9"/>
      <c r="V64" s="9"/>
      <c r="W64" s="2"/>
    </row>
    <row r="65" spans="1:23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9"/>
      <c r="V65" s="9"/>
      <c r="W65" s="2"/>
    </row>
    <row r="66" spans="1:23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9"/>
      <c r="V66" s="9"/>
      <c r="W66" s="2"/>
    </row>
    <row r="67" spans="1:23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9"/>
      <c r="V67" s="9"/>
      <c r="W67" s="2"/>
    </row>
    <row r="68" spans="1:23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9"/>
      <c r="V68" s="9"/>
      <c r="W68" s="2"/>
    </row>
    <row r="69" spans="1:23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9"/>
      <c r="V69" s="9"/>
      <c r="W69" s="2"/>
    </row>
    <row r="70" spans="1:23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9"/>
      <c r="V70" s="9"/>
      <c r="W70" s="2"/>
    </row>
    <row r="71" spans="1:23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9"/>
      <c r="V71" s="9"/>
      <c r="W71" s="2"/>
    </row>
    <row r="72" spans="1:23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9"/>
      <c r="V72" s="9"/>
      <c r="W72" s="2"/>
    </row>
    <row r="73" spans="1:23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9"/>
      <c r="V73" s="9"/>
      <c r="W73" s="2"/>
    </row>
    <row r="74" spans="1:23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9"/>
      <c r="V74" s="9"/>
      <c r="W74" s="2"/>
    </row>
    <row r="75" spans="1:23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9"/>
      <c r="V75" s="9"/>
      <c r="W75" s="2"/>
    </row>
    <row r="76" spans="1:23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9"/>
      <c r="V76" s="9"/>
      <c r="W76" s="2"/>
    </row>
    <row r="77" spans="1:23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9"/>
      <c r="V77" s="9"/>
      <c r="W77" s="2"/>
    </row>
    <row r="78" spans="1:23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9"/>
      <c r="V78" s="9"/>
      <c r="W78" s="2"/>
    </row>
    <row r="79" spans="1:23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9"/>
      <c r="V79" s="9"/>
      <c r="W79" s="2"/>
    </row>
    <row r="80" spans="1:23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9"/>
      <c r="V80" s="9"/>
      <c r="W80" s="2"/>
    </row>
    <row r="81" spans="1:23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9"/>
      <c r="V81" s="9"/>
      <c r="W81" s="2"/>
    </row>
    <row r="82" spans="1:23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9"/>
      <c r="V82" s="9"/>
      <c r="W82" s="2"/>
    </row>
    <row r="83" spans="1:23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9"/>
      <c r="V83" s="9"/>
      <c r="W83" s="2"/>
    </row>
    <row r="84" spans="1:23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9"/>
      <c r="V84" s="9"/>
      <c r="W84" s="2"/>
    </row>
    <row r="85" spans="1:23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9"/>
      <c r="V85" s="9"/>
      <c r="W85" s="2"/>
    </row>
    <row r="86" spans="1:23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9"/>
      <c r="V86" s="9"/>
      <c r="W86" s="2"/>
    </row>
    <row r="87" spans="1:23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9"/>
      <c r="V87" s="9"/>
      <c r="W87" s="2"/>
    </row>
    <row r="88" spans="1:23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9"/>
      <c r="V88" s="9"/>
      <c r="W88" s="2"/>
    </row>
    <row r="89" spans="1:23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9"/>
      <c r="V89" s="9"/>
      <c r="W89" s="2"/>
    </row>
    <row r="90" spans="1:23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9"/>
      <c r="V90" s="9"/>
      <c r="W90" s="2"/>
    </row>
    <row r="91" spans="1:23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9"/>
      <c r="V91" s="9"/>
      <c r="W91" s="2"/>
    </row>
    <row r="92" spans="1:23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9"/>
      <c r="V92" s="9"/>
      <c r="W92" s="2"/>
    </row>
    <row r="93" spans="1:23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9"/>
      <c r="V93" s="9"/>
      <c r="W93" s="2"/>
    </row>
    <row r="94" spans="1:23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9"/>
      <c r="V94" s="9"/>
      <c r="W94" s="2"/>
    </row>
    <row r="95" spans="1:23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9"/>
      <c r="V95" s="9"/>
      <c r="W95" s="2"/>
    </row>
    <row r="96" spans="1:23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9"/>
      <c r="V96" s="9"/>
      <c r="W96" s="2"/>
    </row>
    <row r="97" spans="1:23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9"/>
      <c r="V97" s="9"/>
      <c r="W97" s="2"/>
    </row>
    <row r="98" spans="1:23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9"/>
      <c r="V98" s="9"/>
      <c r="W98" s="2"/>
    </row>
    <row r="99" spans="1:23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9"/>
      <c r="V99" s="9"/>
      <c r="W99" s="2"/>
    </row>
    <row r="100" spans="1:23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9"/>
      <c r="V100" s="9"/>
      <c r="W100" s="2"/>
    </row>
    <row r="101" spans="1:23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9"/>
      <c r="V101" s="9"/>
      <c r="W101" s="2"/>
    </row>
    <row r="102" spans="1:23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9"/>
      <c r="V102" s="9"/>
      <c r="W102" s="2"/>
    </row>
    <row r="103" spans="1:23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9"/>
      <c r="V103" s="9"/>
      <c r="W103" s="2"/>
    </row>
    <row r="104" spans="1:23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9"/>
      <c r="V104" s="9"/>
      <c r="W104" s="2"/>
    </row>
    <row r="105" spans="1:23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9"/>
      <c r="V105" s="9"/>
    </row>
    <row r="106" spans="1:23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9"/>
      <c r="V106" s="9"/>
    </row>
    <row r="107" spans="1:23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9"/>
      <c r="V107" s="9"/>
    </row>
    <row r="108" spans="1:23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9"/>
      <c r="V108" s="9"/>
    </row>
    <row r="109" spans="1:23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9"/>
      <c r="V109" s="9"/>
    </row>
    <row r="110" spans="1:23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9"/>
      <c r="V110" s="9"/>
    </row>
    <row r="111" spans="1:23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9"/>
      <c r="V111" s="9"/>
    </row>
    <row r="112" spans="1:23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9"/>
      <c r="V112" s="9"/>
    </row>
    <row r="113" spans="1:22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9"/>
      <c r="V113" s="9"/>
    </row>
    <row r="114" spans="1:22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9"/>
      <c r="V114" s="9"/>
    </row>
    <row r="115" spans="1:22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9"/>
      <c r="V115" s="9"/>
    </row>
    <row r="116" spans="1:22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9"/>
      <c r="V116" s="9"/>
    </row>
  </sheetData>
  <dataValidations count="3">
    <dataValidation type="list" showInputMessage="1" showErrorMessage="1" sqref="A6 A14" xr:uid="{2DFE2223-551C-4DD0-A8A4-BB4FB2D8C624}">
      <formula1>D_ORIGIN</formula1>
    </dataValidation>
    <dataValidation type="list" showInputMessage="1" showErrorMessage="1" sqref="A10" xr:uid="{E2815421-C553-4658-99DE-F286CCB88818}">
      <formula1>D_PIPED_NAME</formula1>
    </dataValidation>
    <dataValidation type="list" showInputMessage="1" showErrorMessage="1" sqref="A2 B14" xr:uid="{F08A362C-3F8F-4BD3-9FF0-81FE5EFE58FD}">
      <formula1>D_REGION</formula1>
    </dataValidation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71D5-6C5B-4E89-9084-C9C3286751FD}">
  <sheetPr>
    <tabColor rgb="FF972A2A"/>
  </sheetPr>
  <dimension ref="A1:W116"/>
  <sheetViews>
    <sheetView workbookViewId="0">
      <selection activeCell="A2" sqref="A2"/>
    </sheetView>
  </sheetViews>
  <sheetFormatPr defaultColWidth="9.140625" defaultRowHeight="15" outlineLevelRow="1" x14ac:dyDescent="0.25"/>
  <cols>
    <col min="1" max="3" width="28.5703125" customWidth="1"/>
    <col min="23" max="23" width="92.8554687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"Piped Exports from "&amp;$A$2&amp;" (GWh/day)"</f>
        <v>Piped Exports from  (GWh/day)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  <c r="V3" s="2"/>
      <c r="W3" s="2"/>
    </row>
    <row r="4" spans="1:23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outlineLevel="1" x14ac:dyDescent="0.25">
      <c r="A7" s="2" t="str">
        <f>"Piped Exports to "&amp;$A$6&amp;" (GWh/day)"</f>
        <v>Piped Exports to  (GWh/day)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  <c r="V7" s="2"/>
      <c r="W7" s="2"/>
    </row>
    <row r="8" spans="1:23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</row>
    <row r="9" spans="1:2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idden="1" outlineLevel="1" x14ac:dyDescent="0.25">
      <c r="A11" s="2" t="str">
        <f>"Piped Exports on "&amp;$A$10&amp;" (GWh/day)"</f>
        <v>Piped Exports on  (GWh/day)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  <c r="V11" s="2"/>
      <c r="W11" s="2"/>
    </row>
    <row r="12" spans="1:23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</row>
    <row r="13" spans="1:23" x14ac:dyDescent="0.25">
      <c r="A13" s="1" t="s">
        <v>10</v>
      </c>
      <c r="B13" s="1" t="s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idden="1" outlineLevel="1" x14ac:dyDescent="0.25">
      <c r="A15" s="2" t="str">
        <f>"Total Piped Exports to "&amp;$A$14&amp;" from "&amp;$B$14&amp;" (GWh/day)"</f>
        <v>Total Piped Exports to  from  (GWh/day)</v>
      </c>
      <c r="B15" s="2"/>
      <c r="C15" s="2"/>
      <c r="D15" s="3">
        <f>SUMIFS(D$18:D$116,$B$18:$B$116,$A$14,$C$18:$C$116,$B$14)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  <c r="V15" s="2"/>
      <c r="W15" s="2"/>
    </row>
    <row r="16" spans="1:23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  <c r="V16" s="2"/>
      <c r="W16" s="2"/>
    </row>
    <row r="17" spans="1:23" x14ac:dyDescent="0.25">
      <c r="A17" s="1" t="s">
        <v>6</v>
      </c>
      <c r="B17" s="1" t="s">
        <v>18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0"/>
      <c r="V17" s="10"/>
      <c r="W17" s="2"/>
    </row>
    <row r="18" spans="1:23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9"/>
      <c r="V18" s="9"/>
      <c r="W18" s="2"/>
    </row>
    <row r="19" spans="1:23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9"/>
      <c r="V19" s="9"/>
      <c r="W19" s="2"/>
    </row>
    <row r="20" spans="1:23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9"/>
      <c r="V20" s="9"/>
      <c r="W20" s="2"/>
    </row>
    <row r="21" spans="1:23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9"/>
      <c r="V21" s="9"/>
      <c r="W21" s="2"/>
    </row>
    <row r="22" spans="1:23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9"/>
      <c r="V22" s="9"/>
      <c r="W22" s="2"/>
    </row>
    <row r="23" spans="1:23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9"/>
      <c r="V23" s="9"/>
      <c r="W23" s="2"/>
    </row>
    <row r="24" spans="1:23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9"/>
      <c r="V24" s="9"/>
      <c r="W24" s="2"/>
    </row>
    <row r="25" spans="1:23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9"/>
      <c r="V25" s="9"/>
      <c r="W25" s="2"/>
    </row>
    <row r="26" spans="1:23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9"/>
      <c r="V26" s="9"/>
      <c r="W26" s="2"/>
    </row>
    <row r="27" spans="1:23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9"/>
      <c r="V27" s="9"/>
      <c r="W27" s="2"/>
    </row>
    <row r="28" spans="1:23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9"/>
      <c r="V28" s="9"/>
      <c r="W28" s="2"/>
    </row>
    <row r="29" spans="1:23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9"/>
      <c r="V29" s="9"/>
      <c r="W29" s="2"/>
    </row>
    <row r="30" spans="1:23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9"/>
      <c r="V30" s="9"/>
      <c r="W30" s="2"/>
    </row>
    <row r="31" spans="1:23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9"/>
      <c r="V31" s="9"/>
      <c r="W31" s="2"/>
    </row>
    <row r="32" spans="1:23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9"/>
      <c r="W32" s="2"/>
    </row>
    <row r="33" spans="1:23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9"/>
      <c r="W33" s="2"/>
    </row>
    <row r="34" spans="1:23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9"/>
      <c r="V34" s="9"/>
      <c r="W34" s="2"/>
    </row>
    <row r="35" spans="1:23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9"/>
      <c r="V35" s="9"/>
      <c r="W35" s="2"/>
    </row>
    <row r="36" spans="1:23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9"/>
      <c r="V36" s="9"/>
      <c r="W36" s="2"/>
    </row>
    <row r="37" spans="1:23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9"/>
      <c r="V37" s="9"/>
      <c r="W37" s="2"/>
    </row>
    <row r="38" spans="1:23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9"/>
      <c r="V38" s="9"/>
      <c r="W38" s="2"/>
    </row>
    <row r="39" spans="1:23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9"/>
      <c r="V39" s="9"/>
      <c r="W39" s="2"/>
    </row>
    <row r="40" spans="1:23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9"/>
      <c r="V40" s="9"/>
      <c r="W40" s="2"/>
    </row>
    <row r="41" spans="1:23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9"/>
      <c r="V41" s="9"/>
      <c r="W41" s="2"/>
    </row>
    <row r="42" spans="1:23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9"/>
      <c r="V42" s="9"/>
      <c r="W42" s="2"/>
    </row>
    <row r="43" spans="1:23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9"/>
      <c r="V43" s="9"/>
      <c r="W43" s="2"/>
    </row>
    <row r="44" spans="1:23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9"/>
      <c r="V44" s="9"/>
      <c r="W44" s="2"/>
    </row>
    <row r="45" spans="1:23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9"/>
      <c r="V45" s="9"/>
      <c r="W45" s="2"/>
    </row>
    <row r="46" spans="1:23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9"/>
      <c r="V46" s="9"/>
      <c r="W46" s="2"/>
    </row>
    <row r="47" spans="1:23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9"/>
      <c r="V47" s="9"/>
      <c r="W47" s="2"/>
    </row>
    <row r="48" spans="1:23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9"/>
      <c r="V48" s="9"/>
      <c r="W48" s="2"/>
    </row>
    <row r="49" spans="1:23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9"/>
      <c r="V49" s="9"/>
      <c r="W49" s="2"/>
    </row>
    <row r="50" spans="1:23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9"/>
      <c r="V50" s="9"/>
      <c r="W50" s="2"/>
    </row>
    <row r="51" spans="1:23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9"/>
      <c r="V51" s="9"/>
      <c r="W51" s="2"/>
    </row>
    <row r="52" spans="1:23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9"/>
      <c r="V52" s="9"/>
      <c r="W52" s="2"/>
    </row>
    <row r="53" spans="1:23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9"/>
      <c r="V53" s="9"/>
      <c r="W53" s="2"/>
    </row>
    <row r="54" spans="1:23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9"/>
      <c r="V54" s="9"/>
      <c r="W54" s="2"/>
    </row>
    <row r="55" spans="1:23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9"/>
      <c r="V55" s="9"/>
      <c r="W55" s="2"/>
    </row>
    <row r="56" spans="1:23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9"/>
      <c r="V56" s="9"/>
      <c r="W56" s="2"/>
    </row>
    <row r="57" spans="1:23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9"/>
      <c r="V57" s="9"/>
      <c r="W57" s="2"/>
    </row>
    <row r="58" spans="1:23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9"/>
      <c r="V58" s="9"/>
      <c r="W58" s="2"/>
    </row>
    <row r="59" spans="1:23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9"/>
      <c r="V59" s="9"/>
      <c r="W59" s="2"/>
    </row>
    <row r="60" spans="1:23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9"/>
      <c r="V60" s="9"/>
      <c r="W60" s="2"/>
    </row>
    <row r="61" spans="1:23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9"/>
      <c r="V61" s="9"/>
      <c r="W61" s="2"/>
    </row>
    <row r="62" spans="1:23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9"/>
      <c r="V62" s="9"/>
      <c r="W62" s="2"/>
    </row>
    <row r="63" spans="1:23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9"/>
      <c r="V63" s="9"/>
      <c r="W63" s="2"/>
    </row>
    <row r="64" spans="1:23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9"/>
      <c r="V64" s="9"/>
      <c r="W64" s="2"/>
    </row>
    <row r="65" spans="1:23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9"/>
      <c r="V65" s="9"/>
      <c r="W65" s="2"/>
    </row>
    <row r="66" spans="1:23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9"/>
      <c r="V66" s="9"/>
      <c r="W66" s="2"/>
    </row>
    <row r="67" spans="1:23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9"/>
      <c r="V67" s="9"/>
      <c r="W67" s="2"/>
    </row>
    <row r="68" spans="1:23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9"/>
      <c r="V68" s="9"/>
      <c r="W68" s="2"/>
    </row>
    <row r="69" spans="1:23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9"/>
      <c r="V69" s="9"/>
      <c r="W69" s="2"/>
    </row>
    <row r="70" spans="1:23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9"/>
      <c r="V70" s="9"/>
      <c r="W70" s="2"/>
    </row>
    <row r="71" spans="1:23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9"/>
      <c r="V71" s="9"/>
      <c r="W71" s="2"/>
    </row>
    <row r="72" spans="1:23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9"/>
      <c r="V72" s="9"/>
      <c r="W72" s="2"/>
    </row>
    <row r="73" spans="1:23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9"/>
      <c r="V73" s="9"/>
      <c r="W73" s="2"/>
    </row>
    <row r="74" spans="1:23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9"/>
      <c r="V74" s="9"/>
      <c r="W74" s="2"/>
    </row>
    <row r="75" spans="1:23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9"/>
      <c r="V75" s="9"/>
      <c r="W75" s="2"/>
    </row>
    <row r="76" spans="1:23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9"/>
      <c r="V76" s="9"/>
      <c r="W76" s="2"/>
    </row>
    <row r="77" spans="1:23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9"/>
      <c r="V77" s="9"/>
      <c r="W77" s="2"/>
    </row>
    <row r="78" spans="1:23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9"/>
      <c r="V78" s="9"/>
      <c r="W78" s="2"/>
    </row>
    <row r="79" spans="1:23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9"/>
      <c r="V79" s="9"/>
      <c r="W79" s="2"/>
    </row>
    <row r="80" spans="1:23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9"/>
      <c r="V80" s="9"/>
      <c r="W80" s="2"/>
    </row>
    <row r="81" spans="1:23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9"/>
      <c r="V81" s="9"/>
      <c r="W81" s="2"/>
    </row>
    <row r="82" spans="1:23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9"/>
      <c r="V82" s="9"/>
      <c r="W82" s="2"/>
    </row>
    <row r="83" spans="1:23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9"/>
      <c r="V83" s="9"/>
      <c r="W83" s="2"/>
    </row>
    <row r="84" spans="1:23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9"/>
      <c r="V84" s="9"/>
      <c r="W84" s="2"/>
    </row>
    <row r="85" spans="1:23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9"/>
      <c r="V85" s="9"/>
      <c r="W85" s="2"/>
    </row>
    <row r="86" spans="1:23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9"/>
      <c r="V86" s="9"/>
      <c r="W86" s="2"/>
    </row>
    <row r="87" spans="1:23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9"/>
      <c r="V87" s="9"/>
      <c r="W87" s="2"/>
    </row>
    <row r="88" spans="1:23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9"/>
      <c r="V88" s="9"/>
      <c r="W88" s="2"/>
    </row>
    <row r="89" spans="1:23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9"/>
      <c r="V89" s="9"/>
      <c r="W89" s="2"/>
    </row>
    <row r="90" spans="1:23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9"/>
      <c r="V90" s="9"/>
      <c r="W90" s="2"/>
    </row>
    <row r="91" spans="1:23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9"/>
      <c r="V91" s="9"/>
      <c r="W91" s="2"/>
    </row>
    <row r="92" spans="1:23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9"/>
      <c r="V92" s="9"/>
      <c r="W92" s="2"/>
    </row>
    <row r="93" spans="1:23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9"/>
      <c r="V93" s="9"/>
      <c r="W93" s="2"/>
    </row>
    <row r="94" spans="1:23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9"/>
      <c r="V94" s="9"/>
      <c r="W94" s="2"/>
    </row>
    <row r="95" spans="1:23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9"/>
      <c r="V95" s="9"/>
      <c r="W95" s="2"/>
    </row>
    <row r="96" spans="1:23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9"/>
      <c r="V96" s="9"/>
      <c r="W96" s="2"/>
    </row>
    <row r="97" spans="1:23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9"/>
      <c r="V97" s="9"/>
      <c r="W97" s="2"/>
    </row>
    <row r="98" spans="1:23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9"/>
      <c r="V98" s="9"/>
      <c r="W98" s="2"/>
    </row>
    <row r="99" spans="1:23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9"/>
      <c r="V99" s="9"/>
      <c r="W99" s="2"/>
    </row>
    <row r="100" spans="1:23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9"/>
      <c r="V100" s="9"/>
      <c r="W100" s="2"/>
    </row>
    <row r="101" spans="1:23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9"/>
      <c r="V101" s="9"/>
      <c r="W101" s="2"/>
    </row>
    <row r="102" spans="1:23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9"/>
      <c r="V102" s="9"/>
      <c r="W102" s="2"/>
    </row>
    <row r="103" spans="1:23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9"/>
      <c r="V103" s="9"/>
      <c r="W103" s="2"/>
    </row>
    <row r="104" spans="1:23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9"/>
      <c r="V104" s="9"/>
      <c r="W104" s="2"/>
    </row>
    <row r="105" spans="1:23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9"/>
      <c r="V105" s="9"/>
    </row>
    <row r="106" spans="1:23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9"/>
      <c r="V106" s="9"/>
    </row>
    <row r="107" spans="1:23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9"/>
      <c r="V107" s="9"/>
    </row>
    <row r="108" spans="1:23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9"/>
      <c r="V108" s="9"/>
    </row>
    <row r="109" spans="1:23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9"/>
      <c r="V109" s="9"/>
    </row>
    <row r="110" spans="1:23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9"/>
      <c r="V110" s="9"/>
    </row>
    <row r="111" spans="1:23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9"/>
      <c r="V111" s="9"/>
    </row>
    <row r="112" spans="1:23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9"/>
      <c r="V112" s="9"/>
    </row>
    <row r="113" spans="1:22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9"/>
      <c r="V113" s="9"/>
    </row>
    <row r="114" spans="1:22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9"/>
      <c r="V114" s="9"/>
    </row>
    <row r="115" spans="1:22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9"/>
      <c r="V115" s="9"/>
    </row>
    <row r="116" spans="1:22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9"/>
      <c r="V116" s="9"/>
    </row>
  </sheetData>
  <dataValidations count="3">
    <dataValidation type="list" showInputMessage="1" showErrorMessage="1" sqref="A2 B14" xr:uid="{BB1B58E7-98E0-4660-8683-6A8BFCD2711F}">
      <formula1>D_REGION</formula1>
    </dataValidation>
    <dataValidation type="list" showInputMessage="1" showErrorMessage="1" sqref="A10" xr:uid="{8EA2026A-11F4-4B8E-8611-DA8D3AFA3DF4}">
      <formula1>D_PIPED_NAME</formula1>
    </dataValidation>
    <dataValidation type="list" showInputMessage="1" showErrorMessage="1" sqref="A6 A14" xr:uid="{E5095827-236E-48AB-A221-A92F805C8ECE}">
      <formula1>D_DESTINATION</formula1>
    </dataValidation>
  </dataValidation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0D45-DFDA-4A52-A347-BEFA7A78A4C7}">
  <sheetPr>
    <tabColor theme="9"/>
  </sheetPr>
  <dimension ref="A1:U104"/>
  <sheetViews>
    <sheetView workbookViewId="0">
      <selection activeCell="A2" sqref="A2"/>
    </sheetView>
  </sheetViews>
  <sheetFormatPr defaultColWidth="9.140625" defaultRowHeight="15" outlineLevelRow="1" x14ac:dyDescent="0.25"/>
  <cols>
    <col min="1" max="1" width="28.5703125" customWidth="1"/>
    <col min="19" max="19" width="9.140625" customWidth="1"/>
    <col min="21" max="21" width="92.855468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"Storage Withdrawals (pos.) or Injections (neg.) "&amp;$A$2&amp;" (GWh/day)"</f>
        <v>Storage Withdrawals (pos.) or Injections (neg.)  (GWh/day)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  <c r="T3" s="2"/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0"/>
      <c r="T5" s="10"/>
      <c r="U5" s="2"/>
    </row>
    <row r="6" spans="1:21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9"/>
      <c r="T6" s="9"/>
      <c r="U6" s="2"/>
    </row>
    <row r="7" spans="1:21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9"/>
      <c r="T7" s="9"/>
      <c r="U7" s="2"/>
    </row>
    <row r="8" spans="1:21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9"/>
      <c r="T8" s="9"/>
      <c r="U8" s="2"/>
    </row>
    <row r="9" spans="1:21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9"/>
      <c r="T9" s="9"/>
      <c r="U9" s="2"/>
    </row>
    <row r="10" spans="1:2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9"/>
      <c r="T10" s="9"/>
      <c r="U10" s="2"/>
    </row>
    <row r="11" spans="1:21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9"/>
      <c r="T11" s="9"/>
      <c r="U11" s="2"/>
    </row>
    <row r="12" spans="1:21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9"/>
      <c r="T12" s="9"/>
      <c r="U12" s="2"/>
    </row>
    <row r="13" spans="1:21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9"/>
      <c r="T13" s="9"/>
      <c r="U13" s="2"/>
    </row>
    <row r="14" spans="1:2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9"/>
      <c r="T14" s="9"/>
      <c r="U14" s="2"/>
    </row>
    <row r="15" spans="1:21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9"/>
      <c r="T15" s="9"/>
      <c r="U15" s="2"/>
    </row>
    <row r="16" spans="1:2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9"/>
      <c r="T16" s="9"/>
      <c r="U16" s="2"/>
    </row>
    <row r="17" spans="1:21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9"/>
      <c r="T17" s="9"/>
      <c r="U17" s="2"/>
    </row>
    <row r="18" spans="1:2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9"/>
      <c r="T18" s="9"/>
      <c r="U18" s="2"/>
    </row>
    <row r="19" spans="1:2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9"/>
      <c r="T19" s="9"/>
      <c r="U19" s="2"/>
    </row>
    <row r="20" spans="1:2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9"/>
      <c r="T20" s="9"/>
      <c r="U20" s="2"/>
    </row>
    <row r="21" spans="1:21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9"/>
      <c r="T21" s="9"/>
      <c r="U21" s="2"/>
    </row>
    <row r="22" spans="1:21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9"/>
      <c r="T22" s="9"/>
      <c r="U22" s="2"/>
    </row>
    <row r="23" spans="1:2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9"/>
      <c r="T23" s="9"/>
      <c r="U23" s="2"/>
    </row>
    <row r="24" spans="1:21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9"/>
      <c r="T24" s="9"/>
      <c r="U24" s="2"/>
    </row>
    <row r="25" spans="1:21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9"/>
      <c r="T25" s="9"/>
      <c r="U25" s="2"/>
    </row>
    <row r="26" spans="1:21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9"/>
      <c r="T26" s="9"/>
      <c r="U26" s="2"/>
    </row>
    <row r="27" spans="1:21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9"/>
      <c r="T27" s="9"/>
      <c r="U27" s="2"/>
    </row>
    <row r="28" spans="1:2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9"/>
      <c r="T28" s="9"/>
      <c r="U28" s="2"/>
    </row>
    <row r="29" spans="1:21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9"/>
      <c r="T29" s="9"/>
      <c r="U29" s="2"/>
    </row>
    <row r="30" spans="1:2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9"/>
      <c r="T30" s="9"/>
      <c r="U30" s="2"/>
    </row>
    <row r="31" spans="1:21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9"/>
      <c r="T31" s="9"/>
      <c r="U31" s="2"/>
    </row>
    <row r="32" spans="1:21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9"/>
      <c r="T32" s="9"/>
      <c r="U32" s="2"/>
    </row>
    <row r="33" spans="1:21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9"/>
      <c r="T33" s="9"/>
      <c r="U33" s="2"/>
    </row>
    <row r="34" spans="1:21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9"/>
      <c r="T34" s="9"/>
      <c r="U34" s="2"/>
    </row>
    <row r="35" spans="1:21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9"/>
      <c r="T35" s="9"/>
      <c r="U35" s="2"/>
    </row>
    <row r="36" spans="1:2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9"/>
      <c r="T36" s="9"/>
      <c r="U36" s="2"/>
    </row>
    <row r="37" spans="1:2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9"/>
      <c r="T37" s="9"/>
      <c r="U37" s="2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9"/>
      <c r="T38" s="9"/>
      <c r="U38" s="2"/>
    </row>
    <row r="39" spans="1:21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9"/>
      <c r="T39" s="9"/>
      <c r="U39" s="2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9"/>
      <c r="T40" s="9"/>
      <c r="U40" s="2"/>
    </row>
    <row r="41" spans="1:2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9"/>
      <c r="T41" s="9"/>
      <c r="U41" s="2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9"/>
      <c r="T42" s="9"/>
      <c r="U42" s="2"/>
    </row>
    <row r="43" spans="1:21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9"/>
      <c r="T43" s="9"/>
      <c r="U43" s="2"/>
    </row>
    <row r="44" spans="1:21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9"/>
      <c r="T44" s="9"/>
      <c r="U44" s="2"/>
    </row>
    <row r="45" spans="1:21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9"/>
      <c r="T45" s="9"/>
      <c r="U45" s="2"/>
    </row>
    <row r="46" spans="1:21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9"/>
      <c r="T46" s="9"/>
      <c r="U46" s="2"/>
    </row>
    <row r="47" spans="1:21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9"/>
      <c r="T47" s="9"/>
      <c r="U47" s="2"/>
    </row>
    <row r="48" spans="1:21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9"/>
      <c r="T48" s="9"/>
      <c r="U48" s="2"/>
    </row>
    <row r="49" spans="1:2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9"/>
      <c r="T49" s="9"/>
      <c r="U49" s="2"/>
    </row>
    <row r="50" spans="1:21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9"/>
      <c r="T50" s="9"/>
      <c r="U50" s="2"/>
    </row>
    <row r="51" spans="1:21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9"/>
      <c r="T51" s="9"/>
      <c r="U51" s="2"/>
    </row>
    <row r="52" spans="1:21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9"/>
      <c r="T52" s="9"/>
      <c r="U52" s="2"/>
    </row>
    <row r="53" spans="1:21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9"/>
      <c r="T53" s="9"/>
      <c r="U53" s="2"/>
    </row>
    <row r="54" spans="1:21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9"/>
      <c r="T54" s="9"/>
      <c r="U54" s="2"/>
    </row>
    <row r="55" spans="1:21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9"/>
      <c r="T55" s="9"/>
      <c r="U55" s="2"/>
    </row>
    <row r="56" spans="1:21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9"/>
      <c r="T56" s="9"/>
      <c r="U56" s="2"/>
    </row>
    <row r="57" spans="1:21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9"/>
      <c r="T57" s="9"/>
      <c r="U57" s="2"/>
    </row>
    <row r="58" spans="1:21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9"/>
      <c r="T58" s="9"/>
      <c r="U58" s="2"/>
    </row>
    <row r="59" spans="1:2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9"/>
      <c r="T59" s="9"/>
      <c r="U59" s="2"/>
    </row>
    <row r="60" spans="1:21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9"/>
      <c r="T60" s="9"/>
      <c r="U60" s="2"/>
    </row>
    <row r="61" spans="1:2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9"/>
      <c r="T61" s="9"/>
      <c r="U61" s="2"/>
    </row>
    <row r="62" spans="1:21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9"/>
      <c r="T62" s="9"/>
      <c r="U62" s="2"/>
    </row>
    <row r="63" spans="1:21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9"/>
      <c r="T63" s="9"/>
      <c r="U63" s="2"/>
    </row>
    <row r="64" spans="1:21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9"/>
      <c r="T64" s="9"/>
      <c r="U64" s="2"/>
    </row>
    <row r="65" spans="1:21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9"/>
      <c r="T65" s="9"/>
      <c r="U65" s="2"/>
    </row>
    <row r="66" spans="1:21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9"/>
      <c r="T66" s="9"/>
      <c r="U66" s="2"/>
    </row>
    <row r="67" spans="1:21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9"/>
      <c r="T67" s="9"/>
      <c r="U67" s="2"/>
    </row>
    <row r="68" spans="1:21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9"/>
      <c r="T68" s="9"/>
      <c r="U68" s="2"/>
    </row>
    <row r="69" spans="1:21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9"/>
      <c r="T69" s="9"/>
      <c r="U69" s="2"/>
    </row>
    <row r="70" spans="1:2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9"/>
      <c r="T70" s="9"/>
      <c r="U70" s="2"/>
    </row>
    <row r="71" spans="1:2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9"/>
      <c r="T71" s="9"/>
      <c r="U71" s="2"/>
    </row>
    <row r="72" spans="1:2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9"/>
      <c r="T72" s="9"/>
      <c r="U72" s="2"/>
    </row>
    <row r="73" spans="1:2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9"/>
      <c r="T73" s="9"/>
      <c r="U73" s="2"/>
    </row>
    <row r="74" spans="1:2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9"/>
      <c r="T74" s="9"/>
      <c r="U74" s="2"/>
    </row>
    <row r="75" spans="1:2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9"/>
      <c r="T75" s="9"/>
      <c r="U75" s="2"/>
    </row>
    <row r="76" spans="1:2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9"/>
      <c r="T76" s="9"/>
      <c r="U76" s="2"/>
    </row>
    <row r="77" spans="1:2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9"/>
      <c r="T77" s="9"/>
      <c r="U77" s="2"/>
    </row>
    <row r="78" spans="1:21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9"/>
      <c r="T78" s="9"/>
      <c r="U78" s="2"/>
    </row>
    <row r="79" spans="1:21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9"/>
      <c r="T79" s="9"/>
      <c r="U79" s="2"/>
    </row>
    <row r="80" spans="1:2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9"/>
      <c r="T80" s="9"/>
      <c r="U80" s="2"/>
    </row>
    <row r="81" spans="1:21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9"/>
      <c r="T81" s="9"/>
      <c r="U81" s="2"/>
    </row>
    <row r="82" spans="1:21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9"/>
      <c r="T82" s="9"/>
      <c r="U82" s="2"/>
    </row>
    <row r="83" spans="1:2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9"/>
      <c r="T83" s="9"/>
      <c r="U83" s="2"/>
    </row>
    <row r="84" spans="1:2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9"/>
      <c r="T84" s="9"/>
      <c r="U84" s="2"/>
    </row>
    <row r="85" spans="1:2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9"/>
      <c r="T85" s="9"/>
      <c r="U85" s="2"/>
    </row>
    <row r="86" spans="1:2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9"/>
      <c r="T86" s="9"/>
      <c r="U86" s="2"/>
    </row>
    <row r="87" spans="1:2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9"/>
      <c r="T87" s="9"/>
      <c r="U87" s="2"/>
    </row>
    <row r="88" spans="1:2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9"/>
      <c r="T88" s="9"/>
      <c r="U88" s="2"/>
    </row>
    <row r="89" spans="1:2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9"/>
      <c r="T89" s="9"/>
      <c r="U89" s="2"/>
    </row>
    <row r="90" spans="1:2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9"/>
      <c r="T90" s="9"/>
      <c r="U90" s="2"/>
    </row>
    <row r="91" spans="1:2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9"/>
      <c r="T91" s="9"/>
      <c r="U91" s="2"/>
    </row>
    <row r="92" spans="1:2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9"/>
      <c r="T92" s="9"/>
      <c r="U92" s="2"/>
    </row>
    <row r="93" spans="1:2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9"/>
      <c r="T93" s="9"/>
      <c r="U93" s="2"/>
    </row>
    <row r="94" spans="1:2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9"/>
      <c r="T94" s="9"/>
      <c r="U94" s="2"/>
    </row>
    <row r="95" spans="1:2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9"/>
      <c r="T95" s="9"/>
      <c r="U95" s="2"/>
    </row>
    <row r="96" spans="1:2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9"/>
      <c r="T96" s="9"/>
      <c r="U96" s="2"/>
    </row>
    <row r="97" spans="1:21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9"/>
      <c r="T97" s="9"/>
      <c r="U97" s="2"/>
    </row>
    <row r="98" spans="1:2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9"/>
      <c r="T98" s="9"/>
      <c r="U98" s="2"/>
    </row>
    <row r="99" spans="1:2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9"/>
      <c r="T99" s="9"/>
      <c r="U99" s="2"/>
    </row>
    <row r="100" spans="1:21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9"/>
      <c r="T100" s="9"/>
      <c r="U100" s="2"/>
    </row>
    <row r="101" spans="1:21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9"/>
      <c r="T101" s="9"/>
      <c r="U101" s="2"/>
    </row>
    <row r="102" spans="1:21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9"/>
      <c r="T102" s="9"/>
      <c r="U102" s="2"/>
    </row>
    <row r="103" spans="1:2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9"/>
      <c r="T103" s="9"/>
      <c r="U103" s="2"/>
    </row>
    <row r="104" spans="1:2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9"/>
      <c r="T104" s="9"/>
      <c r="U104" s="2"/>
    </row>
  </sheetData>
  <dataValidations count="1">
    <dataValidation type="list" showInputMessage="1" showErrorMessage="1" sqref="A2" xr:uid="{E4329989-5369-4BC6-A2D2-B17499F44F45}">
      <formula1>D_REGION</formula1>
    </dataValidation>
  </dataValidation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EF54-723F-4391-B4B4-3208CEAB1C66}">
  <sheetPr>
    <tabColor theme="9"/>
  </sheetPr>
  <dimension ref="A1:V105"/>
  <sheetViews>
    <sheetView workbookViewId="0">
      <selection activeCell="A2" sqref="A2"/>
    </sheetView>
  </sheetViews>
  <sheetFormatPr defaultColWidth="9.140625" defaultRowHeight="15" outlineLevelRow="1" x14ac:dyDescent="0.25"/>
  <cols>
    <col min="1" max="1" width="28.5703125" customWidth="1"/>
    <col min="2" max="2" width="12.85546875" customWidth="1"/>
    <col min="22" max="22" width="92.85546875" customWidth="1"/>
  </cols>
  <sheetData>
    <row r="1" spans="1:22" x14ac:dyDescent="0.2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idden="1" outlineLevel="1" x14ac:dyDescent="0.25">
      <c r="A3" s="2" t="str">
        <f>"Storage Levels for "&amp;$A$2&amp;" (GWh)"</f>
        <v>Storage Levels for  (GWh)</v>
      </c>
      <c r="B3" s="2"/>
      <c r="C3" s="3" t="e">
        <f t="shared" ref="C3:S3" si="0">INDEX(C$7:C$105,MATCH($A$2,$A$7:$A$105,0))</f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3" t="e">
        <f t="shared" si="0"/>
        <v>#N/A</v>
      </c>
      <c r="T3" s="2"/>
      <c r="U3" s="2"/>
      <c r="V3" s="2"/>
    </row>
    <row r="4" spans="1:22" hidden="1" outlineLevel="1" x14ac:dyDescent="0.25">
      <c r="A4" s="2"/>
      <c r="B4" s="2"/>
      <c r="C4" s="3" t="e">
        <f t="shared" ref="C4:S4" si="1">INDEX($B$7:$B$105,MATCH($A$2,$A$7:$A$105,0))</f>
        <v>#N/A</v>
      </c>
      <c r="D4" s="3" t="e">
        <f t="shared" si="1"/>
        <v>#N/A</v>
      </c>
      <c r="E4" s="3" t="e">
        <f t="shared" si="1"/>
        <v>#N/A</v>
      </c>
      <c r="F4" s="3" t="e">
        <f t="shared" si="1"/>
        <v>#N/A</v>
      </c>
      <c r="G4" s="3" t="e">
        <f t="shared" si="1"/>
        <v>#N/A</v>
      </c>
      <c r="H4" s="3" t="e">
        <f t="shared" si="1"/>
        <v>#N/A</v>
      </c>
      <c r="I4" s="3" t="e">
        <f t="shared" si="1"/>
        <v>#N/A</v>
      </c>
      <c r="J4" s="3" t="e">
        <f t="shared" si="1"/>
        <v>#N/A</v>
      </c>
      <c r="K4" s="3" t="e">
        <f t="shared" si="1"/>
        <v>#N/A</v>
      </c>
      <c r="L4" s="3" t="e">
        <f t="shared" si="1"/>
        <v>#N/A</v>
      </c>
      <c r="M4" s="3" t="e">
        <f t="shared" si="1"/>
        <v>#N/A</v>
      </c>
      <c r="N4" s="3" t="e">
        <f t="shared" si="1"/>
        <v>#N/A</v>
      </c>
      <c r="O4" s="3" t="e">
        <f t="shared" si="1"/>
        <v>#N/A</v>
      </c>
      <c r="P4" s="3" t="e">
        <f t="shared" si="1"/>
        <v>#N/A</v>
      </c>
      <c r="Q4" s="3" t="e">
        <f t="shared" si="1"/>
        <v>#N/A</v>
      </c>
      <c r="R4" s="3" t="e">
        <f t="shared" si="1"/>
        <v>#N/A</v>
      </c>
      <c r="S4" s="3" t="e">
        <f t="shared" si="1"/>
        <v>#N/A</v>
      </c>
      <c r="T4" s="2"/>
      <c r="U4" s="2"/>
      <c r="V4" s="2"/>
    </row>
    <row r="5" spans="1:22" ht="273" customHeight="1" collapsed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">
        <v>1</v>
      </c>
      <c r="B6" s="1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0"/>
      <c r="U6" s="10"/>
      <c r="V6" s="2"/>
    </row>
    <row r="7" spans="1:22" x14ac:dyDescent="0.25">
      <c r="A7" s="4"/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3"/>
      <c r="U7" s="13"/>
      <c r="V7" s="2"/>
    </row>
    <row r="8" spans="1:22" x14ac:dyDescent="0.25">
      <c r="A8" s="4"/>
      <c r="B8" s="1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3"/>
      <c r="U8" s="13"/>
      <c r="V8" s="2"/>
    </row>
    <row r="9" spans="1:22" x14ac:dyDescent="0.25">
      <c r="A9" s="4"/>
      <c r="B9" s="1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3"/>
      <c r="U9" s="13"/>
      <c r="V9" s="2"/>
    </row>
    <row r="10" spans="1:22" x14ac:dyDescent="0.25">
      <c r="A10" s="4"/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3"/>
      <c r="U10" s="13"/>
      <c r="V10" s="2"/>
    </row>
    <row r="11" spans="1:22" x14ac:dyDescent="0.25">
      <c r="A11" s="4"/>
      <c r="B11" s="12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3"/>
      <c r="U11" s="13"/>
      <c r="V11" s="2"/>
    </row>
    <row r="12" spans="1:22" x14ac:dyDescent="0.25">
      <c r="A12" s="4"/>
      <c r="B12" s="1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3"/>
      <c r="U12" s="13"/>
      <c r="V12" s="2"/>
    </row>
    <row r="13" spans="1:22" x14ac:dyDescent="0.25">
      <c r="A13" s="4"/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3"/>
      <c r="U13" s="13"/>
      <c r="V13" s="2"/>
    </row>
    <row r="14" spans="1:22" x14ac:dyDescent="0.25">
      <c r="A14" s="4"/>
      <c r="B14" s="1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3"/>
      <c r="U14" s="13"/>
      <c r="V14" s="2"/>
    </row>
    <row r="15" spans="1:22" x14ac:dyDescent="0.25">
      <c r="A15" s="4"/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3"/>
      <c r="U15" s="13"/>
      <c r="V15" s="2"/>
    </row>
    <row r="16" spans="1:22" x14ac:dyDescent="0.25">
      <c r="A16" s="4"/>
      <c r="B16" s="1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3"/>
      <c r="U16" s="13"/>
      <c r="V16" s="2"/>
    </row>
    <row r="17" spans="1:22" x14ac:dyDescent="0.25">
      <c r="A17" s="4"/>
      <c r="B17" s="12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3"/>
      <c r="U17" s="13"/>
      <c r="V17" s="2"/>
    </row>
    <row r="18" spans="1:22" x14ac:dyDescent="0.25">
      <c r="A18" s="4"/>
      <c r="B18" s="1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3"/>
      <c r="U18" s="13"/>
      <c r="V18" s="2"/>
    </row>
    <row r="19" spans="1:22" x14ac:dyDescent="0.25">
      <c r="A19" s="4"/>
      <c r="B19" s="1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3"/>
      <c r="U19" s="13"/>
      <c r="V19" s="2"/>
    </row>
    <row r="20" spans="1:22" x14ac:dyDescent="0.25">
      <c r="A20" s="4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3"/>
      <c r="U20" s="13"/>
      <c r="V20" s="2"/>
    </row>
    <row r="21" spans="1:22" x14ac:dyDescent="0.25">
      <c r="A21" s="4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3"/>
      <c r="U21" s="13"/>
      <c r="V21" s="2"/>
    </row>
    <row r="22" spans="1:22" x14ac:dyDescent="0.25">
      <c r="A22" s="4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3"/>
      <c r="U22" s="13"/>
      <c r="V22" s="2"/>
    </row>
    <row r="23" spans="1:22" x14ac:dyDescent="0.25">
      <c r="A23" s="4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3"/>
      <c r="U23" s="13"/>
      <c r="V23" s="2"/>
    </row>
    <row r="24" spans="1:22" x14ac:dyDescent="0.25">
      <c r="A24" s="4"/>
      <c r="B24" s="1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3"/>
      <c r="U24" s="13"/>
      <c r="V24" s="2"/>
    </row>
    <row r="25" spans="1:22" x14ac:dyDescent="0.25">
      <c r="A25" s="4"/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3"/>
      <c r="U25" s="13"/>
      <c r="V25" s="2"/>
    </row>
    <row r="26" spans="1:22" x14ac:dyDescent="0.25">
      <c r="A26" s="4"/>
      <c r="B26" s="1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3"/>
      <c r="U26" s="13"/>
      <c r="V26" s="2"/>
    </row>
    <row r="27" spans="1:22" x14ac:dyDescent="0.25">
      <c r="A27" s="4"/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3"/>
      <c r="U27" s="13"/>
      <c r="V27" s="2"/>
    </row>
    <row r="28" spans="1:22" x14ac:dyDescent="0.25">
      <c r="A28" s="4"/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3"/>
      <c r="U28" s="13"/>
      <c r="V28" s="2"/>
    </row>
    <row r="29" spans="1:22" x14ac:dyDescent="0.25">
      <c r="A29" s="4"/>
      <c r="B29" s="1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3"/>
      <c r="U29" s="13"/>
      <c r="V29" s="2"/>
    </row>
    <row r="30" spans="1:22" x14ac:dyDescent="0.25">
      <c r="A30" s="4"/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3"/>
      <c r="U30" s="13"/>
      <c r="V30" s="2"/>
    </row>
    <row r="31" spans="1:22" x14ac:dyDescent="0.25">
      <c r="A31" s="4"/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3"/>
      <c r="U31" s="13"/>
      <c r="V31" s="2"/>
    </row>
    <row r="32" spans="1:22" x14ac:dyDescent="0.25">
      <c r="A32" s="4"/>
      <c r="B32" s="1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3"/>
      <c r="U32" s="13"/>
      <c r="V32" s="2"/>
    </row>
    <row r="33" spans="1:22" x14ac:dyDescent="0.25">
      <c r="A33" s="4"/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3"/>
      <c r="U33" s="13"/>
      <c r="V33" s="2"/>
    </row>
    <row r="34" spans="1:22" x14ac:dyDescent="0.25">
      <c r="A34" s="4"/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3"/>
      <c r="U34" s="13"/>
      <c r="V34" s="2"/>
    </row>
    <row r="35" spans="1:22" x14ac:dyDescent="0.25">
      <c r="A35" s="4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3"/>
      <c r="U35" s="13"/>
      <c r="V35" s="2"/>
    </row>
    <row r="36" spans="1:22" x14ac:dyDescent="0.25">
      <c r="A36" s="4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3"/>
      <c r="U36" s="13"/>
      <c r="V36" s="2"/>
    </row>
    <row r="37" spans="1:22" x14ac:dyDescent="0.25">
      <c r="A37" s="4"/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3"/>
      <c r="U37" s="13"/>
      <c r="V37" s="2"/>
    </row>
    <row r="38" spans="1:22" x14ac:dyDescent="0.25">
      <c r="A38" s="4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3"/>
      <c r="U38" s="13"/>
      <c r="V38" s="2"/>
    </row>
    <row r="39" spans="1:22" x14ac:dyDescent="0.25">
      <c r="A39" s="4"/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3"/>
      <c r="U39" s="13"/>
      <c r="V39" s="2"/>
    </row>
    <row r="40" spans="1:22" x14ac:dyDescent="0.25">
      <c r="A40" s="4"/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3"/>
      <c r="U40" s="13"/>
      <c r="V40" s="2"/>
    </row>
    <row r="41" spans="1:22" x14ac:dyDescent="0.25">
      <c r="A41" s="4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3"/>
      <c r="U41" s="13"/>
      <c r="V41" s="2"/>
    </row>
    <row r="42" spans="1:22" x14ac:dyDescent="0.25">
      <c r="A42" s="4"/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3"/>
      <c r="U42" s="13"/>
      <c r="V42" s="2"/>
    </row>
    <row r="43" spans="1:22" x14ac:dyDescent="0.25">
      <c r="A43" s="4"/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3"/>
      <c r="U43" s="13"/>
      <c r="V43" s="2"/>
    </row>
    <row r="44" spans="1:22" x14ac:dyDescent="0.25">
      <c r="A44" s="4"/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3"/>
      <c r="U44" s="13"/>
      <c r="V44" s="2"/>
    </row>
    <row r="45" spans="1:22" x14ac:dyDescent="0.25">
      <c r="A45" s="4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3"/>
      <c r="U45" s="13"/>
      <c r="V45" s="2"/>
    </row>
    <row r="46" spans="1:22" x14ac:dyDescent="0.25">
      <c r="A46" s="4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3"/>
      <c r="U46" s="13"/>
      <c r="V46" s="2"/>
    </row>
    <row r="47" spans="1:22" x14ac:dyDescent="0.25">
      <c r="A47" s="4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3"/>
      <c r="U47" s="13"/>
      <c r="V47" s="2"/>
    </row>
    <row r="48" spans="1:22" x14ac:dyDescent="0.25">
      <c r="A48" s="4"/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3"/>
      <c r="U48" s="13"/>
      <c r="V48" s="2"/>
    </row>
    <row r="49" spans="1:22" x14ac:dyDescent="0.25">
      <c r="A49" s="4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3"/>
      <c r="U49" s="13"/>
      <c r="V49" s="2"/>
    </row>
    <row r="50" spans="1:22" x14ac:dyDescent="0.25">
      <c r="A50" s="4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3"/>
      <c r="U50" s="13"/>
      <c r="V50" s="2"/>
    </row>
    <row r="51" spans="1:22" x14ac:dyDescent="0.25">
      <c r="A51" s="4"/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3"/>
      <c r="U51" s="13"/>
      <c r="V51" s="2"/>
    </row>
    <row r="52" spans="1:22" x14ac:dyDescent="0.25">
      <c r="A52" s="4"/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3"/>
      <c r="U52" s="13"/>
      <c r="V52" s="2"/>
    </row>
    <row r="53" spans="1:22" x14ac:dyDescent="0.25">
      <c r="A53" s="4"/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3"/>
      <c r="U53" s="13"/>
      <c r="V53" s="2"/>
    </row>
    <row r="54" spans="1:22" x14ac:dyDescent="0.25">
      <c r="A54" s="4"/>
      <c r="B54" s="1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3"/>
      <c r="U54" s="13"/>
      <c r="V54" s="2"/>
    </row>
    <row r="55" spans="1:22" x14ac:dyDescent="0.25">
      <c r="A55" s="4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3"/>
      <c r="U55" s="13"/>
      <c r="V55" s="2"/>
    </row>
    <row r="56" spans="1:22" x14ac:dyDescent="0.25">
      <c r="A56" s="4"/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3"/>
      <c r="U56" s="13"/>
      <c r="V56" s="2"/>
    </row>
    <row r="57" spans="1:22" x14ac:dyDescent="0.25">
      <c r="A57" s="4"/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3"/>
      <c r="U57" s="13"/>
      <c r="V57" s="2"/>
    </row>
    <row r="58" spans="1:22" x14ac:dyDescent="0.25">
      <c r="A58" s="4"/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3"/>
      <c r="U58" s="13"/>
      <c r="V58" s="2"/>
    </row>
    <row r="59" spans="1:22" x14ac:dyDescent="0.25">
      <c r="A59" s="4"/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3"/>
      <c r="U59" s="13"/>
      <c r="V59" s="2"/>
    </row>
    <row r="60" spans="1:22" x14ac:dyDescent="0.25">
      <c r="A60" s="4"/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3"/>
      <c r="U60" s="13"/>
      <c r="V60" s="2"/>
    </row>
    <row r="61" spans="1:22" x14ac:dyDescent="0.25">
      <c r="A61" s="4"/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3"/>
      <c r="U61" s="13"/>
      <c r="V61" s="2"/>
    </row>
    <row r="62" spans="1:22" x14ac:dyDescent="0.25">
      <c r="A62" s="4"/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3"/>
      <c r="U62" s="13"/>
      <c r="V62" s="2"/>
    </row>
    <row r="63" spans="1:22" x14ac:dyDescent="0.25">
      <c r="A63" s="4"/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3"/>
      <c r="U63" s="13"/>
      <c r="V63" s="2"/>
    </row>
    <row r="64" spans="1:22" x14ac:dyDescent="0.25">
      <c r="A64" s="4"/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3"/>
      <c r="U64" s="13"/>
      <c r="V64" s="2"/>
    </row>
    <row r="65" spans="1:22" x14ac:dyDescent="0.25">
      <c r="A65" s="4"/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3"/>
      <c r="U65" s="13"/>
      <c r="V65" s="2"/>
    </row>
    <row r="66" spans="1:22" x14ac:dyDescent="0.25">
      <c r="A66" s="4"/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3"/>
      <c r="U66" s="13"/>
      <c r="V66" s="2"/>
    </row>
    <row r="67" spans="1:22" x14ac:dyDescent="0.25">
      <c r="A67" s="4"/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3"/>
      <c r="U67" s="13"/>
      <c r="V67" s="2"/>
    </row>
    <row r="68" spans="1:22" x14ac:dyDescent="0.25">
      <c r="A68" s="4"/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3"/>
      <c r="U68" s="13"/>
      <c r="V68" s="2"/>
    </row>
    <row r="69" spans="1:22" x14ac:dyDescent="0.25">
      <c r="A69" s="4"/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3"/>
      <c r="U69" s="13"/>
      <c r="V69" s="2"/>
    </row>
    <row r="70" spans="1:22" x14ac:dyDescent="0.25">
      <c r="A70" s="4"/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3"/>
      <c r="U70" s="13"/>
      <c r="V70" s="2"/>
    </row>
    <row r="71" spans="1:22" x14ac:dyDescent="0.25">
      <c r="A71" s="4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3"/>
      <c r="U71" s="13"/>
      <c r="V71" s="2"/>
    </row>
    <row r="72" spans="1:22" x14ac:dyDescent="0.25">
      <c r="A72" s="4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3"/>
      <c r="U72" s="13"/>
      <c r="V72" s="2"/>
    </row>
    <row r="73" spans="1:22" x14ac:dyDescent="0.25">
      <c r="A73" s="4"/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3"/>
      <c r="U73" s="13"/>
      <c r="V73" s="2"/>
    </row>
    <row r="74" spans="1:22" x14ac:dyDescent="0.25">
      <c r="A74" s="4"/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3"/>
      <c r="U74" s="13"/>
      <c r="V74" s="2"/>
    </row>
    <row r="75" spans="1:22" x14ac:dyDescent="0.25">
      <c r="A75" s="4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3"/>
      <c r="U75" s="13"/>
      <c r="V75" s="2"/>
    </row>
    <row r="76" spans="1:22" x14ac:dyDescent="0.25">
      <c r="A76" s="4"/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3"/>
      <c r="U76" s="13"/>
      <c r="V76" s="2"/>
    </row>
    <row r="77" spans="1:22" x14ac:dyDescent="0.25">
      <c r="A77" s="4"/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3"/>
      <c r="U77" s="13"/>
      <c r="V77" s="2"/>
    </row>
    <row r="78" spans="1:22" x14ac:dyDescent="0.25">
      <c r="A78" s="4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3"/>
      <c r="U78" s="13"/>
      <c r="V78" s="2"/>
    </row>
    <row r="79" spans="1:22" x14ac:dyDescent="0.25">
      <c r="A79" s="4"/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3"/>
      <c r="U79" s="13"/>
      <c r="V79" s="2"/>
    </row>
    <row r="80" spans="1:22" x14ac:dyDescent="0.25">
      <c r="A80" s="4"/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3"/>
      <c r="U80" s="13"/>
      <c r="V80" s="2"/>
    </row>
    <row r="81" spans="1:22" x14ac:dyDescent="0.25">
      <c r="A81" s="4"/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3"/>
      <c r="U81" s="13"/>
      <c r="V81" s="2"/>
    </row>
    <row r="82" spans="1:22" x14ac:dyDescent="0.25">
      <c r="A82" s="4"/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3"/>
      <c r="U82" s="13"/>
      <c r="V82" s="2"/>
    </row>
    <row r="83" spans="1:22" x14ac:dyDescent="0.25">
      <c r="A83" s="4"/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3"/>
      <c r="U83" s="13"/>
      <c r="V83" s="2"/>
    </row>
    <row r="84" spans="1:22" x14ac:dyDescent="0.25">
      <c r="A84" s="4"/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3"/>
      <c r="U84" s="13"/>
      <c r="V84" s="2"/>
    </row>
    <row r="85" spans="1:22" x14ac:dyDescent="0.25">
      <c r="A85" s="4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3"/>
      <c r="U85" s="13"/>
      <c r="V85" s="2"/>
    </row>
    <row r="86" spans="1:22" x14ac:dyDescent="0.25">
      <c r="A86" s="4"/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3"/>
      <c r="U86" s="13"/>
      <c r="V86" s="2"/>
    </row>
    <row r="87" spans="1:22" x14ac:dyDescent="0.25">
      <c r="A87" s="4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3"/>
      <c r="U87" s="13"/>
      <c r="V87" s="2"/>
    </row>
    <row r="88" spans="1:22" x14ac:dyDescent="0.25">
      <c r="A88" s="4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3"/>
      <c r="U88" s="13"/>
      <c r="V88" s="2"/>
    </row>
    <row r="89" spans="1:22" x14ac:dyDescent="0.25">
      <c r="A89" s="4"/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3"/>
      <c r="U89" s="13"/>
      <c r="V89" s="2"/>
    </row>
    <row r="90" spans="1:22" x14ac:dyDescent="0.25">
      <c r="A90" s="4"/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3"/>
      <c r="U90" s="13"/>
      <c r="V90" s="2"/>
    </row>
    <row r="91" spans="1:22" x14ac:dyDescent="0.25">
      <c r="A91" s="4"/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3"/>
      <c r="U91" s="13"/>
      <c r="V91" s="2"/>
    </row>
    <row r="92" spans="1:22" x14ac:dyDescent="0.25">
      <c r="A92" s="4"/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3"/>
      <c r="U92" s="13"/>
      <c r="V92" s="2"/>
    </row>
    <row r="93" spans="1:22" x14ac:dyDescent="0.25">
      <c r="A93" s="4"/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3"/>
      <c r="U93" s="13"/>
      <c r="V93" s="2"/>
    </row>
    <row r="94" spans="1:22" x14ac:dyDescent="0.25">
      <c r="A94" s="4"/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3"/>
      <c r="U94" s="13"/>
      <c r="V94" s="2"/>
    </row>
    <row r="95" spans="1:22" x14ac:dyDescent="0.25">
      <c r="A95" s="4"/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3"/>
      <c r="U95" s="13"/>
      <c r="V95" s="2"/>
    </row>
    <row r="96" spans="1:22" x14ac:dyDescent="0.25">
      <c r="A96" s="4"/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3"/>
      <c r="U96" s="13"/>
      <c r="V96" s="2"/>
    </row>
    <row r="97" spans="1:22" x14ac:dyDescent="0.25">
      <c r="A97" s="4"/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3"/>
      <c r="U97" s="13"/>
      <c r="V97" s="2"/>
    </row>
    <row r="98" spans="1:22" x14ac:dyDescent="0.25">
      <c r="A98" s="4"/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3"/>
      <c r="U98" s="13"/>
      <c r="V98" s="2"/>
    </row>
    <row r="99" spans="1:22" x14ac:dyDescent="0.25">
      <c r="A99" s="4"/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3"/>
      <c r="U99" s="13"/>
      <c r="V99" s="2"/>
    </row>
    <row r="100" spans="1:22" x14ac:dyDescent="0.25">
      <c r="A100" s="4"/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3"/>
      <c r="U100" s="13"/>
      <c r="V100" s="2"/>
    </row>
    <row r="101" spans="1:22" x14ac:dyDescent="0.25">
      <c r="A101" s="4"/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3"/>
      <c r="U101" s="13"/>
      <c r="V101" s="2"/>
    </row>
    <row r="102" spans="1:22" x14ac:dyDescent="0.25">
      <c r="A102" s="4"/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3"/>
      <c r="U102" s="13"/>
      <c r="V102" s="2"/>
    </row>
    <row r="103" spans="1:22" x14ac:dyDescent="0.25">
      <c r="A103" s="4"/>
      <c r="B103" s="1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3"/>
      <c r="U103" s="13"/>
      <c r="V103" s="2"/>
    </row>
    <row r="104" spans="1:22" x14ac:dyDescent="0.25">
      <c r="A104" s="4"/>
      <c r="B104" s="1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3"/>
      <c r="U104" s="13"/>
      <c r="V104" s="2"/>
    </row>
    <row r="105" spans="1:22" x14ac:dyDescent="0.25">
      <c r="A105" s="4"/>
      <c r="B105" s="1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3"/>
      <c r="U105" s="13"/>
    </row>
  </sheetData>
  <dataValidations count="1">
    <dataValidation type="list" showInputMessage="1" showErrorMessage="1" sqref="A2" xr:uid="{2139FB66-73B6-450B-B4AD-92E7AD176F25}">
      <formula1>D_REGION</formula1>
    </dataValidation>
  </dataValidation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W112"/>
  <sheetViews>
    <sheetView workbookViewId="0">
      <selection activeCell="A2" sqref="A2"/>
    </sheetView>
  </sheetViews>
  <sheetFormatPr defaultColWidth="9.140625" defaultRowHeight="15" outlineLevelRow="1" x14ac:dyDescent="0.25"/>
  <cols>
    <col min="1" max="3" width="28.5703125" customWidth="1"/>
    <col min="23" max="23" width="92.8554687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"LNG Imports into "&amp;$A$2&amp;" (GWh/day)"</f>
        <v>LNG Imports into  (GWh/day)</v>
      </c>
      <c r="B3" s="2"/>
      <c r="C3" s="2"/>
      <c r="D3" s="3">
        <f>SUMIF($C$14:$C$112,$A$2,D$14:D$112)</f>
        <v>0</v>
      </c>
      <c r="E3" s="3">
        <f t="shared" ref="E3:T3" si="0">SUMIF($C$14:$C$112,$A$2,E$14:E$112)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  <c r="V3" s="2"/>
      <c r="W3" s="2"/>
    </row>
    <row r="4" spans="1:23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outlineLevel="1" x14ac:dyDescent="0.25">
      <c r="A7" s="2" t="str">
        <f>"LNG Imports through "&amp;$A$6&amp;" (GWh/day)"</f>
        <v>LNG Imports through  (GWh/day)</v>
      </c>
      <c r="B7" s="2"/>
      <c r="C7" s="2"/>
      <c r="D7" s="3">
        <f>SUMIF($B$14:$B$112,$A$6,D$14:D$112)</f>
        <v>0</v>
      </c>
      <c r="E7" s="3">
        <f t="shared" ref="E7:T7" si="1">SUMIF($B$14:$B$112,$A$6,E$14:E$112)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  <c r="V7" s="2"/>
      <c r="W7" s="2"/>
    </row>
    <row r="8" spans="1:23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</row>
    <row r="9" spans="1:2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idden="1" outlineLevel="1" x14ac:dyDescent="0.25">
      <c r="A11" s="2" t="str">
        <f>"LNG Imports on "&amp;$A$10&amp;" (GWh/day)"</f>
        <v>LNG Imports on  (GWh/day)</v>
      </c>
      <c r="B11" s="2"/>
      <c r="C11" s="2"/>
      <c r="D11" s="3" t="e">
        <f>INDEX(D$14:D$112,MATCH($A$10,$A$14:$A$112,0))</f>
        <v>#N/A</v>
      </c>
      <c r="E11" s="3" t="e">
        <f t="shared" ref="E11:T11" si="2">INDEX(E$14:E$112,MATCH($A$10,$A$14:$A$112,0))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  <c r="V11" s="2"/>
      <c r="W11" s="2"/>
    </row>
    <row r="12" spans="1:23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</row>
    <row r="13" spans="1:23" x14ac:dyDescent="0.25">
      <c r="A13" s="1" t="s">
        <v>6</v>
      </c>
      <c r="B13" s="1" t="s">
        <v>2</v>
      </c>
      <c r="C13" s="1" t="s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0"/>
      <c r="V13" s="10"/>
      <c r="W13" s="2"/>
    </row>
    <row r="14" spans="1:23" x14ac:dyDescent="0.25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9"/>
      <c r="V14" s="9"/>
      <c r="W14" s="2"/>
    </row>
    <row r="15" spans="1:23" x14ac:dyDescent="0.25">
      <c r="A15" s="4"/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9"/>
      <c r="V15" s="9"/>
      <c r="W15" s="2"/>
    </row>
    <row r="16" spans="1:23" x14ac:dyDescent="0.25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9"/>
      <c r="V16" s="9"/>
      <c r="W16" s="2"/>
    </row>
    <row r="17" spans="1:23" x14ac:dyDescent="0.25">
      <c r="A17" s="4"/>
      <c r="B17" s="4"/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9"/>
      <c r="V17" s="9"/>
      <c r="W17" s="2"/>
    </row>
    <row r="18" spans="1:23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9"/>
      <c r="V18" s="9"/>
      <c r="W18" s="2"/>
    </row>
    <row r="19" spans="1:23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9"/>
      <c r="V19" s="9"/>
      <c r="W19" s="2"/>
    </row>
    <row r="20" spans="1:23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9"/>
      <c r="V20" s="9"/>
      <c r="W20" s="2"/>
    </row>
    <row r="21" spans="1:23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9"/>
      <c r="V21" s="9"/>
      <c r="W21" s="2"/>
    </row>
    <row r="22" spans="1:23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9"/>
      <c r="V22" s="9"/>
      <c r="W22" s="2"/>
    </row>
    <row r="23" spans="1:23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9"/>
      <c r="V23" s="9"/>
      <c r="W23" s="2"/>
    </row>
    <row r="24" spans="1:23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9"/>
      <c r="V24" s="9"/>
      <c r="W24" s="2"/>
    </row>
    <row r="25" spans="1:23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9"/>
      <c r="V25" s="9"/>
      <c r="W25" s="2"/>
    </row>
    <row r="26" spans="1:23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9"/>
      <c r="V26" s="9"/>
      <c r="W26" s="2"/>
    </row>
    <row r="27" spans="1:23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9"/>
      <c r="V27" s="9"/>
      <c r="W27" s="2"/>
    </row>
    <row r="28" spans="1:23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9"/>
      <c r="V28" s="9"/>
      <c r="W28" s="2"/>
    </row>
    <row r="29" spans="1:23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9"/>
      <c r="V29" s="9"/>
      <c r="W29" s="2"/>
    </row>
    <row r="30" spans="1:23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9"/>
      <c r="V30" s="9"/>
      <c r="W30" s="2"/>
    </row>
    <row r="31" spans="1:23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9"/>
      <c r="V31" s="9"/>
      <c r="W31" s="2"/>
    </row>
    <row r="32" spans="1:23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9"/>
      <c r="W32" s="2"/>
    </row>
    <row r="33" spans="1:23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9"/>
      <c r="W33" s="2"/>
    </row>
    <row r="34" spans="1:23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9"/>
      <c r="V34" s="9"/>
      <c r="W34" s="2"/>
    </row>
    <row r="35" spans="1:23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9"/>
      <c r="V35" s="9"/>
      <c r="W35" s="2"/>
    </row>
    <row r="36" spans="1:23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9"/>
      <c r="V36" s="9"/>
      <c r="W36" s="2"/>
    </row>
    <row r="37" spans="1:23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9"/>
      <c r="V37" s="9"/>
      <c r="W37" s="2"/>
    </row>
    <row r="38" spans="1:23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9"/>
      <c r="V38" s="9"/>
      <c r="W38" s="2"/>
    </row>
    <row r="39" spans="1:23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9"/>
      <c r="V39" s="9"/>
      <c r="W39" s="2"/>
    </row>
    <row r="40" spans="1:23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9"/>
      <c r="V40" s="9"/>
      <c r="W40" s="2"/>
    </row>
    <row r="41" spans="1:23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9"/>
      <c r="V41" s="9"/>
      <c r="W41" s="2"/>
    </row>
    <row r="42" spans="1:23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9"/>
      <c r="V42" s="9"/>
      <c r="W42" s="2"/>
    </row>
    <row r="43" spans="1:23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9"/>
      <c r="V43" s="9"/>
      <c r="W43" s="2"/>
    </row>
    <row r="44" spans="1:23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9"/>
      <c r="V44" s="9"/>
      <c r="W44" s="2"/>
    </row>
    <row r="45" spans="1:23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9"/>
      <c r="V45" s="9"/>
      <c r="W45" s="2"/>
    </row>
    <row r="46" spans="1:23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9"/>
      <c r="V46" s="9"/>
      <c r="W46" s="2"/>
    </row>
    <row r="47" spans="1:23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9"/>
      <c r="V47" s="9"/>
      <c r="W47" s="2"/>
    </row>
    <row r="48" spans="1:23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9"/>
      <c r="V48" s="9"/>
      <c r="W48" s="2"/>
    </row>
    <row r="49" spans="1:23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9"/>
      <c r="V49" s="9"/>
      <c r="W49" s="2"/>
    </row>
    <row r="50" spans="1:23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9"/>
      <c r="V50" s="9"/>
      <c r="W50" s="2"/>
    </row>
    <row r="51" spans="1:23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9"/>
      <c r="V51" s="9"/>
      <c r="W51" s="2"/>
    </row>
    <row r="52" spans="1:23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9"/>
      <c r="V52" s="9"/>
      <c r="W52" s="2"/>
    </row>
    <row r="53" spans="1:23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9"/>
      <c r="V53" s="9"/>
      <c r="W53" s="2"/>
    </row>
    <row r="54" spans="1:23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9"/>
      <c r="V54" s="9"/>
      <c r="W54" s="2"/>
    </row>
    <row r="55" spans="1:23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9"/>
      <c r="V55" s="9"/>
      <c r="W55" s="2"/>
    </row>
    <row r="56" spans="1:23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9"/>
      <c r="V56" s="9"/>
      <c r="W56" s="2"/>
    </row>
    <row r="57" spans="1:23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9"/>
      <c r="V57" s="9"/>
      <c r="W57" s="2"/>
    </row>
    <row r="58" spans="1:23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9"/>
      <c r="V58" s="9"/>
      <c r="W58" s="2"/>
    </row>
    <row r="59" spans="1:23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9"/>
      <c r="V59" s="9"/>
      <c r="W59" s="2"/>
    </row>
    <row r="60" spans="1:23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9"/>
      <c r="V60" s="9"/>
      <c r="W60" s="2"/>
    </row>
    <row r="61" spans="1:23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9"/>
      <c r="V61" s="9"/>
      <c r="W61" s="2"/>
    </row>
    <row r="62" spans="1:23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9"/>
      <c r="V62" s="9"/>
      <c r="W62" s="2"/>
    </row>
    <row r="63" spans="1:23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9"/>
      <c r="V63" s="9"/>
      <c r="W63" s="2"/>
    </row>
    <row r="64" spans="1:23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9"/>
      <c r="V64" s="9"/>
      <c r="W64" s="2"/>
    </row>
    <row r="65" spans="1:23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9"/>
      <c r="V65" s="9"/>
      <c r="W65" s="2"/>
    </row>
    <row r="66" spans="1:23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9"/>
      <c r="V66" s="9"/>
      <c r="W66" s="2"/>
    </row>
    <row r="67" spans="1:23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9"/>
      <c r="V67" s="9"/>
      <c r="W67" s="2"/>
    </row>
    <row r="68" spans="1:23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9"/>
      <c r="V68" s="9"/>
      <c r="W68" s="2"/>
    </row>
    <row r="69" spans="1:23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9"/>
      <c r="V69" s="9"/>
      <c r="W69" s="2"/>
    </row>
    <row r="70" spans="1:23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9"/>
      <c r="V70" s="9"/>
      <c r="W70" s="2"/>
    </row>
    <row r="71" spans="1:23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9"/>
      <c r="V71" s="9"/>
      <c r="W71" s="2"/>
    </row>
    <row r="72" spans="1:23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9"/>
      <c r="V72" s="9"/>
      <c r="W72" s="2"/>
    </row>
    <row r="73" spans="1:23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9"/>
      <c r="V73" s="9"/>
      <c r="W73" s="2"/>
    </row>
    <row r="74" spans="1:23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9"/>
      <c r="V74" s="9"/>
      <c r="W74" s="2"/>
    </row>
    <row r="75" spans="1:23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9"/>
      <c r="V75" s="9"/>
      <c r="W75" s="2"/>
    </row>
    <row r="76" spans="1:23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9"/>
      <c r="V76" s="9"/>
      <c r="W76" s="2"/>
    </row>
    <row r="77" spans="1:23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9"/>
      <c r="V77" s="9"/>
      <c r="W77" s="2"/>
    </row>
    <row r="78" spans="1:23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9"/>
      <c r="V78" s="9"/>
      <c r="W78" s="2"/>
    </row>
    <row r="79" spans="1:23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9"/>
      <c r="V79" s="9"/>
      <c r="W79" s="2"/>
    </row>
    <row r="80" spans="1:23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9"/>
      <c r="V80" s="9"/>
      <c r="W80" s="2"/>
    </row>
    <row r="81" spans="1:23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9"/>
      <c r="V81" s="9"/>
      <c r="W81" s="2"/>
    </row>
    <row r="82" spans="1:23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9"/>
      <c r="V82" s="9"/>
      <c r="W82" s="2"/>
    </row>
    <row r="83" spans="1:23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9"/>
      <c r="V83" s="9"/>
      <c r="W83" s="2"/>
    </row>
    <row r="84" spans="1:23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9"/>
      <c r="V84" s="9"/>
      <c r="W84" s="2"/>
    </row>
    <row r="85" spans="1:23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9"/>
      <c r="V85" s="9"/>
      <c r="W85" s="2"/>
    </row>
    <row r="86" spans="1:23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9"/>
      <c r="V86" s="9"/>
      <c r="W86" s="2"/>
    </row>
    <row r="87" spans="1:23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9"/>
      <c r="V87" s="9"/>
      <c r="W87" s="2"/>
    </row>
    <row r="88" spans="1:23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9"/>
      <c r="V88" s="9"/>
      <c r="W88" s="2"/>
    </row>
    <row r="89" spans="1:23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9"/>
      <c r="V89" s="9"/>
      <c r="W89" s="2"/>
    </row>
    <row r="90" spans="1:23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9"/>
      <c r="V90" s="9"/>
      <c r="W90" s="2"/>
    </row>
    <row r="91" spans="1:23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9"/>
      <c r="V91" s="9"/>
      <c r="W91" s="2"/>
    </row>
    <row r="92" spans="1:23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9"/>
      <c r="V92" s="9"/>
      <c r="W92" s="2"/>
    </row>
    <row r="93" spans="1:23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9"/>
      <c r="V93" s="9"/>
      <c r="W93" s="2"/>
    </row>
    <row r="94" spans="1:23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9"/>
      <c r="V94" s="9"/>
      <c r="W94" s="2"/>
    </row>
    <row r="95" spans="1:23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9"/>
      <c r="V95" s="9"/>
      <c r="W95" s="2"/>
    </row>
    <row r="96" spans="1:23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9"/>
      <c r="V96" s="9"/>
      <c r="W96" s="2"/>
    </row>
    <row r="97" spans="1:23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9"/>
      <c r="V97" s="9"/>
      <c r="W97" s="2"/>
    </row>
    <row r="98" spans="1:23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9"/>
      <c r="V98" s="9"/>
      <c r="W98" s="2"/>
    </row>
    <row r="99" spans="1:23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9"/>
      <c r="V99" s="9"/>
      <c r="W99" s="2"/>
    </row>
    <row r="100" spans="1:23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9"/>
      <c r="V100" s="9"/>
      <c r="W100" s="2"/>
    </row>
    <row r="101" spans="1:23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9"/>
      <c r="V101" s="9"/>
      <c r="W101" s="2"/>
    </row>
    <row r="102" spans="1:23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9"/>
      <c r="V102" s="9"/>
      <c r="W102" s="2"/>
    </row>
    <row r="103" spans="1:23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9"/>
      <c r="V103" s="9"/>
      <c r="W103" s="2"/>
    </row>
    <row r="104" spans="1:23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9"/>
      <c r="V104" s="9"/>
      <c r="W104" s="2"/>
    </row>
    <row r="105" spans="1:23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9"/>
      <c r="V105" s="9"/>
    </row>
    <row r="106" spans="1:23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9"/>
      <c r="V106" s="9"/>
    </row>
    <row r="107" spans="1:23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9"/>
      <c r="V107" s="9"/>
    </row>
    <row r="108" spans="1:23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9"/>
      <c r="V108" s="9"/>
    </row>
    <row r="109" spans="1:23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9"/>
      <c r="V109" s="9"/>
    </row>
    <row r="110" spans="1:23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9"/>
      <c r="V110" s="9"/>
    </row>
    <row r="111" spans="1:23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9"/>
      <c r="V111" s="9"/>
    </row>
    <row r="112" spans="1:23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9"/>
      <c r="V112" s="9"/>
    </row>
  </sheetData>
  <dataValidations count="3">
    <dataValidation type="list" showInputMessage="1" showErrorMessage="1" sqref="A2" xr:uid="{00000000-0002-0000-0200-000000000000}">
      <formula1>D_REGION</formula1>
    </dataValidation>
    <dataValidation type="list" showInputMessage="1" showErrorMessage="1" sqref="A10" xr:uid="{59395221-BAE2-4B5A-A7EF-29D8D7A4F65A}">
      <formula1>D_LNG_NAME</formula1>
    </dataValidation>
    <dataValidation type="list" showInputMessage="1" showErrorMessage="1" sqref="A6" xr:uid="{7F099DD4-2472-46FA-A90E-8723E52C07E5}">
      <formula1>D_TERMINAL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</vt:lpstr>
      <vt:lpstr>Demand</vt:lpstr>
      <vt:lpstr>Production</vt:lpstr>
      <vt:lpstr>Supply Mix</vt:lpstr>
      <vt:lpstr>Piped Imports</vt:lpstr>
      <vt:lpstr>Piped Exports</vt:lpstr>
      <vt:lpstr>Storage Volumes</vt:lpstr>
      <vt:lpstr>Storage Levels</vt:lpstr>
      <vt:lpstr>LNG</vt:lpstr>
      <vt:lpstr>Connections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2021-10-25T11:56:22Z</dcterms:created>
  <dcterms:modified xsi:type="dcterms:W3CDTF">2021-11-06T22:16:21Z</dcterms:modified>
</cp:coreProperties>
</file>