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2" activeTab="2" autoFilterDateGrouping="1"/>
  </bookViews>
  <sheets>
    <sheet name="Scenario" sheetId="1" state="visible" r:id="rId1"/>
    <sheet name="Demand" sheetId="2" state="visible" r:id="rId2"/>
    <sheet name="Production" sheetId="3" state="visible" r:id="rId3"/>
    <sheet name="Supply Mix" sheetId="4" state="visible" r:id="rId4"/>
    <sheet name="Piped Imports" sheetId="5" state="visible" r:id="rId5"/>
    <sheet name="Piped Exports" sheetId="6" state="visible" r:id="rId6"/>
    <sheet name="Storage Volumes" sheetId="7" state="visible" r:id="rId7"/>
    <sheet name="Storage Levels" sheetId="8" state="visible" r:id="rId8"/>
    <sheet name="LNG" sheetId="9" state="visible" r:id="rId9"/>
    <sheet name="Connections" sheetId="10" state="visible" r:id="rId10"/>
    <sheet name="Price" sheetId="11" state="visible" r:id="rId11"/>
    <sheet name="Mapping" sheetId="12" state="visible" r:id="rId12"/>
  </sheets>
  <definedNames>
    <definedName name="D_CONNECTION_NAME" localSheetId="9">OFFSET(Connections!$A$18,0,0,COUNTA(Connections!$A$18:$A$116))</definedName>
    <definedName name="D_DESTINATION" localSheetId="9">OFFSET(Connections!$C$18,0,0,COUNTA(Connections!$C$18:$C$116))</definedName>
    <definedName name="D_DESTINATION" localSheetId="5">OFFSET('Piped Exports'!$B$18,0,0,COUNTA('Piped Exports'!$B$18:$B$116))</definedName>
    <definedName name="D_LNG_NAME" localSheetId="8">OFFSET(LNG!$A$14,0,0,COUNTA(LNG!$A$14:$A$112))</definedName>
    <definedName name="D_ORIGIN" localSheetId="9">OFFSET(Connections!$B$18,0,0,COUNTA(Connections!$B$18:$B$116))</definedName>
    <definedName name="D_ORIGIN" localSheetId="4">OFFSET('Piped Imports'!$B$18,0,0,COUNTA('Piped Imports'!$B$18:$B$116))</definedName>
    <definedName name="D_PIPED_NAME" localSheetId="5">OFFSET('Piped Exports'!$A$18,0,0,COUNTA('Piped Exports'!$A$18:$A$116))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8">OFFSET(LNG!$C$14,0,0,COUNTA(LNG!$C$14:$C$112))</definedName>
    <definedName name="D_REGION" localSheetId="5">OFFSET('Piped Exports'!$C$18,0,0,COUNTA('Piped Exports'!$C$18:$C$116))</definedName>
    <definedName name="D_REGION" localSheetId="4">OFFSET('Piped Imports'!$C$18,0,0,COUNTA('Piped Imports'!$C$18:$C$116))</definedName>
    <definedName name="D_REGION" localSheetId="10">OFFSET(Price!$A$6,0,0,COUNTA(Price!$A$6:$A$104))</definedName>
    <definedName name="D_REGION" localSheetId="2">OFFSET(Production!$A$6,0,0,COUNTA(Production!$A$6:$A$104))</definedName>
    <definedName name="D_REGION" localSheetId="7">OFFSET('Storage Levels'!$A$7,0,0,COUNTA('Storage Levels'!$A$7:$A$105))</definedName>
    <definedName name="D_REGION" localSheetId="6">OFFSET('Storage Volumes'!$A$6,0,0,COUNTA('Storage Volumes'!$A$6:$A$104))</definedName>
    <definedName name="D_REGION" localSheetId="3">OFFSET('Supply Mix'!$A$19,0,0,COUNTA('Supply Mix'!$A$19:$A$117))</definedName>
    <definedName name="D_TERMINAL" localSheetId="8">OFFSET(LNG!$B$14,0,0,COUNTA(LNG!$B$14:$B$112))</definedName>
    <definedName name="D_TYPE" localSheetId="3">OFFSET('Supply Mix'!$B$19,0,0,COUNTA('Supply Mix'!$B$19:$B$119))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15">
    <xf numFmtId="0" fontId="0" fillId="0" borderId="0" pivotButton="0" quotePrefix="0" xfId="0"/>
    <xf numFmtId="0" fontId="2" fillId="3" borderId="2" applyAlignment="1" pivotButton="0" quotePrefix="0" xfId="0">
      <alignment horizontal="center"/>
    </xf>
    <xf numFmtId="0" fontId="0" fillId="3" borderId="2" pivotButton="0" quotePrefix="0" xfId="0"/>
    <xf numFmtId="0" fontId="0" fillId="3" borderId="2" applyAlignment="1" pivotButton="0" quotePrefix="0" xfId="0">
      <alignment horizontal="center"/>
    </xf>
    <xf numFmtId="0" fontId="2" fillId="3" borderId="2" pivotButton="0" quotePrefix="0" xfId="0"/>
    <xf numFmtId="0" fontId="1" fillId="2" borderId="1" applyAlignment="1" pivotButton="0" quotePrefix="0" xfId="1">
      <alignment horizontal="center"/>
    </xf>
    <xf numFmtId="4" fontId="0" fillId="3" borderId="2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2" fontId="0" fillId="3" borderId="2" applyAlignment="1" pivotButton="0" quotePrefix="0" xfId="0">
      <alignment horizontal="center"/>
    </xf>
    <xf numFmtId="4" fontId="0" fillId="3" borderId="2" pivotButton="0" quotePrefix="0" xfId="0"/>
    <xf numFmtId="4" fontId="3" fillId="3" borderId="2" applyAlignment="1" pivotButton="0" quotePrefix="0" xfId="0">
      <alignment horizontal="center"/>
    </xf>
    <xf numFmtId="4" fontId="3" fillId="3" borderId="2" pivotButton="0" quotePrefix="0" xfId="0"/>
    <xf numFmtId="0" fontId="3" fillId="3" borderId="2" pivotButton="0" quotePrefix="0" xfId="0"/>
    <xf numFmtId="2" fontId="3" fillId="3" borderId="2" applyAlignment="1" pivotButton="0" quotePrefix="0" xfId="0">
      <alignment horizontal="center"/>
    </xf>
  </cellXfs>
  <cellStyles count="2">
    <cellStyle name="Normal" xfId="0" builtinId="0"/>
    <cellStyle name="Input" xfId="1" builtinId="2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strRef>
          <f>Demand!$A$3</f>
          <strCache>
            <ptCount val="1"/>
            <pt idx="0">
              <v>Demand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Demand!$A$3</f>
              <strCache>
                <ptCount val="1"/>
                <pt idx="0">
                  <v>Demand  (GWh/day)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Demand!$B$5:$R$5</f>
              <numCache>
                <formatCode>General</formatCode>
                <ptCount val="17"/>
              </numCache>
            </numRef>
          </cat>
          <val>
            <numRef>
              <f>Demand!$B$3:$R$3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strRef>
          <f>'Piped Exports'!$A$15</f>
          <strCache>
            <ptCount val="1"/>
            <pt idx="0">
              <v>Total Piped Exports to  from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Exports'!$A$7</f>
              <strCache>
                <ptCount val="1"/>
                <pt idx="0">
                  <v>Piped Exports to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Exports'!$D$17:$T$17</f>
              <numCache>
                <formatCode>General</formatCode>
                <ptCount val="17"/>
              </numCache>
            </numRef>
          </cat>
          <val>
            <numRef>
              <f>'Piped Exports'!$D$15:$T$15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strRef>
          <f>'Storage Volumes'!$A$3</f>
          <strCache>
            <ptCount val="1"/>
            <pt idx="0">
              <v>Storage Withdrawals (pos.) or Injections (neg.)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'Storage Volumes'!$A$3</f>
              <strCache>
                <ptCount val="1"/>
                <pt idx="0">
                  <v>Storage Withdrawals (pos.) or Injections (neg.)  (GWh/day)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'Storage Volumes'!$B$5:$R$5</f>
              <numCache>
                <formatCode>General</formatCode>
                <ptCount val="17"/>
              </numCache>
            </numRef>
          </cat>
          <val>
            <numRef>
              <f>'Storage Volumes'!$B$3:$R$3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strRef>
          <f>'Storage Levels'!$A$3</f>
          <strCache>
            <ptCount val="1"/>
            <pt idx="0">
              <v>Storage Levels for  (GWh)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'Storage Levels'!$A$3</f>
              <strCache>
                <ptCount val="1"/>
                <pt idx="0">
                  <v>Storage Levels for  (GWh)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'Storage Levels'!$C$6:$S$6</f>
              <numCache>
                <formatCode>General</formatCode>
                <ptCount val="17"/>
              </numCache>
            </numRef>
          </cat>
          <val>
            <numRef>
              <f>'Storage Levels'!$C$3:$S$3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ser>
          <idx val="1"/>
          <order val="1"/>
          <tx>
            <v>WGV</v>
          </tx>
          <spPr>
            <a:ln w="28575">
              <a:solidFill>
                <a:schemeClr val="accent6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'Storage Levels'!$C$6:$S$6</f>
              <numCache>
                <formatCode>General</formatCode>
                <ptCount val="17"/>
              </numCache>
            </numRef>
          </cat>
          <val>
            <numRef>
              <f>'Storage Levels'!$C$4:$S$4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strRef>
          <f>LNG!$A$3</f>
          <strCache>
            <ptCount val="1"/>
            <pt idx="0">
              <v>LNG Imports into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LNG!$A$3</f>
              <strCache>
                <ptCount val="1"/>
                <pt idx="0">
                  <v>LNG Imports into  (GWh/day)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strRef>
          <f>LNG!$A$7</f>
          <strCache>
            <ptCount val="1"/>
            <pt idx="0">
              <v>LNG Imports through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(GWh/day)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strRef>
          <f>LNG!$A$11</f>
          <strCache>
            <ptCount val="1"/>
            <pt idx="0">
              <v>LNG Imports 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(GWh/day)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strRef>
          <f>Connections!$A$3</f>
          <strCache>
            <ptCount val="1"/>
            <pt idx="0">
              <v>Total Imports into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Connections!$A$3</f>
              <strCache>
                <ptCount val="1"/>
                <pt idx="0">
                  <v>Total Imports into  (GWh/day)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strRef>
          <f>Connections!$A$7</f>
          <strCache>
            <ptCount val="1"/>
            <pt idx="0">
              <v>Total Exports from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(GWh/day)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strRef>
          <f>Connections!$A$11</f>
          <strCache>
            <ptCount val="1"/>
            <pt idx="0">
              <v>Net Flows 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(GWh/day)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strRef>
          <f>Connections!$A$15</f>
          <strCache>
            <ptCount val="1"/>
            <pt idx="0">
              <v>Net Flows from  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(GWh/day)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Connections!$D$15:$T$15</f>
              <numCache>
                <formatCode>General</formatCode>
                <ptCount val="17"/>
                <pt idx="0">
                  <formatCode>#,##0.00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#,##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strRef>
          <f>Production!$A$3</f>
          <strCache>
            <ptCount val="1"/>
            <pt idx="0">
              <v>Production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Production!$A$3</f>
              <strCache>
                <ptCount val="1"/>
                <pt idx="0">
                  <v>Production  (GWh/day)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Production!$B$5:$R$5</f>
              <numCache>
                <formatCode>General</formatCode>
                <ptCount val="17"/>
              </numCache>
            </numRef>
          </cat>
          <val>
            <numRef>
              <f>Production!$B$3:$R$3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strRef>
          <f>Price!$A$3</f>
          <strCache>
            <ptCount val="1"/>
            <pt idx="0">
              <v>Market Prices  (EUR/MWh)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Price!$A$3</f>
              <strCache>
                <ptCount val="1"/>
                <pt idx="0">
                  <v>Market Prices  (EUR/MWh)</v>
                </pt>
              </strCache>
            </strRef>
          </tx>
          <spPr>
            <a:ln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Price!$B$5:$R$5</f>
              <numCache>
                <formatCode>General</formatCode>
                <ptCount val="17"/>
              </numCache>
            </numRef>
          </cat>
          <val>
            <numRef>
              <f>Price!$B$3:$R$3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strRef>
          <f>'Piped Imports'!$A$3</f>
          <strCache>
            <ptCount val="1"/>
            <pt idx="0">
              <v>Piped Imports into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Imports'!$A$3</f>
              <strCache>
                <ptCount val="1"/>
                <pt idx="0">
                  <v>Piped Imports into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strRef>
          <f>'Piped Imports'!$A$7</f>
          <strCache>
            <ptCount val="1"/>
            <pt idx="0">
              <v>Piped Imports through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strRef>
          <f>'Piped Imports'!$A$11</f>
          <strCache>
            <ptCount val="1"/>
            <pt idx="0">
              <v>Piped Imports 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strRef>
          <f>'Piped Imports'!$A$15</f>
          <strCache>
            <ptCount val="1"/>
            <pt idx="0">
              <v>Total Piped Imports from  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Imports'!$D$15:$T$15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strRef>
          <f>'Piped Exports'!$A$3</f>
          <strCache>
            <ptCount val="1"/>
            <pt idx="0">
              <v>Piped Exports from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Exports'!$A$3</f>
              <strCache>
                <ptCount val="1"/>
                <pt idx="0">
                  <v>Piped Exports from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Exports'!$D$17:$T$17</f>
              <numCache>
                <formatCode>General</formatCode>
                <ptCount val="17"/>
              </numCache>
            </numRef>
          </cat>
          <val>
            <numRef>
              <f>'Piped Exports'!$D$3:$T$3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strRef>
          <f>'Piped Exports'!$A$7</f>
          <strCache>
            <ptCount val="1"/>
            <pt idx="0">
              <v>Piped Exports to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Exports'!$A$7</f>
              <strCache>
                <ptCount val="1"/>
                <pt idx="0">
                  <v>Piped Exports to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Exports'!$D$17:$T$17</f>
              <numCache>
                <formatCode>General</formatCode>
                <ptCount val="17"/>
              </numCache>
            </numRef>
          </cat>
          <val>
            <numRef>
              <f>'Piped Exports'!$D$7:$T$7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strRef>
          <f>'Piped Exports'!$A$11</f>
          <strCache>
            <ptCount val="1"/>
            <pt idx="0">
              <v>Piped Exports on  (GWh/day)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Exports'!$A$7</f>
              <strCache>
                <ptCount val="1"/>
                <pt idx="0">
                  <v>Piped Exports to  (GWh/day)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Exports'!$D$17:$T$17</f>
              <numCache>
                <formatCode>General</formatCode>
                <ptCount val="17"/>
              </numCache>
            </numRef>
          </cat>
          <val>
            <numRef>
              <f>'Piped Exports'!$D$11:$T$11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chart" Target="/xl/charts/chart17.xml" Id="rId2" /><Relationship Type="http://schemas.openxmlformats.org/officeDocument/2006/relationships/chart" Target="/xl/charts/chart18.xml" Id="rId3" /><Relationship Type="http://schemas.openxmlformats.org/officeDocument/2006/relationships/chart" Target="/xl/charts/chart19.xml" Id="rId4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0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0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0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0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0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0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0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0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9524</colOff>
      <row>1</row>
      <rowOff>190499</rowOff>
    </from>
    <to>
      <col>19</col>
      <colOff>0</colOff>
      <row>4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0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0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0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0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0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0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0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tabColor theme="2"/>
    <outlinePr summaryBelow="1" summaryRight="1"/>
    <pageSetUpPr/>
  </sheetPr>
  <dimension ref="A1:B1"/>
  <sheetViews>
    <sheetView workbookViewId="0">
      <selection activeCell="B1" sqref="B1"/>
    </sheetView>
  </sheetViews>
  <sheetFormatPr baseColWidth="8" defaultColWidth="9.140625" defaultRowHeight="15"/>
  <cols>
    <col width="28.7109375" customWidth="1" min="2" max="2"/>
  </cols>
  <sheetData>
    <row r="1">
      <c r="A1" s="7" t="inlineStr">
        <is>
          <t>Scenario:</t>
        </is>
      </c>
      <c r="B1" s="8" t="inlineStr">
        <is>
          <t>Master</t>
        </is>
      </c>
    </row>
  </sheetData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7"/>
    <outlinePr summaryBelow="1" summaryRight="1"/>
    <pageSetUpPr/>
  </sheetPr>
  <dimension ref="A1:W116"/>
  <sheetViews>
    <sheetView workbookViewId="0">
      <selection activeCell="A2" sqref="A2"/>
    </sheetView>
  </sheetViews>
  <sheetFormatPr baseColWidth="8" defaultColWidth="9.140625" defaultRowHeight="15" outlineLevelRow="1"/>
  <cols>
    <col width="28.5703125" customWidth="1" min="1" max="3"/>
    <col width="92.85546875" customWidth="1" min="23" max="23"/>
  </cols>
  <sheetData>
    <row r="1">
      <c r="A1" s="1" t="inlineStr">
        <is>
          <t>Select Destination: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</row>
    <row r="3" hidden="1" outlineLevel="1">
      <c r="A3" s="2">
        <f>"Total Imports into "&amp;$A$2&amp;" (GWh/day)"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  <c r="V3" s="2" t="n"/>
      <c r="W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</row>
    <row r="5">
      <c r="A5" s="1" t="inlineStr">
        <is>
          <t>Select Origin: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</row>
    <row r="7" hidden="1" outlineLevel="1">
      <c r="A7" s="2">
        <f>"Total Exports from "&amp;$A$6&amp;" (GWh/day)"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  <c r="V7" s="2" t="n"/>
      <c r="W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  <c r="V8" s="2" t="n"/>
      <c r="W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</row>
    <row r="11" hidden="1" outlineLevel="1">
      <c r="A11" s="2">
        <f>"Net Flows on "&amp;$A$10&amp;" (GWh/day)"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  <c r="V11" s="2" t="n"/>
      <c r="W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  <c r="V12" s="2" t="n"/>
      <c r="W12" s="2" t="n"/>
    </row>
    <row r="13">
      <c r="A13" s="1" t="inlineStr">
        <is>
          <t>Select Origin:</t>
        </is>
      </c>
      <c r="B13" s="1" t="inlineStr">
        <is>
          <t>Select Destination: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 hidden="1" outlineLevel="1">
      <c r="A15" s="2">
        <f>"Net Flows from "&amp;$A$14&amp;" to "&amp;$B$14&amp;" (GWh/day)"</f>
        <v/>
      </c>
      <c r="B15" s="2" t="n"/>
      <c r="C15" s="2" t="n"/>
      <c r="D15" s="6">
        <f>SUMIFS(D$18:D$116,$B$18:$B$116,$A$14,$C$18:$C$116,$B$14)-SUMIFS(D$18:D$116,$B$18:$B$116,$B$14,$C$18:$C$116,$A$14)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  <c r="V15" s="2" t="n"/>
      <c r="W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  <c r="V16" s="2" t="n"/>
      <c r="W16" s="2" t="n"/>
    </row>
    <row r="17">
      <c r="A17" s="1" t="inlineStr">
        <is>
          <t>Name</t>
        </is>
      </c>
      <c r="B17" s="1" t="inlineStr">
        <is>
          <t>Origin</t>
        </is>
      </c>
      <c r="C17" s="1" t="inlineStr">
        <is>
          <t>Destination</t>
        </is>
      </c>
      <c r="D17" s="1" t="inlineStr">
        <is>
          <t>Aug-21</t>
        </is>
      </c>
      <c r="E17" s="1" t="inlineStr">
        <is>
          <t>Sep-21</t>
        </is>
      </c>
      <c r="F17" s="1" t="inlineStr">
        <is>
          <t>Test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2" t="n"/>
    </row>
    <row r="18">
      <c r="A18" s="4" t="inlineStr">
        <is>
          <t>NL-DE</t>
        </is>
      </c>
      <c r="B18" s="4" t="inlineStr">
        <is>
          <t>Benelux</t>
        </is>
      </c>
      <c r="C18" s="4" t="inlineStr">
        <is>
          <t>Deutschland</t>
        </is>
      </c>
      <c r="D18" s="6" t="n">
        <v>0</v>
      </c>
      <c r="E18" s="6" t="n">
        <v>0</v>
      </c>
      <c r="F18" s="6" t="n">
        <v>0</v>
      </c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10" t="n"/>
      <c r="V18" s="10" t="n"/>
      <c r="W18" s="2" t="n"/>
    </row>
    <row r="19">
      <c r="A19" s="4" t="inlineStr">
        <is>
          <t>NL-FR</t>
        </is>
      </c>
      <c r="B19" s="4" t="inlineStr">
        <is>
          <t>Benelux</t>
        </is>
      </c>
      <c r="C19" s="4" t="inlineStr">
        <is>
          <t>Frankreich</t>
        </is>
      </c>
      <c r="D19" s="6" t="n">
        <v>0</v>
      </c>
      <c r="E19" s="6" t="n">
        <v>0</v>
      </c>
      <c r="F19" s="6" t="n">
        <v>0</v>
      </c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10" t="n"/>
      <c r="V19" s="10" t="n"/>
      <c r="W19" s="2" t="n"/>
    </row>
    <row r="20">
      <c r="A20" s="4" t="inlineStr">
        <is>
          <t>DE-NL</t>
        </is>
      </c>
      <c r="B20" s="4" t="inlineStr">
        <is>
          <t>Deutschland</t>
        </is>
      </c>
      <c r="C20" s="4" t="inlineStr">
        <is>
          <t>Benelux</t>
        </is>
      </c>
      <c r="D20" s="6" t="n">
        <v>0</v>
      </c>
      <c r="E20" s="6" t="n">
        <v>0</v>
      </c>
      <c r="F20" s="6" t="n">
        <v>0</v>
      </c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10" t="n"/>
      <c r="V20" s="10" t="n"/>
      <c r="W20" s="2" t="n"/>
    </row>
    <row r="21">
      <c r="A21" s="4" t="inlineStr">
        <is>
          <t>DE-FR I</t>
        </is>
      </c>
      <c r="B21" s="4" t="inlineStr">
        <is>
          <t>Deutschland</t>
        </is>
      </c>
      <c r="C21" s="4" t="inlineStr">
        <is>
          <t>Frankreich</t>
        </is>
      </c>
      <c r="D21" s="6" t="n">
        <v>0.5</v>
      </c>
      <c r="E21" s="6" t="n">
        <v>0</v>
      </c>
      <c r="F21" s="6" t="n">
        <v>0.2540983606557377</v>
      </c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10" t="n"/>
      <c r="V21" s="10" t="n"/>
      <c r="W21" s="2" t="n"/>
    </row>
    <row r="22">
      <c r="A22" s="4" t="inlineStr">
        <is>
          <t>DE-FR II</t>
        </is>
      </c>
      <c r="B22" s="4" t="inlineStr">
        <is>
          <t>Deutschland</t>
        </is>
      </c>
      <c r="C22" s="4" t="inlineStr">
        <is>
          <t>Frankreich</t>
        </is>
      </c>
      <c r="D22" s="6" t="n">
        <v>0.7</v>
      </c>
      <c r="E22" s="6" t="n">
        <v>0</v>
      </c>
      <c r="F22" s="6" t="n">
        <v>0.3557377049180327</v>
      </c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10" t="n"/>
      <c r="V22" s="10" t="n"/>
      <c r="W22" s="2" t="n"/>
    </row>
    <row r="23">
      <c r="A23" s="4" t="inlineStr">
        <is>
          <t>DE-CH</t>
        </is>
      </c>
      <c r="B23" s="4" t="inlineStr">
        <is>
          <t>Deutschland</t>
        </is>
      </c>
      <c r="C23" s="4" t="inlineStr">
        <is>
          <t>Schweiz</t>
        </is>
      </c>
      <c r="D23" s="6" t="n">
        <v>0</v>
      </c>
      <c r="E23" s="6" t="n">
        <v>0</v>
      </c>
      <c r="F23" s="6" t="n">
        <v>0</v>
      </c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10" t="n"/>
      <c r="V23" s="10" t="n"/>
      <c r="W23" s="2" t="n"/>
    </row>
    <row r="24">
      <c r="A24" s="4" t="inlineStr">
        <is>
          <t>FR-NL</t>
        </is>
      </c>
      <c r="B24" s="4" t="inlineStr">
        <is>
          <t>Frankreich</t>
        </is>
      </c>
      <c r="C24" s="4" t="inlineStr">
        <is>
          <t>Benelux</t>
        </is>
      </c>
      <c r="D24" s="6" t="n">
        <v>0</v>
      </c>
      <c r="E24" s="6" t="n">
        <v>0</v>
      </c>
      <c r="F24" s="6" t="n">
        <v>0</v>
      </c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10" t="n"/>
      <c r="V24" s="10" t="n"/>
      <c r="W24" s="2" t="n"/>
    </row>
    <row r="25">
      <c r="A25" s="4" t="inlineStr">
        <is>
          <t>FR-DE</t>
        </is>
      </c>
      <c r="B25" s="4" t="inlineStr">
        <is>
          <t>Frankreich</t>
        </is>
      </c>
      <c r="C25" s="4" t="inlineStr">
        <is>
          <t>Deutschland</t>
        </is>
      </c>
      <c r="D25" s="6" t="n">
        <v>0</v>
      </c>
      <c r="E25" s="6" t="n">
        <v>0</v>
      </c>
      <c r="F25" s="6" t="n">
        <v>0</v>
      </c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10" t="n"/>
      <c r="V25" s="10" t="n"/>
      <c r="W25" s="2" t="n"/>
    </row>
    <row r="26">
      <c r="A26" s="4" t="inlineStr">
        <is>
          <t>FR-CH</t>
        </is>
      </c>
      <c r="B26" s="4" t="inlineStr">
        <is>
          <t>Frankreich</t>
        </is>
      </c>
      <c r="C26" s="4" t="inlineStr">
        <is>
          <t>Schweiz</t>
        </is>
      </c>
      <c r="D26" s="6" t="n">
        <v>0</v>
      </c>
      <c r="E26" s="6" t="n">
        <v>0.2</v>
      </c>
      <c r="F26" s="6" t="n">
        <v>0.09836065573770492</v>
      </c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10" t="n"/>
      <c r="V26" s="10" t="n"/>
      <c r="W26" s="2" t="n"/>
    </row>
    <row r="27">
      <c r="A27" s="4" t="inlineStr">
        <is>
          <t>CH-FR</t>
        </is>
      </c>
      <c r="B27" s="4" t="inlineStr">
        <is>
          <t>Schweiz</t>
        </is>
      </c>
      <c r="C27" s="4" t="inlineStr">
        <is>
          <t>Frankreich</t>
        </is>
      </c>
      <c r="D27" s="6" t="n">
        <v>0.8</v>
      </c>
      <c r="E27" s="6" t="n">
        <v>0</v>
      </c>
      <c r="F27" s="6" t="n">
        <v>0.4065573770491803</v>
      </c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10" t="n"/>
      <c r="V27" s="10" t="n"/>
      <c r="W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10" t="n"/>
      <c r="V28" s="10" t="n"/>
      <c r="W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10" t="n"/>
      <c r="V29" s="10" t="n"/>
      <c r="W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10" t="n"/>
      <c r="V30" s="10" t="n"/>
      <c r="W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10" t="n"/>
      <c r="V31" s="10" t="n"/>
      <c r="W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10" t="n"/>
      <c r="V32" s="10" t="n"/>
      <c r="W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10" t="n"/>
      <c r="V33" s="10" t="n"/>
      <c r="W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10" t="n"/>
      <c r="V34" s="10" t="n"/>
      <c r="W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10" t="n"/>
      <c r="V35" s="10" t="n"/>
      <c r="W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10" t="n"/>
      <c r="V36" s="10" t="n"/>
      <c r="W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10" t="n"/>
      <c r="V37" s="10" t="n"/>
      <c r="W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10" t="n"/>
      <c r="V38" s="10" t="n"/>
      <c r="W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10" t="n"/>
      <c r="V39" s="10" t="n"/>
      <c r="W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10" t="n"/>
      <c r="V40" s="10" t="n"/>
      <c r="W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10" t="n"/>
      <c r="V41" s="10" t="n"/>
      <c r="W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10" t="n"/>
      <c r="V42" s="10" t="n"/>
      <c r="W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10" t="n"/>
      <c r="V43" s="10" t="n"/>
      <c r="W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10" t="n"/>
      <c r="V44" s="10" t="n"/>
      <c r="W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10" t="n"/>
      <c r="V45" s="10" t="n"/>
      <c r="W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10" t="n"/>
      <c r="V46" s="10" t="n"/>
      <c r="W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10" t="n"/>
      <c r="V47" s="10" t="n"/>
      <c r="W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10" t="n"/>
      <c r="V48" s="10" t="n"/>
      <c r="W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10" t="n"/>
      <c r="V49" s="10" t="n"/>
      <c r="W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10" t="n"/>
      <c r="V50" s="10" t="n"/>
      <c r="W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10" t="n"/>
      <c r="V51" s="10" t="n"/>
      <c r="W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10" t="n"/>
      <c r="V52" s="10" t="n"/>
      <c r="W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10" t="n"/>
      <c r="V53" s="10" t="n"/>
      <c r="W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10" t="n"/>
      <c r="V54" s="10" t="n"/>
      <c r="W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10" t="n"/>
      <c r="V55" s="10" t="n"/>
      <c r="W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10" t="n"/>
      <c r="V56" s="10" t="n"/>
      <c r="W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10" t="n"/>
      <c r="V57" s="10" t="n"/>
      <c r="W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10" t="n"/>
      <c r="V58" s="10" t="n"/>
      <c r="W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10" t="n"/>
      <c r="V59" s="10" t="n"/>
      <c r="W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10" t="n"/>
      <c r="V60" s="10" t="n"/>
      <c r="W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10" t="n"/>
      <c r="V61" s="10" t="n"/>
      <c r="W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10" t="n"/>
      <c r="V62" s="10" t="n"/>
      <c r="W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10" t="n"/>
      <c r="V63" s="10" t="n"/>
      <c r="W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10" t="n"/>
      <c r="V64" s="10" t="n"/>
      <c r="W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10" t="n"/>
      <c r="V65" s="10" t="n"/>
      <c r="W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10" t="n"/>
      <c r="V66" s="10" t="n"/>
      <c r="W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10" t="n"/>
      <c r="V67" s="10" t="n"/>
      <c r="W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10" t="n"/>
      <c r="V68" s="10" t="n"/>
      <c r="W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10" t="n"/>
      <c r="V69" s="10" t="n"/>
      <c r="W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10" t="n"/>
      <c r="V70" s="10" t="n"/>
      <c r="W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10" t="n"/>
      <c r="V71" s="10" t="n"/>
      <c r="W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10" t="n"/>
      <c r="V72" s="10" t="n"/>
      <c r="W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10" t="n"/>
      <c r="V73" s="10" t="n"/>
      <c r="W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10" t="n"/>
      <c r="V74" s="10" t="n"/>
      <c r="W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10" t="n"/>
      <c r="V75" s="10" t="n"/>
      <c r="W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10" t="n"/>
      <c r="V76" s="10" t="n"/>
      <c r="W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10" t="n"/>
      <c r="V77" s="10" t="n"/>
      <c r="W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10" t="n"/>
      <c r="V78" s="10" t="n"/>
      <c r="W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10" t="n"/>
      <c r="V79" s="10" t="n"/>
      <c r="W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10" t="n"/>
      <c r="V80" s="10" t="n"/>
      <c r="W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10" t="n"/>
      <c r="V81" s="10" t="n"/>
      <c r="W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10" t="n"/>
      <c r="V82" s="10" t="n"/>
      <c r="W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10" t="n"/>
      <c r="V83" s="10" t="n"/>
      <c r="W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10" t="n"/>
      <c r="V84" s="10" t="n"/>
      <c r="W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10" t="n"/>
      <c r="V85" s="10" t="n"/>
      <c r="W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10" t="n"/>
      <c r="V86" s="10" t="n"/>
      <c r="W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10" t="n"/>
      <c r="V87" s="10" t="n"/>
      <c r="W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10" t="n"/>
      <c r="V88" s="10" t="n"/>
      <c r="W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10" t="n"/>
      <c r="V89" s="10" t="n"/>
      <c r="W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10" t="n"/>
      <c r="V90" s="10" t="n"/>
      <c r="W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10" t="n"/>
      <c r="V91" s="10" t="n"/>
      <c r="W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10" t="n"/>
      <c r="V92" s="10" t="n"/>
      <c r="W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10" t="n"/>
      <c r="V93" s="10" t="n"/>
      <c r="W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10" t="n"/>
      <c r="V94" s="10" t="n"/>
      <c r="W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10" t="n"/>
      <c r="V95" s="10" t="n"/>
      <c r="W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10" t="n"/>
      <c r="V96" s="10" t="n"/>
      <c r="W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10" t="n"/>
      <c r="V97" s="10" t="n"/>
      <c r="W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10" t="n"/>
      <c r="V98" s="10" t="n"/>
      <c r="W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10" t="n"/>
      <c r="V99" s="10" t="n"/>
      <c r="W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10" t="n"/>
      <c r="V100" s="10" t="n"/>
      <c r="W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10" t="n"/>
      <c r="V101" s="10" t="n"/>
      <c r="W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10" t="n"/>
      <c r="V102" s="10" t="n"/>
      <c r="W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10" t="n"/>
      <c r="V103" s="10" t="n"/>
      <c r="W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10" t="n"/>
      <c r="V104" s="10" t="n"/>
      <c r="W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10" t="n"/>
      <c r="V105" s="10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10" t="n"/>
      <c r="V106" s="10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10" t="n"/>
      <c r="V107" s="10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10" t="n"/>
      <c r="V108" s="10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10" t="n"/>
      <c r="V109" s="10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10" t="n"/>
      <c r="V110" s="10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10" t="n"/>
      <c r="V111" s="10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10" t="n"/>
      <c r="V112" s="10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10" t="n"/>
      <c r="V113" s="10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10" t="n"/>
      <c r="V114" s="10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10" t="n"/>
      <c r="V115" s="10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10" t="n"/>
      <c r="V116" s="10" t="n"/>
    </row>
  </sheetData>
  <dataValidations count="3">
    <dataValidation sqref="A2 B14" showErrorMessage="1" showInputMessage="1" allowBlank="0" type="list">
      <formula1>D_DESTINATION</formula1>
    </dataValidation>
    <dataValidation sqref="A10" showErrorMessage="1" showInputMessage="1" allowBlank="0" type="list">
      <formula1>D_CONNECTION_NAME</formula1>
    </dataValidation>
    <dataValidation sqref="A6 A14" showErrorMessage="1" showInputMessage="1" allowBlank="0" type="list">
      <formula1>D_ORIGIN</formula1>
    </dataValidation>
  </dataValidations>
  <pageMargins left="0.75" right="0.75" top="1" bottom="1" header="0.5" footer="0.5"/>
  <pageSetup orientation="portrait" paperSize="9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1"/>
    <outlinePr summaryBelow="1" summaryRight="1"/>
    <pageSetUpPr/>
  </sheetPr>
  <dimension ref="A1:U104"/>
  <sheetViews>
    <sheetView workbookViewId="0">
      <selection activeCell="A2" sqref="A2"/>
    </sheetView>
  </sheetViews>
  <sheetFormatPr baseColWidth="8" defaultColWidth="9.140625" defaultRowHeight="15" outlineLevelRow="1"/>
  <cols>
    <col width="28.5703125" customWidth="1" min="1" max="1"/>
    <col width="9.140625" customWidth="1" min="19" max="19"/>
    <col width="92.8554687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"Market Prices "&amp;$A$2&amp;" (EUR/MWh)"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  <c r="T3" s="2" t="n"/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Test</t>
        </is>
      </c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2" t="n"/>
      <c r="T5" s="2" t="n"/>
      <c r="U5" s="2" t="n"/>
    </row>
    <row r="6">
      <c r="A6" s="4" t="inlineStr">
        <is>
          <t>Benelux</t>
        </is>
      </c>
      <c r="B6" s="6" t="n">
        <v>17.59895844079881</v>
      </c>
      <c r="C6" s="6" t="n">
        <v>15.99008963941719</v>
      </c>
      <c r="D6" s="6" t="n">
        <v>16.80771148929965</v>
      </c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10" t="n"/>
      <c r="T6" s="10" t="n"/>
      <c r="U6" s="2" t="n"/>
    </row>
    <row r="7">
      <c r="A7" s="4" t="inlineStr">
        <is>
          <t>Deutschland</t>
        </is>
      </c>
      <c r="B7" s="6" t="n">
        <v>17.39895844079881</v>
      </c>
      <c r="C7" s="6" t="n">
        <v>15.99008963941719</v>
      </c>
      <c r="D7" s="6" t="n">
        <v>16.78417932746865</v>
      </c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10" t="n"/>
      <c r="T7" s="10" t="n"/>
      <c r="U7" s="2" t="n"/>
    </row>
    <row r="8">
      <c r="A8" s="4" t="inlineStr">
        <is>
          <t>Frankreich</t>
        </is>
      </c>
      <c r="B8" s="6" t="n">
        <v>17.54895844079881</v>
      </c>
      <c r="C8" s="6" t="n">
        <v>16.04008963941719</v>
      </c>
      <c r="D8" s="6" t="n">
        <v>16.73822296542958</v>
      </c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10" t="n"/>
      <c r="T8" s="10" t="n"/>
      <c r="U8" s="2" t="n"/>
    </row>
    <row r="9">
      <c r="A9" s="4" t="inlineStr">
        <is>
          <t>LNG</t>
        </is>
      </c>
      <c r="B9" s="6" t="n">
        <v>17.19895844079881</v>
      </c>
      <c r="C9" s="6" t="n">
        <v>15.69008963941719</v>
      </c>
      <c r="D9" s="6" t="n">
        <v>16.4568918171685</v>
      </c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10" t="n"/>
      <c r="T9" s="10" t="n"/>
      <c r="U9" s="2" t="n"/>
    </row>
    <row r="10">
      <c r="A10" s="4" t="inlineStr">
        <is>
          <t>Schweiz</t>
        </is>
      </c>
      <c r="B10" s="6" t="n">
        <v>17.34895844079881</v>
      </c>
      <c r="C10" s="6" t="n">
        <v>16.24008963941719</v>
      </c>
      <c r="D10" s="6" t="n">
        <v>16.80361312864391</v>
      </c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10" t="n"/>
      <c r="T10" s="10" t="n"/>
      <c r="U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10" t="n"/>
      <c r="T11" s="10" t="n"/>
      <c r="U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10" t="n"/>
      <c r="T12" s="10" t="n"/>
      <c r="U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10" t="n"/>
      <c r="T13" s="10" t="n"/>
      <c r="U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10" t="n"/>
      <c r="T14" s="10" t="n"/>
      <c r="U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10" t="n"/>
      <c r="T15" s="10" t="n"/>
      <c r="U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10" t="n"/>
      <c r="T16" s="10" t="n"/>
      <c r="U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10" t="n"/>
      <c r="T17" s="10" t="n"/>
      <c r="U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10" t="n"/>
      <c r="T18" s="10" t="n"/>
      <c r="U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10" t="n"/>
      <c r="T19" s="10" t="n"/>
      <c r="U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10" t="n"/>
      <c r="T20" s="10" t="n"/>
      <c r="U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10" t="n"/>
      <c r="T21" s="10" t="n"/>
      <c r="U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10" t="n"/>
      <c r="T22" s="10" t="n"/>
      <c r="U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10" t="n"/>
      <c r="T23" s="10" t="n"/>
      <c r="U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10" t="n"/>
      <c r="T24" s="10" t="n"/>
      <c r="U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10" t="n"/>
      <c r="T25" s="10" t="n"/>
      <c r="U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10" t="n"/>
      <c r="T26" s="10" t="n"/>
      <c r="U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10" t="n"/>
      <c r="T27" s="10" t="n"/>
      <c r="U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10" t="n"/>
      <c r="T28" s="10" t="n"/>
      <c r="U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10" t="n"/>
      <c r="T29" s="10" t="n"/>
      <c r="U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10" t="n"/>
      <c r="T30" s="10" t="n"/>
      <c r="U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10" t="n"/>
      <c r="T31" s="10" t="n"/>
      <c r="U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10" t="n"/>
      <c r="T32" s="10" t="n"/>
      <c r="U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10" t="n"/>
      <c r="T33" s="10" t="n"/>
      <c r="U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10" t="n"/>
      <c r="T34" s="10" t="n"/>
      <c r="U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10" t="n"/>
      <c r="T35" s="10" t="n"/>
      <c r="U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10" t="n"/>
      <c r="T36" s="10" t="n"/>
      <c r="U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10" t="n"/>
      <c r="T37" s="10" t="n"/>
      <c r="U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10" t="n"/>
      <c r="T38" s="10" t="n"/>
      <c r="U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10" t="n"/>
      <c r="T39" s="10" t="n"/>
      <c r="U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10" t="n"/>
      <c r="T40" s="10" t="n"/>
      <c r="U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10" t="n"/>
      <c r="T41" s="10" t="n"/>
      <c r="U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10" t="n"/>
      <c r="T42" s="10" t="n"/>
      <c r="U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10" t="n"/>
      <c r="T43" s="10" t="n"/>
      <c r="U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10" t="n"/>
      <c r="T44" s="10" t="n"/>
      <c r="U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10" t="n"/>
      <c r="T45" s="10" t="n"/>
      <c r="U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10" t="n"/>
      <c r="T46" s="10" t="n"/>
      <c r="U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10" t="n"/>
      <c r="T47" s="10" t="n"/>
      <c r="U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10" t="n"/>
      <c r="T48" s="10" t="n"/>
      <c r="U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10" t="n"/>
      <c r="T49" s="10" t="n"/>
      <c r="U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10" t="n"/>
      <c r="T50" s="10" t="n"/>
      <c r="U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10" t="n"/>
      <c r="T51" s="10" t="n"/>
      <c r="U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10" t="n"/>
      <c r="T52" s="10" t="n"/>
      <c r="U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10" t="n"/>
      <c r="T53" s="10" t="n"/>
      <c r="U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10" t="n"/>
      <c r="T54" s="10" t="n"/>
      <c r="U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10" t="n"/>
      <c r="T55" s="10" t="n"/>
      <c r="U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10" t="n"/>
      <c r="T56" s="10" t="n"/>
      <c r="U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10" t="n"/>
      <c r="T57" s="10" t="n"/>
      <c r="U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10" t="n"/>
      <c r="T58" s="10" t="n"/>
      <c r="U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10" t="n"/>
      <c r="T59" s="10" t="n"/>
      <c r="U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10" t="n"/>
      <c r="T60" s="10" t="n"/>
      <c r="U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10" t="n"/>
      <c r="T61" s="10" t="n"/>
      <c r="U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10" t="n"/>
      <c r="T62" s="10" t="n"/>
      <c r="U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10" t="n"/>
      <c r="T63" s="10" t="n"/>
      <c r="U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10" t="n"/>
      <c r="T64" s="10" t="n"/>
      <c r="U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10" t="n"/>
      <c r="T65" s="10" t="n"/>
      <c r="U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10" t="n"/>
      <c r="T66" s="10" t="n"/>
      <c r="U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10" t="n"/>
      <c r="T67" s="10" t="n"/>
      <c r="U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10" t="n"/>
      <c r="T68" s="10" t="n"/>
      <c r="U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10" t="n"/>
      <c r="T69" s="10" t="n"/>
      <c r="U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10" t="n"/>
      <c r="T70" s="10" t="n"/>
      <c r="U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10" t="n"/>
      <c r="T71" s="10" t="n"/>
      <c r="U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10" t="n"/>
      <c r="T72" s="10" t="n"/>
      <c r="U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10" t="n"/>
      <c r="T73" s="10" t="n"/>
      <c r="U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10" t="n"/>
      <c r="T74" s="10" t="n"/>
      <c r="U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10" t="n"/>
      <c r="T75" s="10" t="n"/>
      <c r="U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10" t="n"/>
      <c r="T76" s="10" t="n"/>
      <c r="U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10" t="n"/>
      <c r="T77" s="10" t="n"/>
      <c r="U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10" t="n"/>
      <c r="T78" s="10" t="n"/>
      <c r="U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10" t="n"/>
      <c r="T79" s="10" t="n"/>
      <c r="U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10" t="n"/>
      <c r="T80" s="10" t="n"/>
      <c r="U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10" t="n"/>
      <c r="T81" s="10" t="n"/>
      <c r="U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10" t="n"/>
      <c r="T82" s="10" t="n"/>
      <c r="U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10" t="n"/>
      <c r="T83" s="10" t="n"/>
      <c r="U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10" t="n"/>
      <c r="T84" s="10" t="n"/>
      <c r="U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10" t="n"/>
      <c r="T85" s="10" t="n"/>
      <c r="U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10" t="n"/>
      <c r="T86" s="10" t="n"/>
      <c r="U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10" t="n"/>
      <c r="T87" s="10" t="n"/>
      <c r="U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10" t="n"/>
      <c r="T88" s="10" t="n"/>
      <c r="U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10" t="n"/>
      <c r="T89" s="10" t="n"/>
      <c r="U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10" t="n"/>
      <c r="T90" s="10" t="n"/>
      <c r="U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10" t="n"/>
      <c r="T91" s="10" t="n"/>
      <c r="U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10" t="n"/>
      <c r="T92" s="10" t="n"/>
      <c r="U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10" t="n"/>
      <c r="T93" s="10" t="n"/>
      <c r="U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10" t="n"/>
      <c r="T94" s="10" t="n"/>
      <c r="U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10" t="n"/>
      <c r="T95" s="10" t="n"/>
      <c r="U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10" t="n"/>
      <c r="T96" s="10" t="n"/>
      <c r="U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10" t="n"/>
      <c r="T97" s="10" t="n"/>
      <c r="U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10" t="n"/>
      <c r="T98" s="10" t="n"/>
      <c r="U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10" t="n"/>
      <c r="T99" s="10" t="n"/>
      <c r="U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10" t="n"/>
      <c r="T100" s="10" t="n"/>
      <c r="U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10" t="n"/>
      <c r="T101" s="10" t="n"/>
      <c r="U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10" t="n"/>
      <c r="T102" s="10" t="n"/>
      <c r="U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10" t="n"/>
      <c r="T103" s="10" t="n"/>
      <c r="U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10" t="n"/>
      <c r="T104" s="10" t="n"/>
      <c r="U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2" sqref="A2"/>
    </sheetView>
  </sheetViews>
  <sheetFormatPr baseColWidth="8" defaultColWidth="9.140625" defaultRowHeight="15"/>
  <cols>
    <col width="28.5703125" customWidth="1" min="1" max="2"/>
  </cols>
  <sheetData>
    <row r="1">
      <c r="A1" s="7" t="inlineStr">
        <is>
          <t>Master</t>
        </is>
      </c>
      <c r="B1" s="7" t="inlineStr">
        <is>
          <t>Region</t>
        </is>
      </c>
    </row>
    <row r="2">
      <c r="A2" t="inlineStr">
        <is>
          <t>Deutschland</t>
        </is>
      </c>
      <c r="B2" t="inlineStr">
        <is>
          <t>Deutschland</t>
        </is>
      </c>
    </row>
    <row r="3">
      <c r="A3" t="inlineStr">
        <is>
          <t>Frankreich</t>
        </is>
      </c>
      <c r="B3" t="inlineStr">
        <is>
          <t>Frankreich</t>
        </is>
      </c>
    </row>
    <row r="4">
      <c r="A4" t="inlineStr">
        <is>
          <t>Benelux</t>
        </is>
      </c>
      <c r="B4" t="inlineStr">
        <is>
          <t>Niederlande</t>
        </is>
      </c>
    </row>
    <row r="5">
      <c r="A5" t="inlineStr">
        <is>
          <t>Schweiz</t>
        </is>
      </c>
      <c r="B5" t="inlineStr">
        <is>
          <t>Schweiz</t>
        </is>
      </c>
    </row>
    <row r="6">
      <c r="A6" t="inlineStr">
        <is>
          <t>Benelux</t>
        </is>
      </c>
      <c r="B6" t="inlineStr">
        <is>
          <t>Luxemburg</t>
        </is>
      </c>
    </row>
    <row r="7">
      <c r="A7" t="inlineStr">
        <is>
          <t>Benelux</t>
        </is>
      </c>
      <c r="B7" t="inlineStr">
        <is>
          <t>Benelux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U104"/>
  <sheetViews>
    <sheetView workbookViewId="0">
      <selection activeCell="A2" sqref="A2"/>
    </sheetView>
  </sheetViews>
  <sheetFormatPr baseColWidth="8" defaultColWidth="9.140625" defaultRowHeight="15" outlineLevelRow="1"/>
  <cols>
    <col width="28.5703125" customWidth="1" min="1" max="1"/>
    <col width="9.140625" customWidth="1" min="19" max="19"/>
    <col width="92.8554687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"Demand "&amp;$A$2&amp;" (GWh/day)"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  <c r="T3" s="2" t="n"/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1" t="inlineStr">
        <is>
          <t>Test</t>
        </is>
      </c>
      <c r="T5" s="1" t="n"/>
      <c r="U5" s="2" t="n"/>
    </row>
    <row r="6">
      <c r="A6" s="4" t="inlineStr">
        <is>
          <t>Benelux</t>
        </is>
      </c>
      <c r="B6" s="6" t="n">
        <v>5</v>
      </c>
      <c r="C6" s="6" t="n">
        <v>5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10" t="n">
        <v>5</v>
      </c>
      <c r="T6" s="10" t="n"/>
      <c r="U6" s="2" t="n"/>
    </row>
    <row r="7">
      <c r="A7" s="4" t="inlineStr">
        <is>
          <t>Deutschland</t>
        </is>
      </c>
      <c r="B7" s="6" t="n">
        <v>5</v>
      </c>
      <c r="C7" s="6" t="n">
        <v>4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10" t="n">
        <v>4.508196721311475</v>
      </c>
      <c r="T7" s="10" t="n"/>
      <c r="U7" s="2" t="n"/>
    </row>
    <row r="8">
      <c r="A8" s="4" t="inlineStr">
        <is>
          <t>Frankreich</t>
        </is>
      </c>
      <c r="B8" s="6" t="n">
        <v>5</v>
      </c>
      <c r="C8" s="6" t="n">
        <v>6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10" t="n">
        <v>5.491803278688525</v>
      </c>
      <c r="T8" s="10" t="n"/>
      <c r="U8" s="2" t="n"/>
    </row>
    <row r="9">
      <c r="A9" s="4" t="inlineStr">
        <is>
          <t>Schweiz</t>
        </is>
      </c>
      <c r="B9" s="6" t="n">
        <v>8</v>
      </c>
      <c r="C9" s="6" t="n">
        <v>8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10" t="n">
        <v>8</v>
      </c>
      <c r="T9" s="10" t="n"/>
      <c r="U9" s="2" t="n"/>
    </row>
    <row r="10">
      <c r="A10" s="4" t="inlineStr">
        <is>
          <t>Total</t>
        </is>
      </c>
      <c r="B10" s="11" t="n">
        <v>23</v>
      </c>
      <c r="C10" s="11" t="n">
        <v>23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2" t="n">
        <v>23</v>
      </c>
      <c r="T10" s="10" t="n"/>
      <c r="U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10" t="n"/>
      <c r="T11" s="10" t="n"/>
      <c r="U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10" t="n"/>
      <c r="T12" s="10" t="n"/>
      <c r="U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10" t="n"/>
      <c r="T13" s="10" t="n"/>
      <c r="U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10" t="n"/>
      <c r="T14" s="10" t="n"/>
      <c r="U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10" t="n"/>
      <c r="T15" s="10" t="n"/>
      <c r="U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10" t="n"/>
      <c r="T16" s="10" t="n"/>
      <c r="U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10" t="n"/>
      <c r="T17" s="10" t="n"/>
      <c r="U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10" t="n"/>
      <c r="T18" s="10" t="n"/>
      <c r="U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10" t="n"/>
      <c r="T19" s="10" t="n"/>
      <c r="U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10" t="n"/>
      <c r="T20" s="10" t="n"/>
      <c r="U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10" t="n"/>
      <c r="T21" s="10" t="n"/>
      <c r="U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10" t="n"/>
      <c r="T22" s="10" t="n"/>
      <c r="U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10" t="n"/>
      <c r="T23" s="10" t="n"/>
      <c r="U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10" t="n"/>
      <c r="T24" s="10" t="n"/>
      <c r="U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10" t="n"/>
      <c r="T25" s="10" t="n"/>
      <c r="U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10" t="n"/>
      <c r="T26" s="10" t="n"/>
      <c r="U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10" t="n"/>
      <c r="T27" s="10" t="n"/>
      <c r="U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10" t="n"/>
      <c r="T28" s="10" t="n"/>
      <c r="U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10" t="n"/>
      <c r="T29" s="10" t="n"/>
      <c r="U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10" t="n"/>
      <c r="T30" s="10" t="n"/>
      <c r="U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10" t="n"/>
      <c r="T31" s="10" t="n"/>
      <c r="U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10" t="n"/>
      <c r="T32" s="10" t="n"/>
      <c r="U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10" t="n"/>
      <c r="T33" s="10" t="n"/>
      <c r="U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10" t="n"/>
      <c r="T34" s="10" t="n"/>
      <c r="U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10" t="n"/>
      <c r="T35" s="10" t="n"/>
      <c r="U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10" t="n"/>
      <c r="T36" s="10" t="n"/>
      <c r="U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10" t="n"/>
      <c r="T37" s="10" t="n"/>
      <c r="U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10" t="n"/>
      <c r="T38" s="10" t="n"/>
      <c r="U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10" t="n"/>
      <c r="T39" s="10" t="n"/>
      <c r="U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10" t="n"/>
      <c r="T40" s="10" t="n"/>
      <c r="U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10" t="n"/>
      <c r="T41" s="10" t="n"/>
      <c r="U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10" t="n"/>
      <c r="T42" s="10" t="n"/>
      <c r="U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10" t="n"/>
      <c r="T43" s="10" t="n"/>
      <c r="U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10" t="n"/>
      <c r="T44" s="10" t="n"/>
      <c r="U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10" t="n"/>
      <c r="T45" s="10" t="n"/>
      <c r="U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10" t="n"/>
      <c r="T46" s="10" t="n"/>
      <c r="U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10" t="n"/>
      <c r="T47" s="10" t="n"/>
      <c r="U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10" t="n"/>
      <c r="T48" s="10" t="n"/>
      <c r="U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10" t="n"/>
      <c r="T49" s="10" t="n"/>
      <c r="U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10" t="n"/>
      <c r="T50" s="10" t="n"/>
      <c r="U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10" t="n"/>
      <c r="T51" s="10" t="n"/>
      <c r="U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10" t="n"/>
      <c r="T52" s="10" t="n"/>
      <c r="U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10" t="n"/>
      <c r="T53" s="10" t="n"/>
      <c r="U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10" t="n"/>
      <c r="T54" s="10" t="n"/>
      <c r="U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10" t="n"/>
      <c r="T55" s="10" t="n"/>
      <c r="U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10" t="n"/>
      <c r="T56" s="10" t="n"/>
      <c r="U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10" t="n"/>
      <c r="T57" s="10" t="n"/>
      <c r="U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10" t="n"/>
      <c r="T58" s="10" t="n"/>
      <c r="U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10" t="n"/>
      <c r="T59" s="10" t="n"/>
      <c r="U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10" t="n"/>
      <c r="T60" s="10" t="n"/>
      <c r="U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10" t="n"/>
      <c r="T61" s="10" t="n"/>
      <c r="U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10" t="n"/>
      <c r="T62" s="10" t="n"/>
      <c r="U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10" t="n"/>
      <c r="T63" s="10" t="n"/>
      <c r="U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10" t="n"/>
      <c r="T64" s="10" t="n"/>
      <c r="U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10" t="n"/>
      <c r="T65" s="10" t="n"/>
      <c r="U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10" t="n"/>
      <c r="T66" s="10" t="n"/>
      <c r="U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10" t="n"/>
      <c r="T67" s="10" t="n"/>
      <c r="U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10" t="n"/>
      <c r="T68" s="10" t="n"/>
      <c r="U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10" t="n"/>
      <c r="T69" s="10" t="n"/>
      <c r="U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10" t="n"/>
      <c r="T70" s="10" t="n"/>
      <c r="U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10" t="n"/>
      <c r="T71" s="10" t="n"/>
      <c r="U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10" t="n"/>
      <c r="T72" s="10" t="n"/>
      <c r="U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10" t="n"/>
      <c r="T73" s="10" t="n"/>
      <c r="U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10" t="n"/>
      <c r="T74" s="10" t="n"/>
      <c r="U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10" t="n"/>
      <c r="T75" s="10" t="n"/>
      <c r="U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10" t="n"/>
      <c r="T76" s="10" t="n"/>
      <c r="U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10" t="n"/>
      <c r="T77" s="10" t="n"/>
      <c r="U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10" t="n"/>
      <c r="T78" s="10" t="n"/>
      <c r="U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10" t="n"/>
      <c r="T79" s="10" t="n"/>
      <c r="U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10" t="n"/>
      <c r="T80" s="10" t="n"/>
      <c r="U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10" t="n"/>
      <c r="T81" s="10" t="n"/>
      <c r="U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10" t="n"/>
      <c r="T82" s="10" t="n"/>
      <c r="U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10" t="n"/>
      <c r="T83" s="10" t="n"/>
      <c r="U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10" t="n"/>
      <c r="T84" s="10" t="n"/>
      <c r="U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10" t="n"/>
      <c r="T85" s="10" t="n"/>
      <c r="U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10" t="n"/>
      <c r="T86" s="10" t="n"/>
      <c r="U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10" t="n"/>
      <c r="T87" s="10" t="n"/>
      <c r="U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10" t="n"/>
      <c r="T88" s="10" t="n"/>
      <c r="U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10" t="n"/>
      <c r="T89" s="10" t="n"/>
      <c r="U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10" t="n"/>
      <c r="T90" s="10" t="n"/>
      <c r="U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10" t="n"/>
      <c r="T91" s="10" t="n"/>
      <c r="U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10" t="n"/>
      <c r="T92" s="10" t="n"/>
      <c r="U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10" t="n"/>
      <c r="T93" s="10" t="n"/>
      <c r="U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10" t="n"/>
      <c r="T94" s="10" t="n"/>
      <c r="U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10" t="n"/>
      <c r="T95" s="10" t="n"/>
      <c r="U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10" t="n"/>
      <c r="T96" s="10" t="n"/>
      <c r="U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10" t="n"/>
      <c r="T97" s="10" t="n"/>
      <c r="U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10" t="n"/>
      <c r="T98" s="10" t="n"/>
      <c r="U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10" t="n"/>
      <c r="T99" s="10" t="n"/>
      <c r="U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10" t="n"/>
      <c r="T100" s="10" t="n"/>
      <c r="U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10" t="n"/>
      <c r="T101" s="10" t="n"/>
      <c r="U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10" t="n"/>
      <c r="T102" s="10" t="n"/>
      <c r="U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10" t="n"/>
      <c r="T103" s="10" t="n"/>
      <c r="U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10" t="n"/>
      <c r="T104" s="10" t="n"/>
      <c r="U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U104"/>
  <sheetViews>
    <sheetView tabSelected="1" workbookViewId="0">
      <selection activeCell="A2" sqref="A2"/>
    </sheetView>
  </sheetViews>
  <sheetFormatPr baseColWidth="8" defaultColWidth="9.140625" defaultRowHeight="15" outlineLevelRow="1"/>
  <cols>
    <col width="28.5703125" customWidth="1" min="1" max="1"/>
    <col width="9.140625" customWidth="1" min="19" max="19"/>
    <col width="92.8554687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"Production "&amp;$A$2&amp;" (GWh/day)"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  <c r="T3" s="2" t="n"/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1" t="inlineStr">
        <is>
          <t>Test</t>
        </is>
      </c>
      <c r="T5" s="1" t="n"/>
      <c r="U5" s="2" t="n"/>
    </row>
    <row r="6">
      <c r="A6" s="4" t="inlineStr">
        <is>
          <t>Benelux</t>
        </is>
      </c>
      <c r="B6" s="6" t="n">
        <v>2</v>
      </c>
      <c r="C6" s="6" t="n">
        <v>2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10" t="n">
        <v>2</v>
      </c>
      <c r="T6" s="10" t="n"/>
      <c r="U6" s="2" t="n"/>
    </row>
    <row r="7">
      <c r="A7" s="4" t="inlineStr">
        <is>
          <t>Deutschland</t>
        </is>
      </c>
      <c r="B7" s="6" t="n">
        <v>2</v>
      </c>
      <c r="C7" s="6" t="n">
        <v>2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10" t="n">
        <v>2</v>
      </c>
      <c r="T7" s="10" t="n"/>
      <c r="U7" s="2" t="n"/>
    </row>
    <row r="8">
      <c r="A8" s="4" t="inlineStr">
        <is>
          <t>Frankreich</t>
        </is>
      </c>
      <c r="B8" s="6" t="n">
        <v>2</v>
      </c>
      <c r="C8" s="6" t="n">
        <v>2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10" t="n">
        <v>2</v>
      </c>
      <c r="T8" s="10" t="n"/>
      <c r="U8" s="2" t="n"/>
    </row>
    <row r="9">
      <c r="A9" s="4" t="inlineStr">
        <is>
          <t>Schweiz</t>
        </is>
      </c>
      <c r="B9" s="6" t="n">
        <v>9</v>
      </c>
      <c r="C9" s="6" t="n">
        <v>7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10" t="n">
        <v>8.016393442622951</v>
      </c>
      <c r="T9" s="10" t="n"/>
      <c r="U9" s="2" t="n"/>
    </row>
    <row r="10">
      <c r="A10" s="4" t="inlineStr">
        <is>
          <t>Total</t>
        </is>
      </c>
      <c r="B10" s="11" t="n">
        <v>15</v>
      </c>
      <c r="C10" s="11" t="n">
        <v>13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2" t="n">
        <v>14.01639344262295</v>
      </c>
      <c r="T10" s="10" t="n"/>
      <c r="U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10" t="n"/>
      <c r="T11" s="10" t="n"/>
      <c r="U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10" t="n"/>
      <c r="T12" s="10" t="n"/>
      <c r="U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10" t="n"/>
      <c r="T13" s="10" t="n"/>
      <c r="U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10" t="n"/>
      <c r="T14" s="10" t="n"/>
      <c r="U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10" t="n"/>
      <c r="T15" s="10" t="n"/>
      <c r="U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10" t="n"/>
      <c r="T16" s="10" t="n"/>
      <c r="U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10" t="n"/>
      <c r="T17" s="10" t="n"/>
      <c r="U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10" t="n"/>
      <c r="T18" s="10" t="n"/>
      <c r="U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10" t="n"/>
      <c r="T19" s="10" t="n"/>
      <c r="U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10" t="n"/>
      <c r="T20" s="10" t="n"/>
      <c r="U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10" t="n"/>
      <c r="T21" s="10" t="n"/>
      <c r="U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10" t="n"/>
      <c r="T22" s="10" t="n"/>
      <c r="U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10" t="n"/>
      <c r="T23" s="10" t="n"/>
      <c r="U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10" t="n"/>
      <c r="T24" s="10" t="n"/>
      <c r="U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10" t="n"/>
      <c r="T25" s="10" t="n"/>
      <c r="U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10" t="n"/>
      <c r="T26" s="10" t="n"/>
      <c r="U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10" t="n"/>
      <c r="T27" s="10" t="n"/>
      <c r="U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10" t="n"/>
      <c r="T28" s="10" t="n"/>
      <c r="U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10" t="n"/>
      <c r="T29" s="10" t="n"/>
      <c r="U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10" t="n"/>
      <c r="T30" s="10" t="n"/>
      <c r="U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10" t="n"/>
      <c r="T31" s="10" t="n"/>
      <c r="U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10" t="n"/>
      <c r="T32" s="10" t="n"/>
      <c r="U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10" t="n"/>
      <c r="T33" s="10" t="n"/>
      <c r="U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10" t="n"/>
      <c r="T34" s="10" t="n"/>
      <c r="U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10" t="n"/>
      <c r="T35" s="10" t="n"/>
      <c r="U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10" t="n"/>
      <c r="T36" s="10" t="n"/>
      <c r="U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10" t="n"/>
      <c r="T37" s="10" t="n"/>
      <c r="U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10" t="n"/>
      <c r="T38" s="10" t="n"/>
      <c r="U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10" t="n"/>
      <c r="T39" s="10" t="n"/>
      <c r="U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10" t="n"/>
      <c r="T40" s="10" t="n"/>
      <c r="U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10" t="n"/>
      <c r="T41" s="10" t="n"/>
      <c r="U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10" t="n"/>
      <c r="T42" s="10" t="n"/>
      <c r="U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10" t="n"/>
      <c r="T43" s="10" t="n"/>
      <c r="U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10" t="n"/>
      <c r="T44" s="10" t="n"/>
      <c r="U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10" t="n"/>
      <c r="T45" s="10" t="n"/>
      <c r="U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10" t="n"/>
      <c r="T46" s="10" t="n"/>
      <c r="U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10" t="n"/>
      <c r="T47" s="10" t="n"/>
      <c r="U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10" t="n"/>
      <c r="T48" s="10" t="n"/>
      <c r="U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10" t="n"/>
      <c r="T49" s="10" t="n"/>
      <c r="U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10" t="n"/>
      <c r="T50" s="10" t="n"/>
      <c r="U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10" t="n"/>
      <c r="T51" s="10" t="n"/>
      <c r="U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10" t="n"/>
      <c r="T52" s="10" t="n"/>
      <c r="U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10" t="n"/>
      <c r="T53" s="10" t="n"/>
      <c r="U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10" t="n"/>
      <c r="T54" s="10" t="n"/>
      <c r="U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10" t="n"/>
      <c r="T55" s="10" t="n"/>
      <c r="U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10" t="n"/>
      <c r="T56" s="10" t="n"/>
      <c r="U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10" t="n"/>
      <c r="T57" s="10" t="n"/>
      <c r="U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10" t="n"/>
      <c r="T58" s="10" t="n"/>
      <c r="U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10" t="n"/>
      <c r="T59" s="10" t="n"/>
      <c r="U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10" t="n"/>
      <c r="T60" s="10" t="n"/>
      <c r="U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10" t="n"/>
      <c r="T61" s="10" t="n"/>
      <c r="U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10" t="n"/>
      <c r="T62" s="10" t="n"/>
      <c r="U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10" t="n"/>
      <c r="T63" s="10" t="n"/>
      <c r="U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10" t="n"/>
      <c r="T64" s="10" t="n"/>
      <c r="U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10" t="n"/>
      <c r="T65" s="10" t="n"/>
      <c r="U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10" t="n"/>
      <c r="T66" s="10" t="n"/>
      <c r="U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10" t="n"/>
      <c r="T67" s="10" t="n"/>
      <c r="U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10" t="n"/>
      <c r="T68" s="10" t="n"/>
      <c r="U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10" t="n"/>
      <c r="T69" s="10" t="n"/>
      <c r="U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10" t="n"/>
      <c r="T70" s="10" t="n"/>
      <c r="U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10" t="n"/>
      <c r="T71" s="10" t="n"/>
      <c r="U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10" t="n"/>
      <c r="T72" s="10" t="n"/>
      <c r="U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10" t="n"/>
      <c r="T73" s="10" t="n"/>
      <c r="U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10" t="n"/>
      <c r="T74" s="10" t="n"/>
      <c r="U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10" t="n"/>
      <c r="T75" s="10" t="n"/>
      <c r="U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10" t="n"/>
      <c r="T76" s="10" t="n"/>
      <c r="U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10" t="n"/>
      <c r="T77" s="10" t="n"/>
      <c r="U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10" t="n"/>
      <c r="T78" s="10" t="n"/>
      <c r="U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10" t="n"/>
      <c r="T79" s="10" t="n"/>
      <c r="U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10" t="n"/>
      <c r="T80" s="10" t="n"/>
      <c r="U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10" t="n"/>
      <c r="T81" s="10" t="n"/>
      <c r="U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10" t="n"/>
      <c r="T82" s="10" t="n"/>
      <c r="U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10" t="n"/>
      <c r="T83" s="10" t="n"/>
      <c r="U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10" t="n"/>
      <c r="T84" s="10" t="n"/>
      <c r="U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10" t="n"/>
      <c r="T85" s="10" t="n"/>
      <c r="U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10" t="n"/>
      <c r="T86" s="10" t="n"/>
      <c r="U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10" t="n"/>
      <c r="T87" s="10" t="n"/>
      <c r="U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10" t="n"/>
      <c r="T88" s="10" t="n"/>
      <c r="U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10" t="n"/>
      <c r="T89" s="10" t="n"/>
      <c r="U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10" t="n"/>
      <c r="T90" s="10" t="n"/>
      <c r="U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10" t="n"/>
      <c r="T91" s="10" t="n"/>
      <c r="U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10" t="n"/>
      <c r="T92" s="10" t="n"/>
      <c r="U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10" t="n"/>
      <c r="T93" s="10" t="n"/>
      <c r="U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10" t="n"/>
      <c r="T94" s="10" t="n"/>
      <c r="U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10" t="n"/>
      <c r="T95" s="10" t="n"/>
      <c r="U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10" t="n"/>
      <c r="T96" s="10" t="n"/>
      <c r="U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10" t="n"/>
      <c r="T97" s="10" t="n"/>
      <c r="U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10" t="n"/>
      <c r="T98" s="10" t="n"/>
      <c r="U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10" t="n"/>
      <c r="T99" s="10" t="n"/>
      <c r="U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10" t="n"/>
      <c r="T100" s="10" t="n"/>
      <c r="U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10" t="n"/>
      <c r="T101" s="10" t="n"/>
      <c r="U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10" t="n"/>
      <c r="T102" s="10" t="n"/>
      <c r="U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10" t="n"/>
      <c r="T103" s="10" t="n"/>
      <c r="U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10" t="n"/>
      <c r="T104" s="10" t="n"/>
      <c r="U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W116"/>
  <sheetViews>
    <sheetView workbookViewId="0">
      <selection activeCell="A2" sqref="A2"/>
    </sheetView>
  </sheetViews>
  <sheetFormatPr baseColWidth="8" defaultColWidth="9.140625" defaultRowHeight="15" outlineLevelRow="1"/>
  <cols>
    <col width="28.5703125" customWidth="1" min="1" max="2"/>
    <col width="92.85546875" customWidth="1" min="22" max="22"/>
    <col width="102.5703125" customWidth="1" min="23" max="23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</row>
    <row r="3" hidden="1" outlineLevel="1">
      <c r="A3" s="2">
        <f>"Supply Mix for "&amp;$A$2&amp;" (GWh/day)"</f>
        <v/>
      </c>
      <c r="B3" s="2">
        <f>MATCH($A$2,$A$18:$A$116,0)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2" t="n"/>
      <c r="U3" s="2" t="n"/>
      <c r="V3" s="2" t="n"/>
      <c r="W3" s="2" t="n"/>
    </row>
    <row r="4" hidden="1" outlineLevel="1">
      <c r="A4" s="2">
        <f>MATCH($B4,$B$18:$B$116,0)-1</f>
        <v/>
      </c>
      <c r="B4" s="2" t="inlineStr">
        <is>
          <t>Production</t>
        </is>
      </c>
      <c r="C4" s="3">
        <f>INDEX(C$18:C$116,MATCH($A$2,$A$18:$A$116,0)+$A4)</f>
        <v/>
      </c>
      <c r="D4" s="3">
        <f>INDEX(D$18:D$116,MATCH($A$2,$A$18:$A$116,0)+$A4)</f>
        <v/>
      </c>
      <c r="E4" s="3">
        <f>INDEX(E$18:E$116,MATCH($A$2,$A$18:$A$116,0)+$A4)</f>
        <v/>
      </c>
      <c r="F4" s="3">
        <f>INDEX(F$18:F$116,MATCH($A$2,$A$18:$A$116,0)+$A4)</f>
        <v/>
      </c>
      <c r="G4" s="3">
        <f>INDEX(G$18:G$116,MATCH($A$2,$A$18:$A$116,0)+$A4)</f>
        <v/>
      </c>
      <c r="H4" s="3">
        <f>INDEX(H$18:H$116,MATCH($A$2,$A$18:$A$116,0)+$A4)</f>
        <v/>
      </c>
      <c r="I4" s="3">
        <f>INDEX(I$18:I$116,MATCH($A$2,$A$18:$A$116,0)+$A4)</f>
        <v/>
      </c>
      <c r="J4" s="3">
        <f>INDEX(J$18:J$116,MATCH($A$2,$A$18:$A$116,0)+$A4)</f>
        <v/>
      </c>
      <c r="K4" s="3">
        <f>INDEX(K$18:K$116,MATCH($A$2,$A$18:$A$116,0)+$A4)</f>
        <v/>
      </c>
      <c r="L4" s="3">
        <f>INDEX(L$18:L$116,MATCH($A$2,$A$18:$A$116,0)+$A4)</f>
        <v/>
      </c>
      <c r="M4" s="3">
        <f>INDEX(M$18:M$116,MATCH($A$2,$A$18:$A$116,0)+$A4)</f>
        <v/>
      </c>
      <c r="N4" s="3">
        <f>INDEX(N$18:N$116,MATCH($A$2,$A$18:$A$116,0)+$A4)</f>
        <v/>
      </c>
      <c r="O4" s="3">
        <f>INDEX(O$18:O$116,MATCH($A$2,$A$18:$A$116,0)+$A4)</f>
        <v/>
      </c>
      <c r="P4" s="3">
        <f>INDEX(P$18:P$116,MATCH($A$2,$A$18:$A$116,0)+$A4)</f>
        <v/>
      </c>
      <c r="Q4" s="3">
        <f>INDEX(Q$18:Q$116,MATCH($A$2,$A$18:$A$116,0)+$A4)</f>
        <v/>
      </c>
      <c r="R4" s="3">
        <f>INDEX(R$18:R$116,MATCH($A$2,$A$18:$A$116,0)+$A4)</f>
        <v/>
      </c>
      <c r="S4" s="3">
        <f>INDEX(S$18:S$116,MATCH($A$2,$A$18:$A$116,0)+$A4)</f>
        <v/>
      </c>
      <c r="T4" s="2" t="n"/>
      <c r="U4" s="2" t="n"/>
      <c r="V4" s="2" t="n"/>
      <c r="W4" s="2" t="n"/>
    </row>
    <row r="5" hidden="1" outlineLevel="1">
      <c r="A5" s="2">
        <f>MATCH($B5,$B$18:$B$116,0)-1</f>
        <v/>
      </c>
      <c r="B5" s="2" t="inlineStr">
        <is>
          <t>Piped Imports</t>
        </is>
      </c>
      <c r="C5" s="3">
        <f>INDEX(C$18:C$116,MATCH($A$2,$A$18:$A$116,0)+$A5)</f>
        <v/>
      </c>
      <c r="D5" s="3">
        <f>INDEX(D$18:D$116,MATCH($A$2,$A$18:$A$116,0)+$A5)</f>
        <v/>
      </c>
      <c r="E5" s="3">
        <f>INDEX(E$18:E$116,MATCH($A$2,$A$18:$A$116,0)+$A5)</f>
        <v/>
      </c>
      <c r="F5" s="3">
        <f>INDEX(F$18:F$116,MATCH($A$2,$A$18:$A$116,0)+$A5)</f>
        <v/>
      </c>
      <c r="G5" s="3">
        <f>INDEX(G$18:G$116,MATCH($A$2,$A$18:$A$116,0)+$A5)</f>
        <v/>
      </c>
      <c r="H5" s="3">
        <f>INDEX(H$18:H$116,MATCH($A$2,$A$18:$A$116,0)+$A5)</f>
        <v/>
      </c>
      <c r="I5" s="3">
        <f>INDEX(I$18:I$116,MATCH($A$2,$A$18:$A$116,0)+$A5)</f>
        <v/>
      </c>
      <c r="J5" s="3">
        <f>INDEX(J$18:J$116,MATCH($A$2,$A$18:$A$116,0)+$A5)</f>
        <v/>
      </c>
      <c r="K5" s="3">
        <f>INDEX(K$18:K$116,MATCH($A$2,$A$18:$A$116,0)+$A5)</f>
        <v/>
      </c>
      <c r="L5" s="3">
        <f>INDEX(L$18:L$116,MATCH($A$2,$A$18:$A$116,0)+$A5)</f>
        <v/>
      </c>
      <c r="M5" s="3">
        <f>INDEX(M$18:M$116,MATCH($A$2,$A$18:$A$116,0)+$A5)</f>
        <v/>
      </c>
      <c r="N5" s="3">
        <f>INDEX(N$18:N$116,MATCH($A$2,$A$18:$A$116,0)+$A5)</f>
        <v/>
      </c>
      <c r="O5" s="3">
        <f>INDEX(O$18:O$116,MATCH($A$2,$A$18:$A$116,0)+$A5)</f>
        <v/>
      </c>
      <c r="P5" s="3">
        <f>INDEX(P$18:P$116,MATCH($A$2,$A$18:$A$116,0)+$A5)</f>
        <v/>
      </c>
      <c r="Q5" s="3">
        <f>INDEX(Q$18:Q$116,MATCH($A$2,$A$18:$A$116,0)+$A5)</f>
        <v/>
      </c>
      <c r="R5" s="3">
        <f>INDEX(R$18:R$116,MATCH($A$2,$A$18:$A$116,0)+$A5)</f>
        <v/>
      </c>
      <c r="S5" s="3">
        <f>INDEX(S$18:S$116,MATCH($A$2,$A$18:$A$116,0)+$A5)</f>
        <v/>
      </c>
      <c r="T5" s="2" t="n"/>
      <c r="U5" s="2" t="n"/>
      <c r="V5" s="2" t="n"/>
      <c r="W5" s="2" t="n"/>
    </row>
    <row r="6" hidden="1" outlineLevel="1">
      <c r="A6" s="2">
        <f>MATCH($B6,$B$18:$B$116,0)-1</f>
        <v/>
      </c>
      <c r="B6" s="2" t="inlineStr">
        <is>
          <t>Piped Exports</t>
        </is>
      </c>
      <c r="C6" s="3">
        <f>INDEX(C$18:C$116,MATCH($A$2,$A$18:$A$116,0)+$A6)</f>
        <v/>
      </c>
      <c r="D6" s="3">
        <f>INDEX(D$18:D$116,MATCH($A$2,$A$18:$A$116,0)+$A6)</f>
        <v/>
      </c>
      <c r="E6" s="3">
        <f>INDEX(E$18:E$116,MATCH($A$2,$A$18:$A$116,0)+$A6)</f>
        <v/>
      </c>
      <c r="F6" s="3">
        <f>INDEX(F$18:F$116,MATCH($A$2,$A$18:$A$116,0)+$A6)</f>
        <v/>
      </c>
      <c r="G6" s="3">
        <f>INDEX(G$18:G$116,MATCH($A$2,$A$18:$A$116,0)+$A6)</f>
        <v/>
      </c>
      <c r="H6" s="3">
        <f>INDEX(H$18:H$116,MATCH($A$2,$A$18:$A$116,0)+$A6)</f>
        <v/>
      </c>
      <c r="I6" s="3">
        <f>INDEX(I$18:I$116,MATCH($A$2,$A$18:$A$116,0)+$A6)</f>
        <v/>
      </c>
      <c r="J6" s="3">
        <f>INDEX(J$18:J$116,MATCH($A$2,$A$18:$A$116,0)+$A6)</f>
        <v/>
      </c>
      <c r="K6" s="3">
        <f>INDEX(K$18:K$116,MATCH($A$2,$A$18:$A$116,0)+$A6)</f>
        <v/>
      </c>
      <c r="L6" s="3">
        <f>INDEX(L$18:L$116,MATCH($A$2,$A$18:$A$116,0)+$A6)</f>
        <v/>
      </c>
      <c r="M6" s="3">
        <f>INDEX(M$18:M$116,MATCH($A$2,$A$18:$A$116,0)+$A6)</f>
        <v/>
      </c>
      <c r="N6" s="3">
        <f>INDEX(N$18:N$116,MATCH($A$2,$A$18:$A$116,0)+$A6)</f>
        <v/>
      </c>
      <c r="O6" s="3">
        <f>INDEX(O$18:O$116,MATCH($A$2,$A$18:$A$116,0)+$A6)</f>
        <v/>
      </c>
      <c r="P6" s="3">
        <f>INDEX(P$18:P$116,MATCH($A$2,$A$18:$A$116,0)+$A6)</f>
        <v/>
      </c>
      <c r="Q6" s="3">
        <f>INDEX(Q$18:Q$116,MATCH($A$2,$A$18:$A$116,0)+$A6)</f>
        <v/>
      </c>
      <c r="R6" s="3">
        <f>INDEX(R$18:R$116,MATCH($A$2,$A$18:$A$116,0)+$A6)</f>
        <v/>
      </c>
      <c r="S6" s="3">
        <f>INDEX(S$18:S$116,MATCH($A$2,$A$18:$A$116,0)+$A6)</f>
        <v/>
      </c>
      <c r="T6" s="2" t="n"/>
      <c r="U6" s="2" t="n"/>
      <c r="V6" s="2" t="n"/>
      <c r="W6" s="2" t="n"/>
    </row>
    <row r="7" hidden="1" outlineLevel="1">
      <c r="A7" s="2">
        <f>MATCH($B7,$B$18:$B$116,0)-1</f>
        <v/>
      </c>
      <c r="B7" s="2" t="inlineStr">
        <is>
          <t>LNG Imports</t>
        </is>
      </c>
      <c r="C7" s="3">
        <f>INDEX(C$18:C$116,MATCH($A$2,$A$18:$A$116,0)+$A7)</f>
        <v/>
      </c>
      <c r="D7" s="3">
        <f>INDEX(D$18:D$116,MATCH($A$2,$A$18:$A$116,0)+$A7)</f>
        <v/>
      </c>
      <c r="E7" s="3">
        <f>INDEX(E$18:E$116,MATCH($A$2,$A$18:$A$116,0)+$A7)</f>
        <v/>
      </c>
      <c r="F7" s="3">
        <f>INDEX(F$18:F$116,MATCH($A$2,$A$18:$A$116,0)+$A7)</f>
        <v/>
      </c>
      <c r="G7" s="3">
        <f>INDEX(G$18:G$116,MATCH($A$2,$A$18:$A$116,0)+$A7)</f>
        <v/>
      </c>
      <c r="H7" s="3">
        <f>INDEX(H$18:H$116,MATCH($A$2,$A$18:$A$116,0)+$A7)</f>
        <v/>
      </c>
      <c r="I7" s="3">
        <f>INDEX(I$18:I$116,MATCH($A$2,$A$18:$A$116,0)+$A7)</f>
        <v/>
      </c>
      <c r="J7" s="3">
        <f>INDEX(J$18:J$116,MATCH($A$2,$A$18:$A$116,0)+$A7)</f>
        <v/>
      </c>
      <c r="K7" s="3">
        <f>INDEX(K$18:K$116,MATCH($A$2,$A$18:$A$116,0)+$A7)</f>
        <v/>
      </c>
      <c r="L7" s="3">
        <f>INDEX(L$18:L$116,MATCH($A$2,$A$18:$A$116,0)+$A7)</f>
        <v/>
      </c>
      <c r="M7" s="3">
        <f>INDEX(M$18:M$116,MATCH($A$2,$A$18:$A$116,0)+$A7)</f>
        <v/>
      </c>
      <c r="N7" s="3">
        <f>INDEX(N$18:N$116,MATCH($A$2,$A$18:$A$116,0)+$A7)</f>
        <v/>
      </c>
      <c r="O7" s="3">
        <f>INDEX(O$18:O$116,MATCH($A$2,$A$18:$A$116,0)+$A7)</f>
        <v/>
      </c>
      <c r="P7" s="3">
        <f>INDEX(P$18:P$116,MATCH($A$2,$A$18:$A$116,0)+$A7)</f>
        <v/>
      </c>
      <c r="Q7" s="3">
        <f>INDEX(Q$18:Q$116,MATCH($A$2,$A$18:$A$116,0)+$A7)</f>
        <v/>
      </c>
      <c r="R7" s="3">
        <f>INDEX(R$18:R$116,MATCH($A$2,$A$18:$A$116,0)+$A7)</f>
        <v/>
      </c>
      <c r="S7" s="3">
        <f>INDEX(S$18:S$116,MATCH($A$2,$A$18:$A$116,0)+$A7)</f>
        <v/>
      </c>
      <c r="T7" s="2" t="n"/>
      <c r="U7" s="2" t="n"/>
      <c r="V7" s="2" t="n"/>
      <c r="W7" s="2" t="n"/>
    </row>
    <row r="8" hidden="1" outlineLevel="1">
      <c r="A8" s="2">
        <f>MATCH($B8,$B$18:$B$116,0)-1</f>
        <v/>
      </c>
      <c r="B8" s="2" t="inlineStr">
        <is>
          <t>Imports</t>
        </is>
      </c>
      <c r="C8" s="3">
        <f>INDEX(C$18:C$116,MATCH($A$2,$A$18:$A$116,0)+$A8)</f>
        <v/>
      </c>
      <c r="D8" s="3">
        <f>INDEX(D$18:D$116,MATCH($A$2,$A$18:$A$116,0)+$A8)</f>
        <v/>
      </c>
      <c r="E8" s="3">
        <f>INDEX(E$18:E$116,MATCH($A$2,$A$18:$A$116,0)+$A8)</f>
        <v/>
      </c>
      <c r="F8" s="3">
        <f>INDEX(F$18:F$116,MATCH($A$2,$A$18:$A$116,0)+$A8)</f>
        <v/>
      </c>
      <c r="G8" s="3">
        <f>INDEX(G$18:G$116,MATCH($A$2,$A$18:$A$116,0)+$A8)</f>
        <v/>
      </c>
      <c r="H8" s="3">
        <f>INDEX(H$18:H$116,MATCH($A$2,$A$18:$A$116,0)+$A8)</f>
        <v/>
      </c>
      <c r="I8" s="3">
        <f>INDEX(I$18:I$116,MATCH($A$2,$A$18:$A$116,0)+$A8)</f>
        <v/>
      </c>
      <c r="J8" s="3">
        <f>INDEX(J$18:J$116,MATCH($A$2,$A$18:$A$116,0)+$A8)</f>
        <v/>
      </c>
      <c r="K8" s="3">
        <f>INDEX(K$18:K$116,MATCH($A$2,$A$18:$A$116,0)+$A8)</f>
        <v/>
      </c>
      <c r="L8" s="3">
        <f>INDEX(L$18:L$116,MATCH($A$2,$A$18:$A$116,0)+$A8)</f>
        <v/>
      </c>
      <c r="M8" s="3">
        <f>INDEX(M$18:M$116,MATCH($A$2,$A$18:$A$116,0)+$A8)</f>
        <v/>
      </c>
      <c r="N8" s="3">
        <f>INDEX(N$18:N$116,MATCH($A$2,$A$18:$A$116,0)+$A8)</f>
        <v/>
      </c>
      <c r="O8" s="3">
        <f>INDEX(O$18:O$116,MATCH($A$2,$A$18:$A$116,0)+$A8)</f>
        <v/>
      </c>
      <c r="P8" s="3">
        <f>INDEX(P$18:P$116,MATCH($A$2,$A$18:$A$116,0)+$A8)</f>
        <v/>
      </c>
      <c r="Q8" s="3">
        <f>INDEX(Q$18:Q$116,MATCH($A$2,$A$18:$A$116,0)+$A8)</f>
        <v/>
      </c>
      <c r="R8" s="3">
        <f>INDEX(R$18:R$116,MATCH($A$2,$A$18:$A$116,0)+$A8)</f>
        <v/>
      </c>
      <c r="S8" s="3">
        <f>INDEX(S$18:S$116,MATCH($A$2,$A$18:$A$116,0)+$A8)</f>
        <v/>
      </c>
      <c r="T8" s="2" t="n"/>
      <c r="U8" s="2" t="n"/>
      <c r="V8" s="2" t="n"/>
      <c r="W8" s="2" t="n"/>
    </row>
    <row r="9" hidden="1" outlineLevel="1">
      <c r="A9" s="2">
        <f>MATCH($B9,$B$18:$B$116,0)-1</f>
        <v/>
      </c>
      <c r="B9" s="2" t="inlineStr">
        <is>
          <t>Exports</t>
        </is>
      </c>
      <c r="C9" s="3">
        <f>INDEX(C$18:C$116,MATCH($A$2,$A$18:$A$116,0)+$A9)</f>
        <v/>
      </c>
      <c r="D9" s="3">
        <f>INDEX(D$18:D$116,MATCH($A$2,$A$18:$A$116,0)+$A9)</f>
        <v/>
      </c>
      <c r="E9" s="3">
        <f>INDEX(E$18:E$116,MATCH($A$2,$A$18:$A$116,0)+$A9)</f>
        <v/>
      </c>
      <c r="F9" s="3">
        <f>INDEX(F$18:F$116,MATCH($A$2,$A$18:$A$116,0)+$A9)</f>
        <v/>
      </c>
      <c r="G9" s="3">
        <f>INDEX(G$18:G$116,MATCH($A$2,$A$18:$A$116,0)+$A9)</f>
        <v/>
      </c>
      <c r="H9" s="3">
        <f>INDEX(H$18:H$116,MATCH($A$2,$A$18:$A$116,0)+$A9)</f>
        <v/>
      </c>
      <c r="I9" s="3">
        <f>INDEX(I$18:I$116,MATCH($A$2,$A$18:$A$116,0)+$A9)</f>
        <v/>
      </c>
      <c r="J9" s="3">
        <f>INDEX(J$18:J$116,MATCH($A$2,$A$18:$A$116,0)+$A9)</f>
        <v/>
      </c>
      <c r="K9" s="3">
        <f>INDEX(K$18:K$116,MATCH($A$2,$A$18:$A$116,0)+$A9)</f>
        <v/>
      </c>
      <c r="L9" s="3">
        <f>INDEX(L$18:L$116,MATCH($A$2,$A$18:$A$116,0)+$A9)</f>
        <v/>
      </c>
      <c r="M9" s="3">
        <f>INDEX(M$18:M$116,MATCH($A$2,$A$18:$A$116,0)+$A9)</f>
        <v/>
      </c>
      <c r="N9" s="3">
        <f>INDEX(N$18:N$116,MATCH($A$2,$A$18:$A$116,0)+$A9)</f>
        <v/>
      </c>
      <c r="O9" s="3">
        <f>INDEX(O$18:O$116,MATCH($A$2,$A$18:$A$116,0)+$A9)</f>
        <v/>
      </c>
      <c r="P9" s="3">
        <f>INDEX(P$18:P$116,MATCH($A$2,$A$18:$A$116,0)+$A9)</f>
        <v/>
      </c>
      <c r="Q9" s="3">
        <f>INDEX(Q$18:Q$116,MATCH($A$2,$A$18:$A$116,0)+$A9)</f>
        <v/>
      </c>
      <c r="R9" s="3">
        <f>INDEX(R$18:R$116,MATCH($A$2,$A$18:$A$116,0)+$A9)</f>
        <v/>
      </c>
      <c r="S9" s="3">
        <f>INDEX(S$18:S$116,MATCH($A$2,$A$18:$A$116,0)+$A9)</f>
        <v/>
      </c>
      <c r="T9" s="2" t="n"/>
      <c r="U9" s="2" t="n"/>
      <c r="V9" s="2" t="n"/>
      <c r="W9" s="2" t="n"/>
    </row>
    <row r="10" hidden="1" outlineLevel="1">
      <c r="A10" s="2">
        <f>MATCH($B10,$B$18:$B$116,0)-1</f>
        <v/>
      </c>
      <c r="B10" s="2" t="inlineStr">
        <is>
          <t>Storage</t>
        </is>
      </c>
      <c r="C10" s="3">
        <f>INDEX(C$18:C$116,MATCH($A$2,$A$18:$A$116,0)+$A10)</f>
        <v/>
      </c>
      <c r="D10" s="3">
        <f>INDEX(D$18:D$116,MATCH($A$2,$A$18:$A$116,0)+$A10)</f>
        <v/>
      </c>
      <c r="E10" s="3">
        <f>INDEX(E$18:E$116,MATCH($A$2,$A$18:$A$116,0)+$A10)</f>
        <v/>
      </c>
      <c r="F10" s="3">
        <f>INDEX(F$18:F$116,MATCH($A$2,$A$18:$A$116,0)+$A10)</f>
        <v/>
      </c>
      <c r="G10" s="3">
        <f>INDEX(G$18:G$116,MATCH($A$2,$A$18:$A$116,0)+$A10)</f>
        <v/>
      </c>
      <c r="H10" s="3">
        <f>INDEX(H$18:H$116,MATCH($A$2,$A$18:$A$116,0)+$A10)</f>
        <v/>
      </c>
      <c r="I10" s="3">
        <f>INDEX(I$18:I$116,MATCH($A$2,$A$18:$A$116,0)+$A10)</f>
        <v/>
      </c>
      <c r="J10" s="3">
        <f>INDEX(J$18:J$116,MATCH($A$2,$A$18:$A$116,0)+$A10)</f>
        <v/>
      </c>
      <c r="K10" s="3">
        <f>INDEX(K$18:K$116,MATCH($A$2,$A$18:$A$116,0)+$A10)</f>
        <v/>
      </c>
      <c r="L10" s="3">
        <f>INDEX(L$18:L$116,MATCH($A$2,$A$18:$A$116,0)+$A10)</f>
        <v/>
      </c>
      <c r="M10" s="3">
        <f>INDEX(M$18:M$116,MATCH($A$2,$A$18:$A$116,0)+$A10)</f>
        <v/>
      </c>
      <c r="N10" s="3">
        <f>INDEX(N$18:N$116,MATCH($A$2,$A$18:$A$116,0)+$A10)</f>
        <v/>
      </c>
      <c r="O10" s="3">
        <f>INDEX(O$18:O$116,MATCH($A$2,$A$18:$A$116,0)+$A10)</f>
        <v/>
      </c>
      <c r="P10" s="3">
        <f>INDEX(P$18:P$116,MATCH($A$2,$A$18:$A$116,0)+$A10)</f>
        <v/>
      </c>
      <c r="Q10" s="3">
        <f>INDEX(Q$18:Q$116,MATCH($A$2,$A$18:$A$116,0)+$A10)</f>
        <v/>
      </c>
      <c r="R10" s="3">
        <f>INDEX(R$18:R$116,MATCH($A$2,$A$18:$A$116,0)+$A10)</f>
        <v/>
      </c>
      <c r="S10" s="3">
        <f>INDEX(S$18:S$116,MATCH($A$2,$A$18:$A$116,0)+$A10)</f>
        <v/>
      </c>
      <c r="T10" s="2" t="n"/>
      <c r="U10" s="2" t="n"/>
      <c r="V10" s="2" t="n"/>
      <c r="W10" s="2" t="n"/>
    </row>
    <row r="11" hidden="1" outlineLevel="1">
      <c r="A11" s="2">
        <f>MATCH($B11,$B$18:$B$116,0)-1</f>
        <v/>
      </c>
      <c r="B11" s="2" t="inlineStr">
        <is>
          <t>Demand</t>
        </is>
      </c>
      <c r="C11" s="3">
        <f>INDEX(C$18:C$116,MATCH($A$2,$A$18:$A$116,0)+$A11)</f>
        <v/>
      </c>
      <c r="D11" s="3">
        <f>INDEX(D$18:D$116,MATCH($A$2,$A$18:$A$116,0)+$A11)</f>
        <v/>
      </c>
      <c r="E11" s="3">
        <f>INDEX(E$18:E$116,MATCH($A$2,$A$18:$A$116,0)+$A11)</f>
        <v/>
      </c>
      <c r="F11" s="3">
        <f>INDEX(F$18:F$116,MATCH($A$2,$A$18:$A$116,0)+$A11)</f>
        <v/>
      </c>
      <c r="G11" s="3">
        <f>INDEX(G$18:G$116,MATCH($A$2,$A$18:$A$116,0)+$A11)</f>
        <v/>
      </c>
      <c r="H11" s="3">
        <f>INDEX(H$18:H$116,MATCH($A$2,$A$18:$A$116,0)+$A11)</f>
        <v/>
      </c>
      <c r="I11" s="3">
        <f>INDEX(I$18:I$116,MATCH($A$2,$A$18:$A$116,0)+$A11)</f>
        <v/>
      </c>
      <c r="J11" s="3">
        <f>INDEX(J$18:J$116,MATCH($A$2,$A$18:$A$116,0)+$A11)</f>
        <v/>
      </c>
      <c r="K11" s="3">
        <f>INDEX(K$18:K$116,MATCH($A$2,$A$18:$A$116,0)+$A11)</f>
        <v/>
      </c>
      <c r="L11" s="3">
        <f>INDEX(L$18:L$116,MATCH($A$2,$A$18:$A$116,0)+$A11)</f>
        <v/>
      </c>
      <c r="M11" s="3">
        <f>INDEX(M$18:M$116,MATCH($A$2,$A$18:$A$116,0)+$A11)</f>
        <v/>
      </c>
      <c r="N11" s="3">
        <f>INDEX(N$18:N$116,MATCH($A$2,$A$18:$A$116,0)+$A11)</f>
        <v/>
      </c>
      <c r="O11" s="3">
        <f>INDEX(O$18:O$116,MATCH($A$2,$A$18:$A$116,0)+$A11)</f>
        <v/>
      </c>
      <c r="P11" s="3">
        <f>INDEX(P$18:P$116,MATCH($A$2,$A$18:$A$116,0)+$A11)</f>
        <v/>
      </c>
      <c r="Q11" s="3">
        <f>INDEX(Q$18:Q$116,MATCH($A$2,$A$18:$A$116,0)+$A11)</f>
        <v/>
      </c>
      <c r="R11" s="3">
        <f>INDEX(R$18:R$116,MATCH($A$2,$A$18:$A$116,0)+$A11)</f>
        <v/>
      </c>
      <c r="S11" s="3">
        <f>INDEX(S$18:S$116,MATCH($A$2,$A$18:$A$116,0)+$A11)</f>
        <v/>
      </c>
      <c r="T11" s="2" t="n"/>
      <c r="U11" s="2" t="n"/>
      <c r="V11" s="2" t="n"/>
      <c r="W11" s="2" t="n"/>
    </row>
    <row r="12" collapsed="1" ht="273" customHeight="1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</row>
    <row r="13">
      <c r="A13" s="1" t="inlineStr">
        <is>
          <t>Select Type: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</row>
    <row r="14">
      <c r="A14" s="5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 hidden="1" outlineLevel="1">
      <c r="A15" s="2">
        <f>"Total Supplies from "&amp;$A$14&amp;" (GWh/day)"</f>
        <v/>
      </c>
      <c r="B15" s="2" t="n"/>
      <c r="C15" s="3">
        <f>SUMIF($B$18:$B$116,$A$14,C$18:C$116)</f>
        <v/>
      </c>
      <c r="D15" s="3">
        <f>SUMIF($B$18:$B$116,$A$14,D$18:D$116)</f>
        <v/>
      </c>
      <c r="E15" s="3">
        <f>SUMIF($B$18:$B$116,$A$14,E$18:E$116)</f>
        <v/>
      </c>
      <c r="F15" s="3">
        <f>SUMIF($B$18:$B$116,$A$14,F$18:F$116)</f>
        <v/>
      </c>
      <c r="G15" s="3">
        <f>SUMIF($B$18:$B$116,$A$14,G$18:G$116)</f>
        <v/>
      </c>
      <c r="H15" s="3">
        <f>SUMIF($B$18:$B$116,$A$14,H$18:H$116)</f>
        <v/>
      </c>
      <c r="I15" s="3">
        <f>SUMIF($B$18:$B$116,$A$14,I$18:I$116)</f>
        <v/>
      </c>
      <c r="J15" s="3">
        <f>SUMIF($B$18:$B$116,$A$14,J$18:J$116)</f>
        <v/>
      </c>
      <c r="K15" s="3">
        <f>SUMIF($B$18:$B$116,$A$14,K$18:K$116)</f>
        <v/>
      </c>
      <c r="L15" s="3">
        <f>SUMIF($B$18:$B$116,$A$14,L$18:L$116)</f>
        <v/>
      </c>
      <c r="M15" s="3">
        <f>SUMIF($B$18:$B$116,$A$14,M$18:M$116)</f>
        <v/>
      </c>
      <c r="N15" s="3">
        <f>SUMIF($B$18:$B$116,$A$14,N$18:N$116)</f>
        <v/>
      </c>
      <c r="O15" s="3">
        <f>SUMIF($B$18:$B$116,$A$14,O$18:O$116)</f>
        <v/>
      </c>
      <c r="P15" s="3">
        <f>SUMIF($B$18:$B$116,$A$14,P$18:P$116)</f>
        <v/>
      </c>
      <c r="Q15" s="3">
        <f>SUMIF($B$18:$B$116,$A$14,Q$18:Q$116)</f>
        <v/>
      </c>
      <c r="R15" s="3">
        <f>SUMIF($B$18:$B$116,$A$14,R$18:R$116)</f>
        <v/>
      </c>
      <c r="S15" s="3">
        <f>SUMIF($B$18:$B$116,$A$14,S$18:S$116)</f>
        <v/>
      </c>
      <c r="T15" s="2" t="n"/>
      <c r="U15" s="2" t="n"/>
      <c r="V15" s="2" t="n"/>
      <c r="W15" s="2" t="n"/>
    </row>
    <row r="16" collapsed="1" ht="273" customHeight="1">
      <c r="A16" s="2" t="n"/>
      <c r="B16" s="2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2" t="n"/>
      <c r="U16" s="2" t="n"/>
      <c r="V16" s="2" t="n"/>
      <c r="W16" s="2" t="n"/>
    </row>
    <row r="17">
      <c r="A17" s="1" t="inlineStr">
        <is>
          <t>Region</t>
        </is>
      </c>
      <c r="B17" s="1" t="inlineStr">
        <is>
          <t>Type</t>
        </is>
      </c>
      <c r="C17" s="1" t="inlineStr">
        <is>
          <t>Aug-21</t>
        </is>
      </c>
      <c r="D17" s="1" t="inlineStr">
        <is>
          <t>Sep-21</t>
        </is>
      </c>
      <c r="E17" s="1" t="inlineStr">
        <is>
          <t>Test</t>
        </is>
      </c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2" t="n"/>
      <c r="W17" s="2" t="n"/>
    </row>
    <row r="18">
      <c r="A18" s="4" t="inlineStr">
        <is>
          <t>Benelux</t>
        </is>
      </c>
      <c r="B18" s="4" t="inlineStr">
        <is>
          <t>Demand</t>
        </is>
      </c>
      <c r="C18" s="6" t="n">
        <v>5</v>
      </c>
      <c r="D18" s="6" t="n">
        <v>5</v>
      </c>
      <c r="E18" s="6" t="n">
        <v>5</v>
      </c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10" t="n"/>
      <c r="U18" s="10" t="n"/>
      <c r="V18" s="2" t="n"/>
      <c r="W18" s="2" t="n"/>
    </row>
    <row r="19">
      <c r="A19" s="4" t="inlineStr">
        <is>
          <t>Benelux</t>
        </is>
      </c>
      <c r="B19" s="4" t="inlineStr">
        <is>
          <t>Exports</t>
        </is>
      </c>
      <c r="C19" s="6" t="n">
        <v>-0</v>
      </c>
      <c r="D19" s="6" t="n">
        <v>-0</v>
      </c>
      <c r="E19" s="6" t="n">
        <v>0</v>
      </c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10" t="n"/>
      <c r="U19" s="10" t="n"/>
      <c r="V19" s="2" t="n"/>
      <c r="W19" s="2" t="n"/>
    </row>
    <row r="20">
      <c r="A20" s="4" t="inlineStr">
        <is>
          <t>Benelux</t>
        </is>
      </c>
      <c r="B20" s="4" t="inlineStr">
        <is>
          <t>Imports</t>
        </is>
      </c>
      <c r="C20" s="6" t="n">
        <v>0</v>
      </c>
      <c r="D20" s="6" t="n">
        <v>0</v>
      </c>
      <c r="E20" s="6" t="n">
        <v>0</v>
      </c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10" t="n"/>
      <c r="U20" s="10" t="n"/>
      <c r="V20" s="2" t="n"/>
      <c r="W20" s="2" t="n"/>
    </row>
    <row r="21">
      <c r="A21" s="4" t="inlineStr">
        <is>
          <t>Benelux</t>
        </is>
      </c>
      <c r="B21" s="4" t="inlineStr">
        <is>
          <t>LNG Imports</t>
        </is>
      </c>
      <c r="C21" s="6" t="n">
        <v>3.451612903225806</v>
      </c>
      <c r="D21" s="6" t="n">
        <v>1.75</v>
      </c>
      <c r="E21" s="6" t="n">
        <v>2.614754098360656</v>
      </c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10" t="n"/>
      <c r="U21" s="10" t="n"/>
      <c r="V21" s="2" t="n"/>
      <c r="W21" s="2" t="n"/>
    </row>
    <row r="22">
      <c r="A22" s="4" t="inlineStr">
        <is>
          <t>Benelux</t>
        </is>
      </c>
      <c r="B22" s="4" t="inlineStr">
        <is>
          <t>Piped Exports</t>
        </is>
      </c>
      <c r="C22" s="6" t="n">
        <v>0</v>
      </c>
      <c r="D22" s="6" t="n">
        <v>0</v>
      </c>
      <c r="E22" s="6" t="n">
        <v>0</v>
      </c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10" t="n"/>
      <c r="U22" s="10" t="n"/>
      <c r="V22" s="2" t="n"/>
      <c r="W22" s="2" t="n"/>
    </row>
    <row r="23">
      <c r="A23" s="4" t="inlineStr">
        <is>
          <t>Benelux</t>
        </is>
      </c>
      <c r="B23" s="4" t="inlineStr">
        <is>
          <t>Piped Imports</t>
        </is>
      </c>
      <c r="C23" s="6" t="n">
        <v>1</v>
      </c>
      <c r="D23" s="6" t="n">
        <v>0.5</v>
      </c>
      <c r="E23" s="6" t="n">
        <v>0.7540983606557377</v>
      </c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10" t="n"/>
      <c r="U23" s="10" t="n"/>
      <c r="V23" s="2" t="n"/>
      <c r="W23" s="2" t="n"/>
    </row>
    <row r="24">
      <c r="A24" s="4" t="inlineStr">
        <is>
          <t>Benelux</t>
        </is>
      </c>
      <c r="B24" s="4" t="inlineStr">
        <is>
          <t>Production</t>
        </is>
      </c>
      <c r="C24" s="6" t="n">
        <v>2</v>
      </c>
      <c r="D24" s="6" t="n">
        <v>2</v>
      </c>
      <c r="E24" s="6" t="n">
        <v>2</v>
      </c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10" t="n"/>
      <c r="U24" s="10" t="n"/>
      <c r="V24" s="2" t="n"/>
      <c r="W24" s="2" t="n"/>
    </row>
    <row r="25">
      <c r="A25" s="4" t="inlineStr">
        <is>
          <t>Benelux</t>
        </is>
      </c>
      <c r="B25" s="4" t="inlineStr">
        <is>
          <t>Storage</t>
        </is>
      </c>
      <c r="C25" s="6" t="n">
        <v>-1.451612903225806</v>
      </c>
      <c r="D25" s="6" t="n">
        <v>0.75</v>
      </c>
      <c r="E25" s="6" t="n">
        <v>-0.3688524590163935</v>
      </c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10" t="n"/>
      <c r="U25" s="10" t="n"/>
      <c r="V25" s="2" t="n"/>
      <c r="W25" s="2" t="n"/>
    </row>
    <row r="26">
      <c r="A26" s="4" t="inlineStr">
        <is>
          <t>Deutschland</t>
        </is>
      </c>
      <c r="B26" s="4" t="inlineStr">
        <is>
          <t>Demand</t>
        </is>
      </c>
      <c r="C26" s="6" t="n">
        <v>5</v>
      </c>
      <c r="D26" s="6" t="n">
        <v>4</v>
      </c>
      <c r="E26" s="6" t="n">
        <v>4.508196721311475</v>
      </c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10" t="n"/>
      <c r="U26" s="10" t="n"/>
      <c r="V26" s="2" t="n"/>
      <c r="W26" s="2" t="n"/>
    </row>
    <row r="27">
      <c r="A27" s="4" t="inlineStr">
        <is>
          <t>Deutschland</t>
        </is>
      </c>
      <c r="B27" s="4" t="inlineStr">
        <is>
          <t>Exports</t>
        </is>
      </c>
      <c r="C27" s="6" t="n">
        <v>-1.2</v>
      </c>
      <c r="D27" s="6" t="n">
        <v>0</v>
      </c>
      <c r="E27" s="6" t="n">
        <v>-0.6098360655737705</v>
      </c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10" t="n"/>
      <c r="U27" s="10" t="n"/>
      <c r="V27" s="2" t="n"/>
      <c r="W27" s="2" t="n"/>
    </row>
    <row r="28">
      <c r="A28" s="4" t="inlineStr">
        <is>
          <t>Deutschland</t>
        </is>
      </c>
      <c r="B28" s="4" t="inlineStr">
        <is>
          <t>Imports</t>
        </is>
      </c>
      <c r="C28" s="6" t="n">
        <v>0</v>
      </c>
      <c r="D28" s="6" t="n">
        <v>0</v>
      </c>
      <c r="E28" s="6" t="n">
        <v>0</v>
      </c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10" t="n"/>
      <c r="U28" s="10" t="n"/>
      <c r="V28" s="2" t="n"/>
      <c r="W28" s="2" t="n"/>
    </row>
    <row r="29">
      <c r="A29" s="4" t="inlineStr">
        <is>
          <t>Deutschland</t>
        </is>
      </c>
      <c r="B29" s="4" t="inlineStr">
        <is>
          <t>LNG Imports</t>
        </is>
      </c>
      <c r="C29" s="6" t="n">
        <v>4.945161290322581</v>
      </c>
      <c r="D29" s="6" t="n">
        <v>0.7666666666666667</v>
      </c>
      <c r="E29" s="6" t="n">
        <v>2.89016393442623</v>
      </c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10" t="n"/>
      <c r="U29" s="10" t="n"/>
      <c r="V29" s="2" t="n"/>
      <c r="W29" s="2" t="n"/>
    </row>
    <row r="30">
      <c r="A30" s="4" t="inlineStr">
        <is>
          <t>Deutschland</t>
        </is>
      </c>
      <c r="B30" s="4" t="inlineStr">
        <is>
          <t>Piped Exports</t>
        </is>
      </c>
      <c r="C30" s="6" t="n">
        <v>-0.1</v>
      </c>
      <c r="D30" s="6" t="n">
        <v>-0.1</v>
      </c>
      <c r="E30" s="6" t="n">
        <v>-0.09999999999999999</v>
      </c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10" t="n"/>
      <c r="U30" s="10" t="n"/>
      <c r="V30" s="2" t="n"/>
      <c r="W30" s="2" t="n"/>
    </row>
    <row r="31">
      <c r="A31" s="4" t="inlineStr">
        <is>
          <t>Deutschland</t>
        </is>
      </c>
      <c r="B31" s="4" t="inlineStr">
        <is>
          <t>Piped Imports</t>
        </is>
      </c>
      <c r="C31" s="6" t="n">
        <v>0</v>
      </c>
      <c r="D31" s="6" t="n">
        <v>0</v>
      </c>
      <c r="E31" s="6" t="n">
        <v>0</v>
      </c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10" t="n"/>
      <c r="U31" s="10" t="n"/>
      <c r="V31" s="2" t="n"/>
      <c r="W31" s="2" t="n"/>
    </row>
    <row r="32">
      <c r="A32" s="4" t="inlineStr">
        <is>
          <t>Deutschland</t>
        </is>
      </c>
      <c r="B32" s="4" t="inlineStr">
        <is>
          <t>Production</t>
        </is>
      </c>
      <c r="C32" s="6" t="n">
        <v>2</v>
      </c>
      <c r="D32" s="6" t="n">
        <v>2</v>
      </c>
      <c r="E32" s="6" t="n">
        <v>2</v>
      </c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10" t="n"/>
      <c r="U32" s="10" t="n"/>
      <c r="V32" s="2" t="n"/>
      <c r="W32" s="2" t="n"/>
    </row>
    <row r="33">
      <c r="A33" s="4" t="inlineStr">
        <is>
          <t>Deutschland</t>
        </is>
      </c>
      <c r="B33" s="4" t="inlineStr">
        <is>
          <t>Storage</t>
        </is>
      </c>
      <c r="C33" s="6" t="n">
        <v>-0.6451612903225806</v>
      </c>
      <c r="D33" s="6" t="n">
        <v>1.333333333333333</v>
      </c>
      <c r="E33" s="6" t="n">
        <v>0.3278688524590164</v>
      </c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10" t="n"/>
      <c r="U33" s="10" t="n"/>
      <c r="V33" s="2" t="n"/>
      <c r="W33" s="2" t="n"/>
    </row>
    <row r="34">
      <c r="A34" s="4" t="inlineStr">
        <is>
          <t>Frankreich</t>
        </is>
      </c>
      <c r="B34" s="4" t="inlineStr">
        <is>
          <t>Demand</t>
        </is>
      </c>
      <c r="C34" s="6" t="n">
        <v>5</v>
      </c>
      <c r="D34" s="6" t="n">
        <v>6</v>
      </c>
      <c r="E34" s="6" t="n">
        <v>5.491803278688525</v>
      </c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10" t="n"/>
      <c r="U34" s="10" t="n"/>
      <c r="V34" s="2" t="n"/>
      <c r="W34" s="2" t="n"/>
    </row>
    <row r="35">
      <c r="A35" s="4" t="inlineStr">
        <is>
          <t>Frankreich</t>
        </is>
      </c>
      <c r="B35" s="4" t="inlineStr">
        <is>
          <t>Exports</t>
        </is>
      </c>
      <c r="C35" s="6" t="n">
        <v>-0</v>
      </c>
      <c r="D35" s="6" t="n">
        <v>-0.2</v>
      </c>
      <c r="E35" s="6" t="n">
        <v>-0.09836065573770492</v>
      </c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10" t="n"/>
      <c r="U35" s="10" t="n"/>
      <c r="V35" s="2" t="n"/>
      <c r="W35" s="2" t="n"/>
    </row>
    <row r="36">
      <c r="A36" s="4" t="inlineStr">
        <is>
          <t>Frankreich</t>
        </is>
      </c>
      <c r="B36" s="4" t="inlineStr">
        <is>
          <t>Imports</t>
        </is>
      </c>
      <c r="C36" s="6" t="n">
        <v>2</v>
      </c>
      <c r="D36" s="6" t="n">
        <v>0</v>
      </c>
      <c r="E36" s="6" t="n">
        <v>1.016393442622951</v>
      </c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10" t="n"/>
      <c r="U36" s="10" t="n"/>
      <c r="V36" s="2" t="n"/>
      <c r="W36" s="2" t="n"/>
    </row>
    <row r="37">
      <c r="A37" s="4" t="inlineStr">
        <is>
          <t>Frankreich</t>
        </is>
      </c>
      <c r="B37" s="4" t="inlineStr">
        <is>
          <t>LNG Imports</t>
        </is>
      </c>
      <c r="C37" s="6" t="n">
        <v>0</v>
      </c>
      <c r="D37" s="6" t="n">
        <v>3.2</v>
      </c>
      <c r="E37" s="6" t="n">
        <v>1.573770491803279</v>
      </c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10" t="n"/>
      <c r="U37" s="10" t="n"/>
      <c r="V37" s="2" t="n"/>
      <c r="W37" s="2" t="n"/>
    </row>
    <row r="38">
      <c r="A38" s="4" t="inlineStr">
        <is>
          <t>Frankreich</t>
        </is>
      </c>
      <c r="B38" s="4" t="inlineStr">
        <is>
          <t>Piped Exports</t>
        </is>
      </c>
      <c r="C38" s="6" t="n">
        <v>0</v>
      </c>
      <c r="D38" s="6" t="n">
        <v>0</v>
      </c>
      <c r="E38" s="6" t="n">
        <v>0</v>
      </c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10" t="n"/>
      <c r="U38" s="10" t="n"/>
      <c r="V38" s="2" t="n"/>
      <c r="W38" s="2" t="n"/>
    </row>
    <row r="39">
      <c r="A39" s="4" t="inlineStr">
        <is>
          <t>Frankreich</t>
        </is>
      </c>
      <c r="B39" s="4" t="inlineStr">
        <is>
          <t>Piped Imports</t>
        </is>
      </c>
      <c r="C39" s="6" t="n">
        <v>1</v>
      </c>
      <c r="D39" s="6" t="n">
        <v>1</v>
      </c>
      <c r="E39" s="6" t="n">
        <v>1</v>
      </c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10" t="n"/>
      <c r="U39" s="10" t="n"/>
      <c r="V39" s="2" t="n"/>
      <c r="W39" s="2" t="n"/>
    </row>
    <row r="40">
      <c r="A40" s="4" t="inlineStr">
        <is>
          <t>Frankreich</t>
        </is>
      </c>
      <c r="B40" s="4" t="inlineStr">
        <is>
          <t>Production</t>
        </is>
      </c>
      <c r="C40" s="6" t="n">
        <v>2</v>
      </c>
      <c r="D40" s="6" t="n">
        <v>2</v>
      </c>
      <c r="E40" s="6" t="n">
        <v>2</v>
      </c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10" t="n"/>
      <c r="U40" s="10" t="n"/>
      <c r="V40" s="2" t="n"/>
      <c r="W40" s="2" t="n"/>
    </row>
    <row r="41">
      <c r="A41" s="4" t="inlineStr">
        <is>
          <t>Frankreich</t>
        </is>
      </c>
      <c r="B41" s="4" t="inlineStr">
        <is>
          <t>Storage</t>
        </is>
      </c>
      <c r="C41" s="6" t="n">
        <v>0</v>
      </c>
      <c r="D41" s="6" t="n">
        <v>0</v>
      </c>
      <c r="E41" s="6" t="n">
        <v>0</v>
      </c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10" t="n"/>
      <c r="U41" s="10" t="n"/>
      <c r="V41" s="2" t="n"/>
      <c r="W41" s="2" t="n"/>
    </row>
    <row r="42">
      <c r="A42" s="4" t="inlineStr">
        <is>
          <t>Schweiz</t>
        </is>
      </c>
      <c r="B42" s="4" t="inlineStr">
        <is>
          <t>Demand</t>
        </is>
      </c>
      <c r="C42" s="6" t="n">
        <v>8</v>
      </c>
      <c r="D42" s="6" t="n">
        <v>8</v>
      </c>
      <c r="E42" s="6" t="n">
        <v>8</v>
      </c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10" t="n"/>
      <c r="U42" s="10" t="n"/>
      <c r="V42" s="2" t="n"/>
      <c r="W42" s="2" t="n"/>
    </row>
    <row r="43">
      <c r="A43" s="4" t="inlineStr">
        <is>
          <t>Schweiz</t>
        </is>
      </c>
      <c r="B43" s="4" t="inlineStr">
        <is>
          <t>Exports</t>
        </is>
      </c>
      <c r="C43" s="6" t="n">
        <v>-0.8</v>
      </c>
      <c r="D43" s="6" t="n">
        <v>-0</v>
      </c>
      <c r="E43" s="6" t="n">
        <v>-0.4065573770491803</v>
      </c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10" t="n"/>
      <c r="U43" s="10" t="n"/>
      <c r="V43" s="2" t="n"/>
      <c r="W43" s="2" t="n"/>
    </row>
    <row r="44">
      <c r="A44" s="4" t="inlineStr">
        <is>
          <t>Schweiz</t>
        </is>
      </c>
      <c r="B44" s="4" t="inlineStr">
        <is>
          <t>Imports</t>
        </is>
      </c>
      <c r="C44" s="6" t="n">
        <v>0</v>
      </c>
      <c r="D44" s="6" t="n">
        <v>0.2</v>
      </c>
      <c r="E44" s="6" t="n">
        <v>0.09836065573770492</v>
      </c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10" t="n"/>
      <c r="U44" s="10" t="n"/>
      <c r="V44" s="2" t="n"/>
      <c r="W44" s="2" t="n"/>
    </row>
    <row r="45">
      <c r="A45" s="4" t="inlineStr">
        <is>
          <t>Schweiz</t>
        </is>
      </c>
      <c r="B45" s="4" t="inlineStr">
        <is>
          <t>LNG Imports</t>
        </is>
      </c>
      <c r="C45" s="6" t="n">
        <v>0</v>
      </c>
      <c r="D45" s="6" t="n">
        <v>0</v>
      </c>
      <c r="E45" s="6" t="n">
        <v>0</v>
      </c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10" t="n"/>
      <c r="U45" s="10" t="n"/>
      <c r="V45" s="2" t="n"/>
      <c r="W45" s="2" t="n"/>
    </row>
    <row r="46">
      <c r="A46" s="4" t="inlineStr">
        <is>
          <t>Schweiz</t>
        </is>
      </c>
      <c r="B46" s="4" t="inlineStr">
        <is>
          <t>Piped Exports</t>
        </is>
      </c>
      <c r="C46" s="6" t="n">
        <v>-0.2</v>
      </c>
      <c r="D46" s="6" t="n">
        <v>-0.2</v>
      </c>
      <c r="E46" s="6" t="n">
        <v>-0.2</v>
      </c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10" t="n"/>
      <c r="U46" s="10" t="n"/>
      <c r="V46" s="2" t="n"/>
      <c r="W46" s="2" t="n"/>
    </row>
    <row r="47">
      <c r="A47" s="4" t="inlineStr">
        <is>
          <t>Schweiz</t>
        </is>
      </c>
      <c r="B47" s="4" t="inlineStr">
        <is>
          <t>Piped Imports</t>
        </is>
      </c>
      <c r="C47" s="6" t="n">
        <v>0</v>
      </c>
      <c r="D47" s="6" t="n">
        <v>1</v>
      </c>
      <c r="E47" s="6" t="n">
        <v>0.4918032786885246</v>
      </c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10" t="n"/>
      <c r="U47" s="10" t="n"/>
      <c r="V47" s="2" t="n"/>
      <c r="W47" s="2" t="n"/>
    </row>
    <row r="48">
      <c r="A48" s="4" t="inlineStr">
        <is>
          <t>Schweiz</t>
        </is>
      </c>
      <c r="B48" s="4" t="inlineStr">
        <is>
          <t>Production</t>
        </is>
      </c>
      <c r="C48" s="6" t="n">
        <v>9</v>
      </c>
      <c r="D48" s="6" t="n">
        <v>7</v>
      </c>
      <c r="E48" s="6" t="n">
        <v>8.016393442622951</v>
      </c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10" t="n"/>
      <c r="U48" s="10" t="n"/>
      <c r="V48" s="2" t="n"/>
      <c r="W48" s="2" t="n"/>
    </row>
    <row r="49">
      <c r="A49" s="4" t="inlineStr">
        <is>
          <t>Schweiz</t>
        </is>
      </c>
      <c r="B49" s="4" t="inlineStr">
        <is>
          <t>Storage</t>
        </is>
      </c>
      <c r="C49" s="6" t="n">
        <v>0</v>
      </c>
      <c r="D49" s="6" t="n">
        <v>0</v>
      </c>
      <c r="E49" s="6" t="n">
        <v>0</v>
      </c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10" t="n"/>
      <c r="U49" s="10" t="n"/>
      <c r="V49" s="2" t="n"/>
      <c r="W49" s="2" t="n"/>
    </row>
    <row r="50">
      <c r="A50" s="4" t="n"/>
      <c r="B50" s="4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10" t="n"/>
      <c r="U50" s="10" t="n"/>
      <c r="V50" s="2" t="n"/>
      <c r="W50" s="2" t="n"/>
    </row>
    <row r="51">
      <c r="A51" s="4" t="n"/>
      <c r="B51" s="4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10" t="n"/>
      <c r="U51" s="10" t="n"/>
      <c r="V51" s="2" t="n"/>
      <c r="W51" s="2" t="n"/>
    </row>
    <row r="52">
      <c r="A52" s="4" t="n"/>
      <c r="B52" s="4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10" t="n"/>
      <c r="U52" s="10" t="n"/>
      <c r="V52" s="2" t="n"/>
      <c r="W52" s="2" t="n"/>
    </row>
    <row r="53">
      <c r="A53" s="4" t="n"/>
      <c r="B53" s="4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10" t="n"/>
      <c r="U53" s="10" t="n"/>
      <c r="V53" s="2" t="n"/>
      <c r="W53" s="2" t="n"/>
    </row>
    <row r="54">
      <c r="A54" s="4" t="n"/>
      <c r="B54" s="4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10" t="n"/>
      <c r="U54" s="10" t="n"/>
      <c r="V54" s="2" t="n"/>
      <c r="W54" s="2" t="n"/>
    </row>
    <row r="55">
      <c r="A55" s="4" t="n"/>
      <c r="B55" s="4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10" t="n"/>
      <c r="U55" s="10" t="n"/>
      <c r="V55" s="2" t="n"/>
      <c r="W55" s="2" t="n"/>
    </row>
    <row r="56">
      <c r="A56" s="4" t="n"/>
      <c r="B56" s="4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10" t="n"/>
      <c r="U56" s="10" t="n"/>
      <c r="V56" s="2" t="n"/>
      <c r="W56" s="2" t="n"/>
    </row>
    <row r="57">
      <c r="A57" s="4" t="n"/>
      <c r="B57" s="4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10" t="n"/>
      <c r="U57" s="10" t="n"/>
      <c r="V57" s="2" t="n"/>
      <c r="W57" s="2" t="n"/>
    </row>
    <row r="58">
      <c r="A58" s="4" t="n"/>
      <c r="B58" s="4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10" t="n"/>
      <c r="U58" s="10" t="n"/>
      <c r="V58" s="2" t="n"/>
      <c r="W58" s="2" t="n"/>
    </row>
    <row r="59">
      <c r="A59" s="4" t="n"/>
      <c r="B59" s="4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10" t="n"/>
      <c r="U59" s="10" t="n"/>
      <c r="V59" s="2" t="n"/>
      <c r="W59" s="2" t="n"/>
    </row>
    <row r="60">
      <c r="A60" s="4" t="n"/>
      <c r="B60" s="4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10" t="n"/>
      <c r="U60" s="10" t="n"/>
      <c r="V60" s="2" t="n"/>
      <c r="W60" s="2" t="n"/>
    </row>
    <row r="61">
      <c r="A61" s="4" t="n"/>
      <c r="B61" s="4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10" t="n"/>
      <c r="U61" s="10" t="n"/>
      <c r="V61" s="2" t="n"/>
      <c r="W61" s="2" t="n"/>
    </row>
    <row r="62">
      <c r="A62" s="4" t="n"/>
      <c r="B62" s="4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10" t="n"/>
      <c r="U62" s="10" t="n"/>
      <c r="V62" s="2" t="n"/>
      <c r="W62" s="2" t="n"/>
    </row>
    <row r="63">
      <c r="A63" s="4" t="n"/>
      <c r="B63" s="4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10" t="n"/>
      <c r="U63" s="10" t="n"/>
      <c r="V63" s="2" t="n"/>
      <c r="W63" s="2" t="n"/>
    </row>
    <row r="64">
      <c r="A64" s="4" t="n"/>
      <c r="B64" s="4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10" t="n"/>
      <c r="U64" s="10" t="n"/>
      <c r="V64" s="2" t="n"/>
      <c r="W64" s="2" t="n"/>
    </row>
    <row r="65">
      <c r="A65" s="4" t="n"/>
      <c r="B65" s="4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10" t="n"/>
      <c r="U65" s="10" t="n"/>
      <c r="V65" s="2" t="n"/>
      <c r="W65" s="2" t="n"/>
    </row>
    <row r="66">
      <c r="A66" s="4" t="n"/>
      <c r="B66" s="4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10" t="n"/>
      <c r="U66" s="10" t="n"/>
      <c r="V66" s="2" t="n"/>
      <c r="W66" s="2" t="n"/>
    </row>
    <row r="67">
      <c r="A67" s="4" t="n"/>
      <c r="B67" s="4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10" t="n"/>
      <c r="U67" s="10" t="n"/>
      <c r="V67" s="2" t="n"/>
      <c r="W67" s="2" t="n"/>
    </row>
    <row r="68">
      <c r="A68" s="4" t="n"/>
      <c r="B68" s="4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10" t="n"/>
      <c r="U68" s="10" t="n"/>
      <c r="V68" s="2" t="n"/>
      <c r="W68" s="2" t="n"/>
    </row>
    <row r="69">
      <c r="A69" s="4" t="n"/>
      <c r="B69" s="4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10" t="n"/>
      <c r="U69" s="10" t="n"/>
      <c r="V69" s="2" t="n"/>
      <c r="W69" s="2" t="n"/>
    </row>
    <row r="70">
      <c r="A70" s="4" t="n"/>
      <c r="B70" s="4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10" t="n"/>
      <c r="U70" s="10" t="n"/>
      <c r="V70" s="2" t="n"/>
      <c r="W70" s="2" t="n"/>
    </row>
    <row r="71">
      <c r="A71" s="4" t="n"/>
      <c r="B71" s="4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10" t="n"/>
      <c r="U71" s="10" t="n"/>
      <c r="V71" s="2" t="n"/>
      <c r="W71" s="2" t="n"/>
    </row>
    <row r="72">
      <c r="A72" s="4" t="n"/>
      <c r="B72" s="4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10" t="n"/>
      <c r="U72" s="10" t="n"/>
      <c r="V72" s="2" t="n"/>
      <c r="W72" s="2" t="n"/>
    </row>
    <row r="73">
      <c r="A73" s="4" t="n"/>
      <c r="B73" s="4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10" t="n"/>
      <c r="U73" s="10" t="n"/>
      <c r="V73" s="2" t="n"/>
      <c r="W73" s="2" t="n"/>
    </row>
    <row r="74">
      <c r="A74" s="4" t="n"/>
      <c r="B74" s="4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10" t="n"/>
      <c r="U74" s="10" t="n"/>
      <c r="V74" s="2" t="n"/>
      <c r="W74" s="2" t="n"/>
    </row>
    <row r="75">
      <c r="A75" s="4" t="n"/>
      <c r="B75" s="4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10" t="n"/>
      <c r="U75" s="10" t="n"/>
      <c r="V75" s="2" t="n"/>
      <c r="W75" s="2" t="n"/>
    </row>
    <row r="76">
      <c r="A76" s="4" t="n"/>
      <c r="B76" s="4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10" t="n"/>
      <c r="U76" s="10" t="n"/>
      <c r="V76" s="2" t="n"/>
      <c r="W76" s="2" t="n"/>
    </row>
    <row r="77">
      <c r="A77" s="4" t="n"/>
      <c r="B77" s="4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10" t="n"/>
      <c r="U77" s="10" t="n"/>
      <c r="V77" s="2" t="n"/>
      <c r="W77" s="2" t="n"/>
    </row>
    <row r="78">
      <c r="A78" s="4" t="n"/>
      <c r="B78" s="4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10" t="n"/>
      <c r="U78" s="10" t="n"/>
      <c r="V78" s="2" t="n"/>
      <c r="W78" s="2" t="n"/>
    </row>
    <row r="79">
      <c r="A79" s="4" t="n"/>
      <c r="B79" s="4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10" t="n"/>
      <c r="U79" s="10" t="n"/>
      <c r="V79" s="2" t="n"/>
      <c r="W79" s="2" t="n"/>
    </row>
    <row r="80">
      <c r="A80" s="4" t="n"/>
      <c r="B80" s="4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10" t="n"/>
      <c r="U80" s="10" t="n"/>
      <c r="V80" s="2" t="n"/>
      <c r="W80" s="2" t="n"/>
    </row>
    <row r="81">
      <c r="A81" s="4" t="n"/>
      <c r="B81" s="4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10" t="n"/>
      <c r="U81" s="10" t="n"/>
      <c r="V81" s="2" t="n"/>
      <c r="W81" s="2" t="n"/>
    </row>
    <row r="82">
      <c r="A82" s="4" t="n"/>
      <c r="B82" s="4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10" t="n"/>
      <c r="U82" s="10" t="n"/>
      <c r="V82" s="2" t="n"/>
      <c r="W82" s="2" t="n"/>
    </row>
    <row r="83">
      <c r="A83" s="4" t="n"/>
      <c r="B83" s="4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10" t="n"/>
      <c r="U83" s="10" t="n"/>
      <c r="V83" s="2" t="n"/>
      <c r="W83" s="2" t="n"/>
    </row>
    <row r="84">
      <c r="A84" s="4" t="n"/>
      <c r="B84" s="4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10" t="n"/>
      <c r="U84" s="10" t="n"/>
      <c r="V84" s="2" t="n"/>
      <c r="W84" s="2" t="n"/>
    </row>
    <row r="85">
      <c r="A85" s="4" t="n"/>
      <c r="B85" s="4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10" t="n"/>
      <c r="U85" s="10" t="n"/>
      <c r="V85" s="2" t="n"/>
      <c r="W85" s="2" t="n"/>
    </row>
    <row r="86">
      <c r="A86" s="4" t="n"/>
      <c r="B86" s="4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10" t="n"/>
      <c r="U86" s="10" t="n"/>
      <c r="V86" s="2" t="n"/>
      <c r="W86" s="2" t="n"/>
    </row>
    <row r="87">
      <c r="A87" s="4" t="n"/>
      <c r="B87" s="4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10" t="n"/>
      <c r="U87" s="10" t="n"/>
      <c r="V87" s="2" t="n"/>
      <c r="W87" s="2" t="n"/>
    </row>
    <row r="88">
      <c r="A88" s="4" t="n"/>
      <c r="B88" s="4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10" t="n"/>
      <c r="U88" s="10" t="n"/>
      <c r="V88" s="2" t="n"/>
      <c r="W88" s="2" t="n"/>
    </row>
    <row r="89">
      <c r="A89" s="4" t="n"/>
      <c r="B89" s="4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10" t="n"/>
      <c r="U89" s="10" t="n"/>
      <c r="V89" s="2" t="n"/>
      <c r="W89" s="2" t="n"/>
    </row>
    <row r="90">
      <c r="A90" s="4" t="n"/>
      <c r="B90" s="4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10" t="n"/>
      <c r="U90" s="10" t="n"/>
      <c r="V90" s="2" t="n"/>
      <c r="W90" s="2" t="n"/>
    </row>
    <row r="91">
      <c r="A91" s="4" t="n"/>
      <c r="B91" s="4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10" t="n"/>
      <c r="U91" s="10" t="n"/>
      <c r="V91" s="2" t="n"/>
      <c r="W91" s="2" t="n"/>
    </row>
    <row r="92">
      <c r="A92" s="4" t="n"/>
      <c r="B92" s="4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10" t="n"/>
      <c r="U92" s="10" t="n"/>
      <c r="V92" s="2" t="n"/>
      <c r="W92" s="2" t="n"/>
    </row>
    <row r="93">
      <c r="A93" s="4" t="n"/>
      <c r="B93" s="4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10" t="n"/>
      <c r="U93" s="10" t="n"/>
      <c r="V93" s="2" t="n"/>
      <c r="W93" s="2" t="n"/>
    </row>
    <row r="94">
      <c r="A94" s="4" t="n"/>
      <c r="B94" s="4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10" t="n"/>
      <c r="U94" s="10" t="n"/>
      <c r="V94" s="2" t="n"/>
      <c r="W94" s="2" t="n"/>
    </row>
    <row r="95">
      <c r="A95" s="4" t="n"/>
      <c r="B95" s="4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10" t="n"/>
      <c r="U95" s="10" t="n"/>
      <c r="V95" s="2" t="n"/>
      <c r="W95" s="2" t="n"/>
    </row>
    <row r="96">
      <c r="A96" s="4" t="n"/>
      <c r="B96" s="4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10" t="n"/>
      <c r="U96" s="10" t="n"/>
      <c r="V96" s="2" t="n"/>
      <c r="W96" s="2" t="n"/>
    </row>
    <row r="97">
      <c r="A97" s="4" t="n"/>
      <c r="B97" s="4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10" t="n"/>
      <c r="U97" s="10" t="n"/>
      <c r="V97" s="2" t="n"/>
      <c r="W97" s="2" t="n"/>
    </row>
    <row r="98">
      <c r="A98" s="4" t="n"/>
      <c r="B98" s="4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10" t="n"/>
      <c r="U98" s="10" t="n"/>
      <c r="V98" s="2" t="n"/>
      <c r="W98" s="2" t="n"/>
    </row>
    <row r="99">
      <c r="A99" s="4" t="n"/>
      <c r="B99" s="4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10" t="n"/>
      <c r="U99" s="10" t="n"/>
      <c r="V99" s="2" t="n"/>
      <c r="W99" s="2" t="n"/>
    </row>
    <row r="100">
      <c r="A100" s="4" t="n"/>
      <c r="B100" s="4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10" t="n"/>
      <c r="U100" s="10" t="n"/>
      <c r="V100" s="2" t="n"/>
      <c r="W100" s="2" t="n"/>
    </row>
    <row r="101">
      <c r="A101" s="4" t="n"/>
      <c r="B101" s="4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10" t="n"/>
      <c r="U101" s="10" t="n"/>
      <c r="V101" s="2" t="n"/>
      <c r="W101" s="2" t="n"/>
    </row>
    <row r="102">
      <c r="A102" s="4" t="n"/>
      <c r="B102" s="4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10" t="n"/>
      <c r="U102" s="10" t="n"/>
      <c r="V102" s="2" t="n"/>
      <c r="W102" s="2" t="n"/>
    </row>
    <row r="103">
      <c r="A103" s="4" t="n"/>
      <c r="B103" s="4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10" t="n"/>
      <c r="U103" s="10" t="n"/>
      <c r="V103" s="2" t="n"/>
      <c r="W103" s="2" t="n"/>
    </row>
    <row r="104">
      <c r="A104" s="4" t="n"/>
      <c r="B104" s="4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10" t="n"/>
      <c r="U104" s="10" t="n"/>
      <c r="V104" s="2" t="n"/>
      <c r="W104" s="2" t="n"/>
    </row>
    <row r="105">
      <c r="A105" s="4" t="n"/>
      <c r="B105" s="4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10" t="n"/>
      <c r="U105" s="10" t="n"/>
      <c r="W105" s="2" t="n"/>
    </row>
    <row r="106">
      <c r="A106" s="4" t="n"/>
      <c r="B106" s="4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10" t="n"/>
      <c r="U106" s="10" t="n"/>
      <c r="W106" s="2" t="n"/>
    </row>
    <row r="107">
      <c r="A107" s="4" t="n"/>
      <c r="B107" s="4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10" t="n"/>
      <c r="U107" s="10" t="n"/>
      <c r="W107" s="2" t="n"/>
    </row>
    <row r="108">
      <c r="A108" s="4" t="n"/>
      <c r="B108" s="4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10" t="n"/>
      <c r="U108" s="10" t="n"/>
      <c r="W108" s="2" t="n"/>
    </row>
    <row r="109">
      <c r="A109" s="4" t="n"/>
      <c r="B109" s="4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10" t="n"/>
      <c r="U109" s="10" t="n"/>
      <c r="W109" s="2" t="n"/>
    </row>
    <row r="110">
      <c r="A110" s="4" t="n"/>
      <c r="B110" s="4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10" t="n"/>
      <c r="U110" s="10" t="n"/>
      <c r="W110" s="2" t="n"/>
    </row>
    <row r="111">
      <c r="A111" s="4" t="n"/>
      <c r="B111" s="4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10" t="n"/>
      <c r="U111" s="10" t="n"/>
      <c r="W111" s="2" t="n"/>
    </row>
    <row r="112">
      <c r="A112" s="4" t="n"/>
      <c r="B112" s="4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10" t="n"/>
      <c r="U112" s="10" t="n"/>
      <c r="W112" s="2" t="n"/>
    </row>
    <row r="113">
      <c r="A113" s="4" t="n"/>
      <c r="B113" s="4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10" t="n"/>
      <c r="U113" s="10" t="n"/>
      <c r="W113" s="2" t="n"/>
    </row>
    <row r="114">
      <c r="A114" s="4" t="n"/>
      <c r="B114" s="4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10" t="n"/>
      <c r="U114" s="10" t="n"/>
      <c r="W114" s="2" t="n"/>
    </row>
    <row r="115">
      <c r="A115" s="4" t="n"/>
      <c r="B115" s="4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10" t="n"/>
      <c r="U115" s="10" t="n"/>
      <c r="W115" s="2" t="n"/>
    </row>
    <row r="116">
      <c r="A116" s="4" t="n"/>
      <c r="B116" s="4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10" t="n"/>
      <c r="U116" s="10" t="n"/>
      <c r="W116" s="2" t="n"/>
    </row>
  </sheetData>
  <dataValidations count="2">
    <dataValidation sqref="A2" showErrorMessage="1" showInputMessage="1" allowBlank="0" type="list">
      <formula1>D_REGION</formula1>
    </dataValidation>
    <dataValidation sqref="A14" showErrorMessage="1" showInputMessage="1" allowBlank="0" type="list">
      <formula1>D_TYPE</formula1>
    </dataValidation>
  </dataValidations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4"/>
    <outlinePr summaryBelow="1" summaryRight="1"/>
    <pageSetUpPr/>
  </sheetPr>
  <dimension ref="A1:W116"/>
  <sheetViews>
    <sheetView workbookViewId="0">
      <selection activeCell="A2" sqref="A2"/>
    </sheetView>
  </sheetViews>
  <sheetFormatPr baseColWidth="8" defaultColWidth="9.140625" defaultRowHeight="15" outlineLevelRow="1"/>
  <cols>
    <col width="28.5703125" customWidth="1" min="1" max="3"/>
    <col width="92.85546875" customWidth="1" min="23" max="23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</row>
    <row r="3" hidden="1" outlineLevel="1">
      <c r="A3" s="2">
        <f>"Piped Imports into "&amp;$A$2&amp;" (GWh/day)"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  <c r="V3" s="2" t="n"/>
      <c r="W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</row>
    <row r="5">
      <c r="A5" s="1" t="inlineStr">
        <is>
          <t>Select Importer: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</row>
    <row r="7" hidden="1" outlineLevel="1">
      <c r="A7" s="2">
        <f>"Piped Imports through "&amp;$A$6&amp;" (GWh/day)"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  <c r="V7" s="2" t="n"/>
      <c r="W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  <c r="V8" s="2" t="n"/>
      <c r="W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</row>
    <row r="11" hidden="1" outlineLevel="1">
      <c r="A11" s="2">
        <f>"Piped Imports on "&amp;$A$10&amp;" (GWh/day)"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  <c r="V11" s="2" t="n"/>
      <c r="W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  <c r="V12" s="2" t="n"/>
      <c r="W12" s="2" t="n"/>
    </row>
    <row r="13">
      <c r="A13" s="1" t="inlineStr">
        <is>
          <t>Select Origin:</t>
        </is>
      </c>
      <c r="B13" s="1" t="inlineStr">
        <is>
          <t>Select Region: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 hidden="1" outlineLevel="1">
      <c r="A15" s="2">
        <f>"Total Piped Imports from "&amp;$A$14&amp;" to "&amp;$B$14&amp;" (GWh/day)"</f>
        <v/>
      </c>
      <c r="B15" s="2" t="n"/>
      <c r="C15" s="2" t="n"/>
      <c r="D15" s="3">
        <f>SUMIFS(D$18:D$116,$B$18:$B$116,$A$14,$C$18:$C$116,$B$14)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  <c r="V15" s="2" t="n"/>
      <c r="W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  <c r="V16" s="2" t="n"/>
      <c r="W16" s="2" t="n"/>
    </row>
    <row r="17">
      <c r="A17" s="1" t="inlineStr">
        <is>
          <t>Name</t>
        </is>
      </c>
      <c r="B17" s="1" t="inlineStr">
        <is>
          <t>Importer</t>
        </is>
      </c>
      <c r="C17" s="1" t="inlineStr">
        <is>
          <t>Region</t>
        </is>
      </c>
      <c r="D17" s="1" t="inlineStr">
        <is>
          <t>Aug-21</t>
        </is>
      </c>
      <c r="E17" s="1" t="inlineStr">
        <is>
          <t>Sep-21</t>
        </is>
      </c>
      <c r="F17" s="1" t="inlineStr">
        <is>
          <t>Test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2" t="n"/>
    </row>
    <row r="18">
      <c r="A18" s="4" t="inlineStr">
        <is>
          <t>Import Alg-FR</t>
        </is>
      </c>
      <c r="B18" s="4" t="inlineStr">
        <is>
          <t>Algerien</t>
        </is>
      </c>
      <c r="C18" s="4" t="inlineStr">
        <is>
          <t>Frankreich</t>
        </is>
      </c>
      <c r="D18" s="6" t="n">
        <v>1</v>
      </c>
      <c r="E18" s="6" t="n">
        <v>0</v>
      </c>
      <c r="F18" s="6" t="n">
        <v>0.5081967213114754</v>
      </c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10" t="n"/>
      <c r="V18" s="10" t="n"/>
      <c r="W18" s="2" t="n"/>
    </row>
    <row r="19">
      <c r="A19" s="4" t="inlineStr">
        <is>
          <t>Import Alg-CH</t>
        </is>
      </c>
      <c r="B19" s="4" t="inlineStr">
        <is>
          <t>Algerien</t>
        </is>
      </c>
      <c r="C19" s="4" t="inlineStr">
        <is>
          <t>Schweiz</t>
        </is>
      </c>
      <c r="D19" s="6" t="n">
        <v>0</v>
      </c>
      <c r="E19" s="6" t="n">
        <v>1</v>
      </c>
      <c r="F19" s="6" t="n">
        <v>0.4918032786885246</v>
      </c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10" t="n"/>
      <c r="V19" s="10" t="n"/>
      <c r="W19" s="2" t="n"/>
    </row>
    <row r="20">
      <c r="A20" s="4" t="inlineStr">
        <is>
          <t>Import Nor-NL</t>
        </is>
      </c>
      <c r="B20" s="4" t="inlineStr">
        <is>
          <t>Norwegen</t>
        </is>
      </c>
      <c r="C20" s="4" t="inlineStr">
        <is>
          <t>Benelux</t>
        </is>
      </c>
      <c r="D20" s="6" t="n">
        <v>1</v>
      </c>
      <c r="E20" s="6" t="n">
        <v>0.5</v>
      </c>
      <c r="F20" s="6" t="n">
        <v>0.7540983606557377</v>
      </c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10" t="n"/>
      <c r="V20" s="10" t="n"/>
      <c r="W20" s="2" t="n"/>
    </row>
    <row r="21">
      <c r="A21" s="4" t="inlineStr">
        <is>
          <t>Import Nor-DE I</t>
        </is>
      </c>
      <c r="B21" s="4" t="inlineStr">
        <is>
          <t>Norwegen</t>
        </is>
      </c>
      <c r="C21" s="4" t="inlineStr">
        <is>
          <t>Deutschland</t>
        </is>
      </c>
      <c r="D21" s="6" t="n">
        <v>0</v>
      </c>
      <c r="E21" s="6" t="n">
        <v>0</v>
      </c>
      <c r="F21" s="6" t="n">
        <v>0</v>
      </c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10" t="n"/>
      <c r="V21" s="10" t="n"/>
      <c r="W21" s="2" t="n"/>
    </row>
    <row r="22">
      <c r="A22" s="4" t="inlineStr">
        <is>
          <t>Import Nor-DE II</t>
        </is>
      </c>
      <c r="B22" s="4" t="inlineStr">
        <is>
          <t>Norwegen</t>
        </is>
      </c>
      <c r="C22" s="4" t="inlineStr">
        <is>
          <t>Deutschland</t>
        </is>
      </c>
      <c r="D22" s="6" t="n">
        <v>0</v>
      </c>
      <c r="E22" s="6" t="n">
        <v>0</v>
      </c>
      <c r="F22" s="6" t="n">
        <v>0</v>
      </c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10" t="n"/>
      <c r="V22" s="10" t="n"/>
      <c r="W22" s="2" t="n"/>
    </row>
    <row r="23">
      <c r="A23" s="4" t="inlineStr">
        <is>
          <t>Import Nor-FR</t>
        </is>
      </c>
      <c r="B23" s="4" t="inlineStr">
        <is>
          <t>Norwegen</t>
        </is>
      </c>
      <c r="C23" s="4" t="inlineStr">
        <is>
          <t>Frankreich</t>
        </is>
      </c>
      <c r="D23" s="6" t="n">
        <v>0</v>
      </c>
      <c r="E23" s="6" t="n">
        <v>1</v>
      </c>
      <c r="F23" s="6" t="n">
        <v>0.4918032786885246</v>
      </c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10" t="n"/>
      <c r="V23" s="10" t="n"/>
      <c r="W23" s="2" t="n"/>
    </row>
    <row r="24">
      <c r="A24" s="4" t="inlineStr">
        <is>
          <t>Total</t>
        </is>
      </c>
      <c r="B24" s="13" t="n">
        <v/>
      </c>
      <c r="C24" s="13" t="n">
        <v/>
      </c>
      <c r="D24" s="11" t="n">
        <v>2</v>
      </c>
      <c r="E24" s="11" t="n">
        <v>2.5</v>
      </c>
      <c r="F24" s="11" t="n">
        <v>2.245901639344262</v>
      </c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10" t="n"/>
      <c r="V24" s="10" t="n"/>
      <c r="W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10" t="n"/>
      <c r="V25" s="10" t="n"/>
      <c r="W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10" t="n"/>
      <c r="V26" s="10" t="n"/>
      <c r="W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10" t="n"/>
      <c r="V27" s="10" t="n"/>
      <c r="W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10" t="n"/>
      <c r="V28" s="10" t="n"/>
      <c r="W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10" t="n"/>
      <c r="V29" s="10" t="n"/>
      <c r="W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10" t="n"/>
      <c r="V30" s="10" t="n"/>
      <c r="W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10" t="n"/>
      <c r="V31" s="10" t="n"/>
      <c r="W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10" t="n"/>
      <c r="V32" s="10" t="n"/>
      <c r="W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10" t="n"/>
      <c r="V33" s="10" t="n"/>
      <c r="W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10" t="n"/>
      <c r="V34" s="10" t="n"/>
      <c r="W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10" t="n"/>
      <c r="V35" s="10" t="n"/>
      <c r="W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10" t="n"/>
      <c r="V36" s="10" t="n"/>
      <c r="W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10" t="n"/>
      <c r="V37" s="10" t="n"/>
      <c r="W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10" t="n"/>
      <c r="V38" s="10" t="n"/>
      <c r="W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10" t="n"/>
      <c r="V39" s="10" t="n"/>
      <c r="W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10" t="n"/>
      <c r="V40" s="10" t="n"/>
      <c r="W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10" t="n"/>
      <c r="V41" s="10" t="n"/>
      <c r="W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10" t="n"/>
      <c r="V42" s="10" t="n"/>
      <c r="W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10" t="n"/>
      <c r="V43" s="10" t="n"/>
      <c r="W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10" t="n"/>
      <c r="V44" s="10" t="n"/>
      <c r="W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10" t="n"/>
      <c r="V45" s="10" t="n"/>
      <c r="W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10" t="n"/>
      <c r="V46" s="10" t="n"/>
      <c r="W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10" t="n"/>
      <c r="V47" s="10" t="n"/>
      <c r="W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10" t="n"/>
      <c r="V48" s="10" t="n"/>
      <c r="W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10" t="n"/>
      <c r="V49" s="10" t="n"/>
      <c r="W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10" t="n"/>
      <c r="V50" s="10" t="n"/>
      <c r="W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10" t="n"/>
      <c r="V51" s="10" t="n"/>
      <c r="W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10" t="n"/>
      <c r="V52" s="10" t="n"/>
      <c r="W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10" t="n"/>
      <c r="V53" s="10" t="n"/>
      <c r="W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10" t="n"/>
      <c r="V54" s="10" t="n"/>
      <c r="W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10" t="n"/>
      <c r="V55" s="10" t="n"/>
      <c r="W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10" t="n"/>
      <c r="V56" s="10" t="n"/>
      <c r="W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10" t="n"/>
      <c r="V57" s="10" t="n"/>
      <c r="W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10" t="n"/>
      <c r="V58" s="10" t="n"/>
      <c r="W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10" t="n"/>
      <c r="V59" s="10" t="n"/>
      <c r="W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10" t="n"/>
      <c r="V60" s="10" t="n"/>
      <c r="W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10" t="n"/>
      <c r="V61" s="10" t="n"/>
      <c r="W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10" t="n"/>
      <c r="V62" s="10" t="n"/>
      <c r="W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10" t="n"/>
      <c r="V63" s="10" t="n"/>
      <c r="W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10" t="n"/>
      <c r="V64" s="10" t="n"/>
      <c r="W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10" t="n"/>
      <c r="V65" s="10" t="n"/>
      <c r="W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10" t="n"/>
      <c r="V66" s="10" t="n"/>
      <c r="W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10" t="n"/>
      <c r="V67" s="10" t="n"/>
      <c r="W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10" t="n"/>
      <c r="V68" s="10" t="n"/>
      <c r="W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10" t="n"/>
      <c r="V69" s="10" t="n"/>
      <c r="W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10" t="n"/>
      <c r="V70" s="10" t="n"/>
      <c r="W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10" t="n"/>
      <c r="V71" s="10" t="n"/>
      <c r="W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10" t="n"/>
      <c r="V72" s="10" t="n"/>
      <c r="W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10" t="n"/>
      <c r="V73" s="10" t="n"/>
      <c r="W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10" t="n"/>
      <c r="V74" s="10" t="n"/>
      <c r="W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10" t="n"/>
      <c r="V75" s="10" t="n"/>
      <c r="W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10" t="n"/>
      <c r="V76" s="10" t="n"/>
      <c r="W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10" t="n"/>
      <c r="V77" s="10" t="n"/>
      <c r="W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10" t="n"/>
      <c r="V78" s="10" t="n"/>
      <c r="W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10" t="n"/>
      <c r="V79" s="10" t="n"/>
      <c r="W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10" t="n"/>
      <c r="V80" s="10" t="n"/>
      <c r="W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10" t="n"/>
      <c r="V81" s="10" t="n"/>
      <c r="W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10" t="n"/>
      <c r="V82" s="10" t="n"/>
      <c r="W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10" t="n"/>
      <c r="V83" s="10" t="n"/>
      <c r="W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10" t="n"/>
      <c r="V84" s="10" t="n"/>
      <c r="W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10" t="n"/>
      <c r="V85" s="10" t="n"/>
      <c r="W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10" t="n"/>
      <c r="V86" s="10" t="n"/>
      <c r="W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10" t="n"/>
      <c r="V87" s="10" t="n"/>
      <c r="W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10" t="n"/>
      <c r="V88" s="10" t="n"/>
      <c r="W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10" t="n"/>
      <c r="V89" s="10" t="n"/>
      <c r="W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10" t="n"/>
      <c r="V90" s="10" t="n"/>
      <c r="W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10" t="n"/>
      <c r="V91" s="10" t="n"/>
      <c r="W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10" t="n"/>
      <c r="V92" s="10" t="n"/>
      <c r="W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10" t="n"/>
      <c r="V93" s="10" t="n"/>
      <c r="W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10" t="n"/>
      <c r="V94" s="10" t="n"/>
      <c r="W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10" t="n"/>
      <c r="V95" s="10" t="n"/>
      <c r="W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10" t="n"/>
      <c r="V96" s="10" t="n"/>
      <c r="W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10" t="n"/>
      <c r="V97" s="10" t="n"/>
      <c r="W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10" t="n"/>
      <c r="V98" s="10" t="n"/>
      <c r="W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10" t="n"/>
      <c r="V99" s="10" t="n"/>
      <c r="W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10" t="n"/>
      <c r="V100" s="10" t="n"/>
      <c r="W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10" t="n"/>
      <c r="V101" s="10" t="n"/>
      <c r="W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10" t="n"/>
      <c r="V102" s="10" t="n"/>
      <c r="W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10" t="n"/>
      <c r="V103" s="10" t="n"/>
      <c r="W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10" t="n"/>
      <c r="V104" s="10" t="n"/>
      <c r="W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10" t="n"/>
      <c r="V105" s="10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10" t="n"/>
      <c r="V106" s="10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10" t="n"/>
      <c r="V107" s="10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10" t="n"/>
      <c r="V108" s="10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10" t="n"/>
      <c r="V109" s="10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10" t="n"/>
      <c r="V110" s="10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10" t="n"/>
      <c r="V111" s="10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10" t="n"/>
      <c r="V112" s="10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10" t="n"/>
      <c r="V113" s="10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10" t="n"/>
      <c r="V114" s="10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10" t="n"/>
      <c r="V115" s="10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10" t="n"/>
      <c r="V116" s="10" t="n"/>
    </row>
  </sheetData>
  <dataValidations count="3">
    <dataValidation sqref="A6 A14" showErrorMessage="1" showInputMessage="1" allowBlank="0" type="list">
      <formula1>D_ORIGIN</formula1>
    </dataValidation>
    <dataValidation sqref="A10" showErrorMessage="1" showInputMessage="1" allowBlank="0" type="list">
      <formula1>D_PIPED_NAME</formula1>
    </dataValidation>
    <dataValidation sqref="A2 B14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972A2A"/>
    <outlinePr summaryBelow="1" summaryRight="1"/>
    <pageSetUpPr/>
  </sheetPr>
  <dimension ref="A1:W116"/>
  <sheetViews>
    <sheetView workbookViewId="0">
      <selection activeCell="A2" sqref="A2"/>
    </sheetView>
  </sheetViews>
  <sheetFormatPr baseColWidth="8" defaultColWidth="9.140625" defaultRowHeight="15" outlineLevelRow="1"/>
  <cols>
    <col width="28.5703125" customWidth="1" min="1" max="3"/>
    <col width="92.85546875" customWidth="1" min="23" max="23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</row>
    <row r="3" hidden="1" outlineLevel="1">
      <c r="A3" s="2">
        <f>"Piped Exports from "&amp;$A$2&amp;" (GWh/day)"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  <c r="V3" s="2" t="n"/>
      <c r="W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</row>
    <row r="5">
      <c r="A5" s="1" t="inlineStr">
        <is>
          <t>Select Exporter: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</row>
    <row r="7" hidden="1" outlineLevel="1">
      <c r="A7" s="2">
        <f>"Piped Exports to "&amp;$A$6&amp;" (GWh/day)"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  <c r="V7" s="2" t="n"/>
      <c r="W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  <c r="V8" s="2" t="n"/>
      <c r="W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</row>
    <row r="11" hidden="1" outlineLevel="1">
      <c r="A11" s="2">
        <f>"Piped Exports on "&amp;$A$10&amp;" (GWh/day)"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  <c r="V11" s="2" t="n"/>
      <c r="W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  <c r="V12" s="2" t="n"/>
      <c r="W12" s="2" t="n"/>
    </row>
    <row r="13">
      <c r="A13" s="1" t="inlineStr">
        <is>
          <t>Select Destination:</t>
        </is>
      </c>
      <c r="B13" s="1" t="inlineStr">
        <is>
          <t>Select Region: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 hidden="1" outlineLevel="1">
      <c r="A15" s="2">
        <f>"Total Piped Exports to "&amp;$A$14&amp;" from "&amp;$B$14&amp;" (GWh/day)"</f>
        <v/>
      </c>
      <c r="B15" s="2" t="n"/>
      <c r="C15" s="2" t="n"/>
      <c r="D15" s="3">
        <f>SUMIFS(D$18:D$116,$B$18:$B$116,$A$14,$C$18:$C$116,$B$14)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  <c r="V15" s="2" t="n"/>
      <c r="W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  <c r="V16" s="2" t="n"/>
      <c r="W16" s="2" t="n"/>
    </row>
    <row r="17">
      <c r="A17" s="1" t="inlineStr">
        <is>
          <t>Name</t>
        </is>
      </c>
      <c r="B17" s="1" t="inlineStr">
        <is>
          <t>Exporter</t>
        </is>
      </c>
      <c r="C17" s="1" t="inlineStr">
        <is>
          <t>Region</t>
        </is>
      </c>
      <c r="D17" s="1" t="inlineStr">
        <is>
          <t>Aug-21</t>
        </is>
      </c>
      <c r="E17" s="1" t="inlineStr">
        <is>
          <t>Sep-21</t>
        </is>
      </c>
      <c r="F17" s="1" t="inlineStr">
        <is>
          <t>Test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2" t="n"/>
    </row>
    <row r="18">
      <c r="A18" s="4" t="inlineStr">
        <is>
          <t>Deutschland-Moldawien</t>
        </is>
      </c>
      <c r="B18" s="4" t="inlineStr">
        <is>
          <t>Moldawien</t>
        </is>
      </c>
      <c r="C18" s="4" t="inlineStr">
        <is>
          <t>Deutschland</t>
        </is>
      </c>
      <c r="D18" s="6" t="n">
        <v>-0.1</v>
      </c>
      <c r="E18" s="6" t="n">
        <v>-0.1</v>
      </c>
      <c r="F18" s="6" t="n">
        <v>-0.09999999999999999</v>
      </c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10" t="n"/>
      <c r="V18" s="10" t="n"/>
      <c r="W18" s="2" t="n"/>
    </row>
    <row r="19">
      <c r="A19" s="4" t="inlineStr">
        <is>
          <t>Frankreich-Moldawien</t>
        </is>
      </c>
      <c r="B19" s="4" t="inlineStr">
        <is>
          <t>Moldawien</t>
        </is>
      </c>
      <c r="C19" s="4" t="inlineStr">
        <is>
          <t>Frankreich</t>
        </is>
      </c>
      <c r="D19" s="6" t="n">
        <v>-0</v>
      </c>
      <c r="E19" s="6" t="n">
        <v>-0</v>
      </c>
      <c r="F19" s="6" t="n">
        <v>0</v>
      </c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10" t="n"/>
      <c r="V19" s="10" t="n"/>
      <c r="W19" s="2" t="n"/>
    </row>
    <row r="20">
      <c r="A20" s="4" t="inlineStr">
        <is>
          <t>Schweiz-SEE</t>
        </is>
      </c>
      <c r="B20" s="4" t="inlineStr">
        <is>
          <t>SEE</t>
        </is>
      </c>
      <c r="C20" s="4" t="inlineStr">
        <is>
          <t>Schweiz</t>
        </is>
      </c>
      <c r="D20" s="6" t="n">
        <v>-0.2</v>
      </c>
      <c r="E20" s="6" t="n">
        <v>-0.2</v>
      </c>
      <c r="F20" s="6" t="n">
        <v>-0.2</v>
      </c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10" t="n"/>
      <c r="V20" s="10" t="n"/>
      <c r="W20" s="2" t="n"/>
    </row>
    <row r="21">
      <c r="A21" s="4" t="inlineStr">
        <is>
          <t>Total</t>
        </is>
      </c>
      <c r="B21" s="13" t="n">
        <v/>
      </c>
      <c r="C21" s="13" t="n">
        <v/>
      </c>
      <c r="D21" s="11" t="n">
        <v>-0.3</v>
      </c>
      <c r="E21" s="11" t="n">
        <v>-0.3</v>
      </c>
      <c r="F21" s="11" t="n">
        <v>-0.3</v>
      </c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10" t="n"/>
      <c r="V21" s="10" t="n"/>
      <c r="W21" s="2" t="n"/>
    </row>
    <row r="22">
      <c r="A22" s="4" t="n"/>
      <c r="B22" s="4" t="n"/>
      <c r="C22" s="4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10" t="n"/>
      <c r="V22" s="10" t="n"/>
      <c r="W22" s="2" t="n"/>
    </row>
    <row r="23">
      <c r="A23" s="4" t="n"/>
      <c r="B23" s="4" t="n"/>
      <c r="C23" s="4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10" t="n"/>
      <c r="V23" s="10" t="n"/>
      <c r="W23" s="2" t="n"/>
    </row>
    <row r="24">
      <c r="A24" s="4" t="n"/>
      <c r="B24" s="4" t="n"/>
      <c r="C24" s="4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10" t="n"/>
      <c r="V24" s="10" t="n"/>
      <c r="W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10" t="n"/>
      <c r="V25" s="10" t="n"/>
      <c r="W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10" t="n"/>
      <c r="V26" s="10" t="n"/>
      <c r="W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10" t="n"/>
      <c r="V27" s="10" t="n"/>
      <c r="W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10" t="n"/>
      <c r="V28" s="10" t="n"/>
      <c r="W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10" t="n"/>
      <c r="V29" s="10" t="n"/>
      <c r="W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10" t="n"/>
      <c r="V30" s="10" t="n"/>
      <c r="W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10" t="n"/>
      <c r="V31" s="10" t="n"/>
      <c r="W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10" t="n"/>
      <c r="V32" s="10" t="n"/>
      <c r="W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10" t="n"/>
      <c r="V33" s="10" t="n"/>
      <c r="W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10" t="n"/>
      <c r="V34" s="10" t="n"/>
      <c r="W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10" t="n"/>
      <c r="V35" s="10" t="n"/>
      <c r="W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10" t="n"/>
      <c r="V36" s="10" t="n"/>
      <c r="W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10" t="n"/>
      <c r="V37" s="10" t="n"/>
      <c r="W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10" t="n"/>
      <c r="V38" s="10" t="n"/>
      <c r="W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10" t="n"/>
      <c r="V39" s="10" t="n"/>
      <c r="W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10" t="n"/>
      <c r="V40" s="10" t="n"/>
      <c r="W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10" t="n"/>
      <c r="V41" s="10" t="n"/>
      <c r="W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10" t="n"/>
      <c r="V42" s="10" t="n"/>
      <c r="W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10" t="n"/>
      <c r="V43" s="10" t="n"/>
      <c r="W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10" t="n"/>
      <c r="V44" s="10" t="n"/>
      <c r="W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10" t="n"/>
      <c r="V45" s="10" t="n"/>
      <c r="W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10" t="n"/>
      <c r="V46" s="10" t="n"/>
      <c r="W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10" t="n"/>
      <c r="V47" s="10" t="n"/>
      <c r="W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10" t="n"/>
      <c r="V48" s="10" t="n"/>
      <c r="W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10" t="n"/>
      <c r="V49" s="10" t="n"/>
      <c r="W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10" t="n"/>
      <c r="V50" s="10" t="n"/>
      <c r="W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10" t="n"/>
      <c r="V51" s="10" t="n"/>
      <c r="W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10" t="n"/>
      <c r="V52" s="10" t="n"/>
      <c r="W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10" t="n"/>
      <c r="V53" s="10" t="n"/>
      <c r="W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10" t="n"/>
      <c r="V54" s="10" t="n"/>
      <c r="W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10" t="n"/>
      <c r="V55" s="10" t="n"/>
      <c r="W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10" t="n"/>
      <c r="V56" s="10" t="n"/>
      <c r="W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10" t="n"/>
      <c r="V57" s="10" t="n"/>
      <c r="W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10" t="n"/>
      <c r="V58" s="10" t="n"/>
      <c r="W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10" t="n"/>
      <c r="V59" s="10" t="n"/>
      <c r="W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10" t="n"/>
      <c r="V60" s="10" t="n"/>
      <c r="W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10" t="n"/>
      <c r="V61" s="10" t="n"/>
      <c r="W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10" t="n"/>
      <c r="V62" s="10" t="n"/>
      <c r="W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10" t="n"/>
      <c r="V63" s="10" t="n"/>
      <c r="W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10" t="n"/>
      <c r="V64" s="10" t="n"/>
      <c r="W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10" t="n"/>
      <c r="V65" s="10" t="n"/>
      <c r="W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10" t="n"/>
      <c r="V66" s="10" t="n"/>
      <c r="W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10" t="n"/>
      <c r="V67" s="10" t="n"/>
      <c r="W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10" t="n"/>
      <c r="V68" s="10" t="n"/>
      <c r="W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10" t="n"/>
      <c r="V69" s="10" t="n"/>
      <c r="W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10" t="n"/>
      <c r="V70" s="10" t="n"/>
      <c r="W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10" t="n"/>
      <c r="V71" s="10" t="n"/>
      <c r="W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10" t="n"/>
      <c r="V72" s="10" t="n"/>
      <c r="W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10" t="n"/>
      <c r="V73" s="10" t="n"/>
      <c r="W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10" t="n"/>
      <c r="V74" s="10" t="n"/>
      <c r="W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10" t="n"/>
      <c r="V75" s="10" t="n"/>
      <c r="W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10" t="n"/>
      <c r="V76" s="10" t="n"/>
      <c r="W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10" t="n"/>
      <c r="V77" s="10" t="n"/>
      <c r="W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10" t="n"/>
      <c r="V78" s="10" t="n"/>
      <c r="W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10" t="n"/>
      <c r="V79" s="10" t="n"/>
      <c r="W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10" t="n"/>
      <c r="V80" s="10" t="n"/>
      <c r="W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10" t="n"/>
      <c r="V81" s="10" t="n"/>
      <c r="W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10" t="n"/>
      <c r="V82" s="10" t="n"/>
      <c r="W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10" t="n"/>
      <c r="V83" s="10" t="n"/>
      <c r="W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10" t="n"/>
      <c r="V84" s="10" t="n"/>
      <c r="W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10" t="n"/>
      <c r="V85" s="10" t="n"/>
      <c r="W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10" t="n"/>
      <c r="V86" s="10" t="n"/>
      <c r="W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10" t="n"/>
      <c r="V87" s="10" t="n"/>
      <c r="W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10" t="n"/>
      <c r="V88" s="10" t="n"/>
      <c r="W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10" t="n"/>
      <c r="V89" s="10" t="n"/>
      <c r="W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10" t="n"/>
      <c r="V90" s="10" t="n"/>
      <c r="W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10" t="n"/>
      <c r="V91" s="10" t="n"/>
      <c r="W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10" t="n"/>
      <c r="V92" s="10" t="n"/>
      <c r="W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10" t="n"/>
      <c r="V93" s="10" t="n"/>
      <c r="W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10" t="n"/>
      <c r="V94" s="10" t="n"/>
      <c r="W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10" t="n"/>
      <c r="V95" s="10" t="n"/>
      <c r="W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10" t="n"/>
      <c r="V96" s="10" t="n"/>
      <c r="W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10" t="n"/>
      <c r="V97" s="10" t="n"/>
      <c r="W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10" t="n"/>
      <c r="V98" s="10" t="n"/>
      <c r="W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10" t="n"/>
      <c r="V99" s="10" t="n"/>
      <c r="W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10" t="n"/>
      <c r="V100" s="10" t="n"/>
      <c r="W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10" t="n"/>
      <c r="V101" s="10" t="n"/>
      <c r="W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10" t="n"/>
      <c r="V102" s="10" t="n"/>
      <c r="W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10" t="n"/>
      <c r="V103" s="10" t="n"/>
      <c r="W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10" t="n"/>
      <c r="V104" s="10" t="n"/>
      <c r="W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10" t="n"/>
      <c r="V105" s="10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10" t="n"/>
      <c r="V106" s="10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10" t="n"/>
      <c r="V107" s="10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10" t="n"/>
      <c r="V108" s="10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10" t="n"/>
      <c r="V109" s="10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10" t="n"/>
      <c r="V110" s="10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10" t="n"/>
      <c r="V111" s="10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10" t="n"/>
      <c r="V112" s="10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10" t="n"/>
      <c r="V113" s="10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10" t="n"/>
      <c r="V114" s="10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10" t="n"/>
      <c r="V115" s="10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10" t="n"/>
      <c r="V116" s="10" t="n"/>
    </row>
  </sheetData>
  <dataValidations count="3">
    <dataValidation sqref="A2 B14" showErrorMessage="1" showInputMessage="1" allowBlank="0" type="list">
      <formula1>D_REGION</formula1>
    </dataValidation>
    <dataValidation sqref="A10" showErrorMessage="1" showInputMessage="1" allowBlank="0" type="list">
      <formula1>D_PIPED_NAME</formula1>
    </dataValidation>
    <dataValidation sqref="A6 A14" showErrorMessage="1" showInputMessage="1" allowBlank="0" type="list">
      <formula1>D_DESTINATION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U104"/>
  <sheetViews>
    <sheetView workbookViewId="0">
      <selection activeCell="A2" sqref="A2"/>
    </sheetView>
  </sheetViews>
  <sheetFormatPr baseColWidth="8" defaultColWidth="9.140625" defaultRowHeight="15" outlineLevelRow="1"/>
  <cols>
    <col width="28.5703125" customWidth="1" min="1" max="1"/>
    <col width="9.140625" customWidth="1" min="19" max="19"/>
    <col width="92.8554687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"Storage Withdrawals (pos.) or Injections (neg.) "&amp;$A$2&amp;" (GWh/day)"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  <c r="T3" s="2" t="n"/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1" t="inlineStr">
        <is>
          <t>Test</t>
        </is>
      </c>
      <c r="T5" s="1" t="n"/>
      <c r="U5" s="2" t="n"/>
    </row>
    <row r="6">
      <c r="A6" s="4" t="inlineStr">
        <is>
          <t>Benelux</t>
        </is>
      </c>
      <c r="B6" s="6" t="n">
        <v>-1.451612903225806</v>
      </c>
      <c r="C6" s="6" t="n">
        <v>0.75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10" t="n">
        <v>-0.3688524590163935</v>
      </c>
      <c r="T6" s="10" t="n"/>
      <c r="U6" s="2" t="n"/>
    </row>
    <row r="7">
      <c r="A7" s="4" t="inlineStr">
        <is>
          <t>Deutschland</t>
        </is>
      </c>
      <c r="B7" s="6" t="n">
        <v>-0.6451612903225806</v>
      </c>
      <c r="C7" s="6" t="n">
        <v>1.333333333333333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10" t="n">
        <v>0.3278688524590164</v>
      </c>
      <c r="T7" s="10" t="n"/>
      <c r="U7" s="2" t="n"/>
    </row>
    <row r="8">
      <c r="A8" s="4" t="inlineStr">
        <is>
          <t>Total</t>
        </is>
      </c>
      <c r="B8" s="11" t="n">
        <v>-2.096774193548387</v>
      </c>
      <c r="C8" s="11" t="n">
        <v>2.083333333333333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2" t="n">
        <v>-0.04098360655737709</v>
      </c>
      <c r="T8" s="10" t="n"/>
      <c r="U8" s="2" t="n"/>
    </row>
    <row r="9">
      <c r="A9" s="4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10" t="n"/>
      <c r="T9" s="10" t="n"/>
      <c r="U9" s="2" t="n"/>
    </row>
    <row r="10">
      <c r="A10" s="4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10" t="n"/>
      <c r="T10" s="10" t="n"/>
      <c r="U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10" t="n"/>
      <c r="T11" s="10" t="n"/>
      <c r="U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10" t="n"/>
      <c r="T12" s="10" t="n"/>
      <c r="U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10" t="n"/>
      <c r="T13" s="10" t="n"/>
      <c r="U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10" t="n"/>
      <c r="T14" s="10" t="n"/>
      <c r="U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10" t="n"/>
      <c r="T15" s="10" t="n"/>
      <c r="U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10" t="n"/>
      <c r="T16" s="10" t="n"/>
      <c r="U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10" t="n"/>
      <c r="T17" s="10" t="n"/>
      <c r="U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10" t="n"/>
      <c r="T18" s="10" t="n"/>
      <c r="U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10" t="n"/>
      <c r="T19" s="10" t="n"/>
      <c r="U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10" t="n"/>
      <c r="T20" s="10" t="n"/>
      <c r="U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10" t="n"/>
      <c r="T21" s="10" t="n"/>
      <c r="U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10" t="n"/>
      <c r="T22" s="10" t="n"/>
      <c r="U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10" t="n"/>
      <c r="T23" s="10" t="n"/>
      <c r="U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10" t="n"/>
      <c r="T24" s="10" t="n"/>
      <c r="U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10" t="n"/>
      <c r="T25" s="10" t="n"/>
      <c r="U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10" t="n"/>
      <c r="T26" s="10" t="n"/>
      <c r="U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10" t="n"/>
      <c r="T27" s="10" t="n"/>
      <c r="U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10" t="n"/>
      <c r="T28" s="10" t="n"/>
      <c r="U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10" t="n"/>
      <c r="T29" s="10" t="n"/>
      <c r="U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10" t="n"/>
      <c r="T30" s="10" t="n"/>
      <c r="U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10" t="n"/>
      <c r="T31" s="10" t="n"/>
      <c r="U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10" t="n"/>
      <c r="T32" s="10" t="n"/>
      <c r="U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10" t="n"/>
      <c r="T33" s="10" t="n"/>
      <c r="U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10" t="n"/>
      <c r="T34" s="10" t="n"/>
      <c r="U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10" t="n"/>
      <c r="T35" s="10" t="n"/>
      <c r="U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10" t="n"/>
      <c r="T36" s="10" t="n"/>
      <c r="U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10" t="n"/>
      <c r="T37" s="10" t="n"/>
      <c r="U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10" t="n"/>
      <c r="T38" s="10" t="n"/>
      <c r="U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10" t="n"/>
      <c r="T39" s="10" t="n"/>
      <c r="U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10" t="n"/>
      <c r="T40" s="10" t="n"/>
      <c r="U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10" t="n"/>
      <c r="T41" s="10" t="n"/>
      <c r="U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10" t="n"/>
      <c r="T42" s="10" t="n"/>
      <c r="U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10" t="n"/>
      <c r="T43" s="10" t="n"/>
      <c r="U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10" t="n"/>
      <c r="T44" s="10" t="n"/>
      <c r="U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10" t="n"/>
      <c r="T45" s="10" t="n"/>
      <c r="U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10" t="n"/>
      <c r="T46" s="10" t="n"/>
      <c r="U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10" t="n"/>
      <c r="T47" s="10" t="n"/>
      <c r="U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10" t="n"/>
      <c r="T48" s="10" t="n"/>
      <c r="U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10" t="n"/>
      <c r="T49" s="10" t="n"/>
      <c r="U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10" t="n"/>
      <c r="T50" s="10" t="n"/>
      <c r="U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10" t="n"/>
      <c r="T51" s="10" t="n"/>
      <c r="U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10" t="n"/>
      <c r="T52" s="10" t="n"/>
      <c r="U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10" t="n"/>
      <c r="T53" s="10" t="n"/>
      <c r="U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10" t="n"/>
      <c r="T54" s="10" t="n"/>
      <c r="U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10" t="n"/>
      <c r="T55" s="10" t="n"/>
      <c r="U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10" t="n"/>
      <c r="T56" s="10" t="n"/>
      <c r="U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10" t="n"/>
      <c r="T57" s="10" t="n"/>
      <c r="U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10" t="n"/>
      <c r="T58" s="10" t="n"/>
      <c r="U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10" t="n"/>
      <c r="T59" s="10" t="n"/>
      <c r="U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10" t="n"/>
      <c r="T60" s="10" t="n"/>
      <c r="U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10" t="n"/>
      <c r="T61" s="10" t="n"/>
      <c r="U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10" t="n"/>
      <c r="T62" s="10" t="n"/>
      <c r="U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10" t="n"/>
      <c r="T63" s="10" t="n"/>
      <c r="U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10" t="n"/>
      <c r="T64" s="10" t="n"/>
      <c r="U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10" t="n"/>
      <c r="T65" s="10" t="n"/>
      <c r="U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10" t="n"/>
      <c r="T66" s="10" t="n"/>
      <c r="U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10" t="n"/>
      <c r="T67" s="10" t="n"/>
      <c r="U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10" t="n"/>
      <c r="T68" s="10" t="n"/>
      <c r="U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10" t="n"/>
      <c r="T69" s="10" t="n"/>
      <c r="U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10" t="n"/>
      <c r="T70" s="10" t="n"/>
      <c r="U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10" t="n"/>
      <c r="T71" s="10" t="n"/>
      <c r="U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10" t="n"/>
      <c r="T72" s="10" t="n"/>
      <c r="U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10" t="n"/>
      <c r="T73" s="10" t="n"/>
      <c r="U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10" t="n"/>
      <c r="T74" s="10" t="n"/>
      <c r="U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10" t="n"/>
      <c r="T75" s="10" t="n"/>
      <c r="U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10" t="n"/>
      <c r="T76" s="10" t="n"/>
      <c r="U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10" t="n"/>
      <c r="T77" s="10" t="n"/>
      <c r="U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10" t="n"/>
      <c r="T78" s="10" t="n"/>
      <c r="U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10" t="n"/>
      <c r="T79" s="10" t="n"/>
      <c r="U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10" t="n"/>
      <c r="T80" s="10" t="n"/>
      <c r="U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10" t="n"/>
      <c r="T81" s="10" t="n"/>
      <c r="U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10" t="n"/>
      <c r="T82" s="10" t="n"/>
      <c r="U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10" t="n"/>
      <c r="T83" s="10" t="n"/>
      <c r="U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10" t="n"/>
      <c r="T84" s="10" t="n"/>
      <c r="U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10" t="n"/>
      <c r="T85" s="10" t="n"/>
      <c r="U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10" t="n"/>
      <c r="T86" s="10" t="n"/>
      <c r="U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10" t="n"/>
      <c r="T87" s="10" t="n"/>
      <c r="U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10" t="n"/>
      <c r="T88" s="10" t="n"/>
      <c r="U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10" t="n"/>
      <c r="T89" s="10" t="n"/>
      <c r="U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10" t="n"/>
      <c r="T90" s="10" t="n"/>
      <c r="U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10" t="n"/>
      <c r="T91" s="10" t="n"/>
      <c r="U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10" t="n"/>
      <c r="T92" s="10" t="n"/>
      <c r="U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10" t="n"/>
      <c r="T93" s="10" t="n"/>
      <c r="U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10" t="n"/>
      <c r="T94" s="10" t="n"/>
      <c r="U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10" t="n"/>
      <c r="T95" s="10" t="n"/>
      <c r="U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10" t="n"/>
      <c r="T96" s="10" t="n"/>
      <c r="U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10" t="n"/>
      <c r="T97" s="10" t="n"/>
      <c r="U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10" t="n"/>
      <c r="T98" s="10" t="n"/>
      <c r="U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10" t="n"/>
      <c r="T99" s="10" t="n"/>
      <c r="U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10" t="n"/>
      <c r="T100" s="10" t="n"/>
      <c r="U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10" t="n"/>
      <c r="T101" s="10" t="n"/>
      <c r="U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10" t="n"/>
      <c r="T102" s="10" t="n"/>
      <c r="U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10" t="n"/>
      <c r="T103" s="10" t="n"/>
      <c r="U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10" t="n"/>
      <c r="T104" s="10" t="n"/>
      <c r="U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V105"/>
  <sheetViews>
    <sheetView workbookViewId="0">
      <selection activeCell="A2" sqref="A2"/>
    </sheetView>
  </sheetViews>
  <sheetFormatPr baseColWidth="8" defaultColWidth="9.140625" defaultRowHeight="15" outlineLevelRow="1"/>
  <cols>
    <col width="28.5703125" customWidth="1" min="1" max="1"/>
    <col width="12.85546875" customWidth="1" min="2" max="2"/>
    <col width="92.85546875" customWidth="1" min="22" max="22"/>
  </cols>
  <sheetData>
    <row r="1">
      <c r="A1" s="1" t="inlineStr">
        <is>
          <t>Select Region:</t>
        </is>
      </c>
      <c r="B1" s="1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</row>
    <row r="3" hidden="1" outlineLevel="1">
      <c r="A3" s="2">
        <f>"Storage Levels for "&amp;$A$2&amp;" (GWh)"</f>
        <v/>
      </c>
      <c r="B3" s="2" t="n"/>
      <c r="C3" s="3">
        <f>INDEX(C$7:C$105,MATCH($A$2,$A$7:$A$105,0))</f>
        <v/>
      </c>
      <c r="D3" s="3">
        <f>INDEX(D$7:D$105,MATCH($A$2,$A$7:$A$105,0))</f>
        <v/>
      </c>
      <c r="E3" s="3">
        <f>INDEX(E$7:E$105,MATCH($A$2,$A$7:$A$105,0))</f>
        <v/>
      </c>
      <c r="F3" s="3">
        <f>INDEX(F$7:F$105,MATCH($A$2,$A$7:$A$105,0))</f>
        <v/>
      </c>
      <c r="G3" s="3">
        <f>INDEX(G$7:G$105,MATCH($A$2,$A$7:$A$105,0))</f>
        <v/>
      </c>
      <c r="H3" s="3">
        <f>INDEX(H$7:H$105,MATCH($A$2,$A$7:$A$105,0))</f>
        <v/>
      </c>
      <c r="I3" s="3">
        <f>INDEX(I$7:I$105,MATCH($A$2,$A$7:$A$105,0))</f>
        <v/>
      </c>
      <c r="J3" s="3">
        <f>INDEX(J$7:J$105,MATCH($A$2,$A$7:$A$105,0))</f>
        <v/>
      </c>
      <c r="K3" s="3">
        <f>INDEX(K$7:K$105,MATCH($A$2,$A$7:$A$105,0))</f>
        <v/>
      </c>
      <c r="L3" s="3">
        <f>INDEX(L$7:L$105,MATCH($A$2,$A$7:$A$105,0))</f>
        <v/>
      </c>
      <c r="M3" s="3">
        <f>INDEX(M$7:M$105,MATCH($A$2,$A$7:$A$105,0))</f>
        <v/>
      </c>
      <c r="N3" s="3">
        <f>INDEX(N$7:N$105,MATCH($A$2,$A$7:$A$105,0))</f>
        <v/>
      </c>
      <c r="O3" s="3">
        <f>INDEX(O$7:O$105,MATCH($A$2,$A$7:$A$105,0))</f>
        <v/>
      </c>
      <c r="P3" s="3">
        <f>INDEX(P$7:P$105,MATCH($A$2,$A$7:$A$105,0))</f>
        <v/>
      </c>
      <c r="Q3" s="3">
        <f>INDEX(Q$7:Q$105,MATCH($A$2,$A$7:$A$105,0))</f>
        <v/>
      </c>
      <c r="R3" s="3">
        <f>INDEX(R$7:R$105,MATCH($A$2,$A$7:$A$105,0))</f>
        <v/>
      </c>
      <c r="S3" s="3">
        <f>INDEX(S$7:S$105,MATCH($A$2,$A$7:$A$105,0))</f>
        <v/>
      </c>
      <c r="T3" s="2" t="n"/>
      <c r="U3" s="2" t="n"/>
      <c r="V3" s="2" t="n"/>
    </row>
    <row r="4" hidden="1" outlineLevel="1">
      <c r="A4" s="2" t="n"/>
      <c r="B4" s="2" t="n"/>
      <c r="C4" s="3">
        <f>INDEX($B$7:$B$105,MATCH($A$2,$A$7:$A$105,0))</f>
        <v/>
      </c>
      <c r="D4" s="3">
        <f>INDEX($B$7:$B$105,MATCH($A$2,$A$7:$A$105,0))</f>
        <v/>
      </c>
      <c r="E4" s="3">
        <f>INDEX($B$7:$B$105,MATCH($A$2,$A$7:$A$105,0))</f>
        <v/>
      </c>
      <c r="F4" s="3">
        <f>INDEX($B$7:$B$105,MATCH($A$2,$A$7:$A$105,0))</f>
        <v/>
      </c>
      <c r="G4" s="3">
        <f>INDEX($B$7:$B$105,MATCH($A$2,$A$7:$A$105,0))</f>
        <v/>
      </c>
      <c r="H4" s="3">
        <f>INDEX($B$7:$B$105,MATCH($A$2,$A$7:$A$105,0))</f>
        <v/>
      </c>
      <c r="I4" s="3">
        <f>INDEX($B$7:$B$105,MATCH($A$2,$A$7:$A$105,0))</f>
        <v/>
      </c>
      <c r="J4" s="3">
        <f>INDEX($B$7:$B$105,MATCH($A$2,$A$7:$A$105,0))</f>
        <v/>
      </c>
      <c r="K4" s="3">
        <f>INDEX($B$7:$B$105,MATCH($A$2,$A$7:$A$105,0))</f>
        <v/>
      </c>
      <c r="L4" s="3">
        <f>INDEX($B$7:$B$105,MATCH($A$2,$A$7:$A$105,0))</f>
        <v/>
      </c>
      <c r="M4" s="3">
        <f>INDEX($B$7:$B$105,MATCH($A$2,$A$7:$A$105,0))</f>
        <v/>
      </c>
      <c r="N4" s="3">
        <f>INDEX($B$7:$B$105,MATCH($A$2,$A$7:$A$105,0))</f>
        <v/>
      </c>
      <c r="O4" s="3">
        <f>INDEX($B$7:$B$105,MATCH($A$2,$A$7:$A$105,0))</f>
        <v/>
      </c>
      <c r="P4" s="3">
        <f>INDEX($B$7:$B$105,MATCH($A$2,$A$7:$A$105,0))</f>
        <v/>
      </c>
      <c r="Q4" s="3">
        <f>INDEX($B$7:$B$105,MATCH($A$2,$A$7:$A$105,0))</f>
        <v/>
      </c>
      <c r="R4" s="3">
        <f>INDEX($B$7:$B$105,MATCH($A$2,$A$7:$A$105,0))</f>
        <v/>
      </c>
      <c r="S4" s="3">
        <f>INDEX($B$7:$B$105,MATCH($A$2,$A$7:$A$105,0))</f>
        <v/>
      </c>
      <c r="T4" s="2" t="n"/>
      <c r="U4" s="2" t="n"/>
      <c r="V4" s="2" t="n"/>
    </row>
    <row r="5" collapsed="1" ht="273" customHeigh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</row>
    <row r="6">
      <c r="A6" s="1" t="inlineStr">
        <is>
          <t>Region</t>
        </is>
      </c>
      <c r="B6" s="1" t="inlineStr">
        <is>
          <t>WGV (GWh)</t>
        </is>
      </c>
      <c r="C6" s="1" t="inlineStr">
        <is>
          <t>Aug-21</t>
        </is>
      </c>
      <c r="D6" s="1" t="inlineStr">
        <is>
          <t>Sep-21</t>
        </is>
      </c>
      <c r="E6" s="1" t="inlineStr">
        <is>
          <t>Okt-21</t>
        </is>
      </c>
      <c r="F6" s="1" t="inlineStr">
        <is>
          <t>Nov-21</t>
        </is>
      </c>
      <c r="G6" s="1" t="inlineStr">
        <is>
          <t>Dez-21</t>
        </is>
      </c>
      <c r="H6" s="1" t="inlineStr">
        <is>
          <t>Jan-22</t>
        </is>
      </c>
      <c r="I6" s="1" t="inlineStr">
        <is>
          <t>Feb-22</t>
        </is>
      </c>
      <c r="J6" s="1" t="inlineStr">
        <is>
          <t>Mrz-22</t>
        </is>
      </c>
      <c r="K6" s="1" t="inlineStr">
        <is>
          <t>Apr-22</t>
        </is>
      </c>
      <c r="L6" s="1" t="inlineStr">
        <is>
          <t>Mai-22</t>
        </is>
      </c>
      <c r="M6" s="1" t="inlineStr">
        <is>
          <t>Jun-22</t>
        </is>
      </c>
      <c r="N6" s="1" t="inlineStr">
        <is>
          <t>Jul-22</t>
        </is>
      </c>
      <c r="O6" s="1" t="inlineStr">
        <is>
          <t>Aug-22</t>
        </is>
      </c>
      <c r="P6" s="1" t="inlineStr">
        <is>
          <t>Sep-22</t>
        </is>
      </c>
      <c r="Q6" s="1" t="inlineStr">
        <is>
          <t>Okt-22</t>
        </is>
      </c>
      <c r="R6" s="1" t="inlineStr">
        <is>
          <t>Nov-22</t>
        </is>
      </c>
      <c r="S6" s="1" t="inlineStr">
        <is>
          <t>Dez-22</t>
        </is>
      </c>
      <c r="T6" s="1" t="inlineStr">
        <is>
          <t>Test</t>
        </is>
      </c>
      <c r="U6" s="1" t="n"/>
      <c r="V6" s="2" t="n"/>
    </row>
    <row r="7">
      <c r="A7" s="4" t="inlineStr">
        <is>
          <t>Benelux</t>
        </is>
      </c>
      <c r="B7" s="9" t="n">
        <v>150</v>
      </c>
      <c r="C7" s="6" t="n">
        <v>135</v>
      </c>
      <c r="D7" s="6" t="n">
        <v>112.5</v>
      </c>
      <c r="E7" s="6" t="n">
        <v/>
      </c>
      <c r="F7" s="6" t="n">
        <v/>
      </c>
      <c r="G7" s="6" t="n">
        <v/>
      </c>
      <c r="H7" s="6" t="n">
        <v/>
      </c>
      <c r="I7" s="6" t="n">
        <v/>
      </c>
      <c r="J7" s="6" t="n">
        <v/>
      </c>
      <c r="K7" s="6" t="n">
        <v/>
      </c>
      <c r="L7" s="6" t="n">
        <v/>
      </c>
      <c r="M7" s="6" t="n">
        <v/>
      </c>
      <c r="N7" s="6" t="n">
        <v/>
      </c>
      <c r="O7" s="6" t="n">
        <v/>
      </c>
      <c r="P7" s="6" t="n">
        <v/>
      </c>
      <c r="Q7" s="6" t="n">
        <v/>
      </c>
      <c r="R7" s="6" t="n">
        <v/>
      </c>
      <c r="S7" s="6" t="n">
        <v/>
      </c>
      <c r="T7" s="10" t="n">
        <v>112.5</v>
      </c>
      <c r="U7" s="10" t="n"/>
      <c r="V7" s="2" t="n"/>
    </row>
    <row r="8">
      <c r="A8" s="4" t="inlineStr">
        <is>
          <t>Deutschland</t>
        </is>
      </c>
      <c r="B8" s="9" t="n">
        <v>200</v>
      </c>
      <c r="C8" s="6" t="n">
        <v>190</v>
      </c>
      <c r="D8" s="6" t="n">
        <v>150</v>
      </c>
      <c r="E8" s="6" t="n">
        <v/>
      </c>
      <c r="F8" s="6" t="n">
        <v/>
      </c>
      <c r="G8" s="6" t="n">
        <v/>
      </c>
      <c r="H8" s="6" t="n">
        <v/>
      </c>
      <c r="I8" s="6" t="n">
        <v/>
      </c>
      <c r="J8" s="6" t="n">
        <v/>
      </c>
      <c r="K8" s="6" t="n">
        <v/>
      </c>
      <c r="L8" s="6" t="n">
        <v/>
      </c>
      <c r="M8" s="6" t="n">
        <v/>
      </c>
      <c r="N8" s="6" t="n">
        <v/>
      </c>
      <c r="O8" s="6" t="n">
        <v/>
      </c>
      <c r="P8" s="6" t="n">
        <v/>
      </c>
      <c r="Q8" s="6" t="n">
        <v/>
      </c>
      <c r="R8" s="6" t="n">
        <v/>
      </c>
      <c r="S8" s="6" t="n">
        <v/>
      </c>
      <c r="T8" s="10" t="n">
        <v>150</v>
      </c>
      <c r="U8" s="10" t="n"/>
      <c r="V8" s="2" t="n"/>
    </row>
    <row r="9">
      <c r="A9" s="4" t="inlineStr">
        <is>
          <t>Total</t>
        </is>
      </c>
      <c r="B9" s="14" t="n">
        <v>350</v>
      </c>
      <c r="C9" s="11" t="n">
        <v>325</v>
      </c>
      <c r="D9" s="11" t="n">
        <v>262.5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2" t="n">
        <v>262.5</v>
      </c>
      <c r="U9" s="10" t="n"/>
      <c r="V9" s="2" t="n"/>
    </row>
    <row r="10">
      <c r="A10" s="4" t="n"/>
      <c r="B10" s="9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10" t="n"/>
      <c r="U10" s="10" t="n"/>
      <c r="V10" s="2" t="n"/>
    </row>
    <row r="11">
      <c r="A11" s="4" t="n"/>
      <c r="B11" s="9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10" t="n"/>
      <c r="U11" s="10" t="n"/>
      <c r="V11" s="2" t="n"/>
    </row>
    <row r="12">
      <c r="A12" s="4" t="n"/>
      <c r="B12" s="9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10" t="n"/>
      <c r="U12" s="10" t="n"/>
      <c r="V12" s="2" t="n"/>
    </row>
    <row r="13">
      <c r="A13" s="4" t="n"/>
      <c r="B13" s="9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10" t="n"/>
      <c r="U13" s="10" t="n"/>
      <c r="V13" s="2" t="n"/>
    </row>
    <row r="14">
      <c r="A14" s="4" t="n"/>
      <c r="B14" s="9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10" t="n"/>
      <c r="U14" s="10" t="n"/>
      <c r="V14" s="2" t="n"/>
    </row>
    <row r="15">
      <c r="A15" s="4" t="n"/>
      <c r="B15" s="9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10" t="n"/>
      <c r="U15" s="10" t="n"/>
      <c r="V15" s="2" t="n"/>
    </row>
    <row r="16">
      <c r="A16" s="4" t="n"/>
      <c r="B16" s="9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10" t="n"/>
      <c r="U16" s="10" t="n"/>
      <c r="V16" s="2" t="n"/>
    </row>
    <row r="17">
      <c r="A17" s="4" t="n"/>
      <c r="B17" s="9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10" t="n"/>
      <c r="U17" s="10" t="n"/>
      <c r="V17" s="2" t="n"/>
    </row>
    <row r="18">
      <c r="A18" s="4" t="n"/>
      <c r="B18" s="9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10" t="n"/>
      <c r="U18" s="10" t="n"/>
      <c r="V18" s="2" t="n"/>
    </row>
    <row r="19">
      <c r="A19" s="4" t="n"/>
      <c r="B19" s="9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10" t="n"/>
      <c r="U19" s="10" t="n"/>
      <c r="V19" s="2" t="n"/>
    </row>
    <row r="20">
      <c r="A20" s="4" t="n"/>
      <c r="B20" s="9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10" t="n"/>
      <c r="U20" s="10" t="n"/>
      <c r="V20" s="2" t="n"/>
    </row>
    <row r="21">
      <c r="A21" s="4" t="n"/>
      <c r="B21" s="9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10" t="n"/>
      <c r="U21" s="10" t="n"/>
      <c r="V21" s="2" t="n"/>
    </row>
    <row r="22">
      <c r="A22" s="4" t="n"/>
      <c r="B22" s="9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10" t="n"/>
      <c r="U22" s="10" t="n"/>
      <c r="V22" s="2" t="n"/>
    </row>
    <row r="23">
      <c r="A23" s="4" t="n"/>
      <c r="B23" s="9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10" t="n"/>
      <c r="U23" s="10" t="n"/>
      <c r="V23" s="2" t="n"/>
    </row>
    <row r="24">
      <c r="A24" s="4" t="n"/>
      <c r="B24" s="9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10" t="n"/>
      <c r="U24" s="10" t="n"/>
      <c r="V24" s="2" t="n"/>
    </row>
    <row r="25">
      <c r="A25" s="4" t="n"/>
      <c r="B25" s="9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10" t="n"/>
      <c r="U25" s="10" t="n"/>
      <c r="V25" s="2" t="n"/>
    </row>
    <row r="26">
      <c r="A26" s="4" t="n"/>
      <c r="B26" s="9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10" t="n"/>
      <c r="U26" s="10" t="n"/>
      <c r="V26" s="2" t="n"/>
    </row>
    <row r="27">
      <c r="A27" s="4" t="n"/>
      <c r="B27" s="9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10" t="n"/>
      <c r="U27" s="10" t="n"/>
      <c r="V27" s="2" t="n"/>
    </row>
    <row r="28">
      <c r="A28" s="4" t="n"/>
      <c r="B28" s="9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10" t="n"/>
      <c r="U28" s="10" t="n"/>
      <c r="V28" s="2" t="n"/>
    </row>
    <row r="29">
      <c r="A29" s="4" t="n"/>
      <c r="B29" s="9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10" t="n"/>
      <c r="U29" s="10" t="n"/>
      <c r="V29" s="2" t="n"/>
    </row>
    <row r="30">
      <c r="A30" s="4" t="n"/>
      <c r="B30" s="9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10" t="n"/>
      <c r="U30" s="10" t="n"/>
      <c r="V30" s="2" t="n"/>
    </row>
    <row r="31">
      <c r="A31" s="4" t="n"/>
      <c r="B31" s="9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10" t="n"/>
      <c r="U31" s="10" t="n"/>
      <c r="V31" s="2" t="n"/>
    </row>
    <row r="32">
      <c r="A32" s="4" t="n"/>
      <c r="B32" s="9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10" t="n"/>
      <c r="U32" s="10" t="n"/>
      <c r="V32" s="2" t="n"/>
    </row>
    <row r="33">
      <c r="A33" s="4" t="n"/>
      <c r="B33" s="9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10" t="n"/>
      <c r="U33" s="10" t="n"/>
      <c r="V33" s="2" t="n"/>
    </row>
    <row r="34">
      <c r="A34" s="4" t="n"/>
      <c r="B34" s="9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10" t="n"/>
      <c r="U34" s="10" t="n"/>
      <c r="V34" s="2" t="n"/>
    </row>
    <row r="35">
      <c r="A35" s="4" t="n"/>
      <c r="B35" s="9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10" t="n"/>
      <c r="U35" s="10" t="n"/>
      <c r="V35" s="2" t="n"/>
    </row>
    <row r="36">
      <c r="A36" s="4" t="n"/>
      <c r="B36" s="9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10" t="n"/>
      <c r="U36" s="10" t="n"/>
      <c r="V36" s="2" t="n"/>
    </row>
    <row r="37">
      <c r="A37" s="4" t="n"/>
      <c r="B37" s="9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10" t="n"/>
      <c r="U37" s="10" t="n"/>
      <c r="V37" s="2" t="n"/>
    </row>
    <row r="38">
      <c r="A38" s="4" t="n"/>
      <c r="B38" s="9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10" t="n"/>
      <c r="U38" s="10" t="n"/>
      <c r="V38" s="2" t="n"/>
    </row>
    <row r="39">
      <c r="A39" s="4" t="n"/>
      <c r="B39" s="9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10" t="n"/>
      <c r="U39" s="10" t="n"/>
      <c r="V39" s="2" t="n"/>
    </row>
    <row r="40">
      <c r="A40" s="4" t="n"/>
      <c r="B40" s="9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10" t="n"/>
      <c r="U40" s="10" t="n"/>
      <c r="V40" s="2" t="n"/>
    </row>
    <row r="41">
      <c r="A41" s="4" t="n"/>
      <c r="B41" s="9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10" t="n"/>
      <c r="U41" s="10" t="n"/>
      <c r="V41" s="2" t="n"/>
    </row>
    <row r="42">
      <c r="A42" s="4" t="n"/>
      <c r="B42" s="9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10" t="n"/>
      <c r="U42" s="10" t="n"/>
      <c r="V42" s="2" t="n"/>
    </row>
    <row r="43">
      <c r="A43" s="4" t="n"/>
      <c r="B43" s="9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10" t="n"/>
      <c r="U43" s="10" t="n"/>
      <c r="V43" s="2" t="n"/>
    </row>
    <row r="44">
      <c r="A44" s="4" t="n"/>
      <c r="B44" s="9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10" t="n"/>
      <c r="U44" s="10" t="n"/>
      <c r="V44" s="2" t="n"/>
    </row>
    <row r="45">
      <c r="A45" s="4" t="n"/>
      <c r="B45" s="9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10" t="n"/>
      <c r="U45" s="10" t="n"/>
      <c r="V45" s="2" t="n"/>
    </row>
    <row r="46">
      <c r="A46" s="4" t="n"/>
      <c r="B46" s="9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10" t="n"/>
      <c r="U46" s="10" t="n"/>
      <c r="V46" s="2" t="n"/>
    </row>
    <row r="47">
      <c r="A47" s="4" t="n"/>
      <c r="B47" s="9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10" t="n"/>
      <c r="U47" s="10" t="n"/>
      <c r="V47" s="2" t="n"/>
    </row>
    <row r="48">
      <c r="A48" s="4" t="n"/>
      <c r="B48" s="9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10" t="n"/>
      <c r="U48" s="10" t="n"/>
      <c r="V48" s="2" t="n"/>
    </row>
    <row r="49">
      <c r="A49" s="4" t="n"/>
      <c r="B49" s="9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10" t="n"/>
      <c r="U49" s="10" t="n"/>
      <c r="V49" s="2" t="n"/>
    </row>
    <row r="50">
      <c r="A50" s="4" t="n"/>
      <c r="B50" s="9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10" t="n"/>
      <c r="U50" s="10" t="n"/>
      <c r="V50" s="2" t="n"/>
    </row>
    <row r="51">
      <c r="A51" s="4" t="n"/>
      <c r="B51" s="9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10" t="n"/>
      <c r="U51" s="10" t="n"/>
      <c r="V51" s="2" t="n"/>
    </row>
    <row r="52">
      <c r="A52" s="4" t="n"/>
      <c r="B52" s="9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10" t="n"/>
      <c r="U52" s="10" t="n"/>
      <c r="V52" s="2" t="n"/>
    </row>
    <row r="53">
      <c r="A53" s="4" t="n"/>
      <c r="B53" s="9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10" t="n"/>
      <c r="U53" s="10" t="n"/>
      <c r="V53" s="2" t="n"/>
    </row>
    <row r="54">
      <c r="A54" s="4" t="n"/>
      <c r="B54" s="9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10" t="n"/>
      <c r="U54" s="10" t="n"/>
      <c r="V54" s="2" t="n"/>
    </row>
    <row r="55">
      <c r="A55" s="4" t="n"/>
      <c r="B55" s="9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10" t="n"/>
      <c r="U55" s="10" t="n"/>
      <c r="V55" s="2" t="n"/>
    </row>
    <row r="56">
      <c r="A56" s="4" t="n"/>
      <c r="B56" s="9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10" t="n"/>
      <c r="U56" s="10" t="n"/>
      <c r="V56" s="2" t="n"/>
    </row>
    <row r="57">
      <c r="A57" s="4" t="n"/>
      <c r="B57" s="9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10" t="n"/>
      <c r="U57" s="10" t="n"/>
      <c r="V57" s="2" t="n"/>
    </row>
    <row r="58">
      <c r="A58" s="4" t="n"/>
      <c r="B58" s="9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10" t="n"/>
      <c r="U58" s="10" t="n"/>
      <c r="V58" s="2" t="n"/>
    </row>
    <row r="59">
      <c r="A59" s="4" t="n"/>
      <c r="B59" s="9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10" t="n"/>
      <c r="U59" s="10" t="n"/>
      <c r="V59" s="2" t="n"/>
    </row>
    <row r="60">
      <c r="A60" s="4" t="n"/>
      <c r="B60" s="9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10" t="n"/>
      <c r="U60" s="10" t="n"/>
      <c r="V60" s="2" t="n"/>
    </row>
    <row r="61">
      <c r="A61" s="4" t="n"/>
      <c r="B61" s="9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10" t="n"/>
      <c r="U61" s="10" t="n"/>
      <c r="V61" s="2" t="n"/>
    </row>
    <row r="62">
      <c r="A62" s="4" t="n"/>
      <c r="B62" s="9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10" t="n"/>
      <c r="U62" s="10" t="n"/>
      <c r="V62" s="2" t="n"/>
    </row>
    <row r="63">
      <c r="A63" s="4" t="n"/>
      <c r="B63" s="9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10" t="n"/>
      <c r="U63" s="10" t="n"/>
      <c r="V63" s="2" t="n"/>
    </row>
    <row r="64">
      <c r="A64" s="4" t="n"/>
      <c r="B64" s="9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10" t="n"/>
      <c r="U64" s="10" t="n"/>
      <c r="V64" s="2" t="n"/>
    </row>
    <row r="65">
      <c r="A65" s="4" t="n"/>
      <c r="B65" s="9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10" t="n"/>
      <c r="U65" s="10" t="n"/>
      <c r="V65" s="2" t="n"/>
    </row>
    <row r="66">
      <c r="A66" s="4" t="n"/>
      <c r="B66" s="9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10" t="n"/>
      <c r="U66" s="10" t="n"/>
      <c r="V66" s="2" t="n"/>
    </row>
    <row r="67">
      <c r="A67" s="4" t="n"/>
      <c r="B67" s="9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10" t="n"/>
      <c r="U67" s="10" t="n"/>
      <c r="V67" s="2" t="n"/>
    </row>
    <row r="68">
      <c r="A68" s="4" t="n"/>
      <c r="B68" s="9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10" t="n"/>
      <c r="U68" s="10" t="n"/>
      <c r="V68" s="2" t="n"/>
    </row>
    <row r="69">
      <c r="A69" s="4" t="n"/>
      <c r="B69" s="9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10" t="n"/>
      <c r="U69" s="10" t="n"/>
      <c r="V69" s="2" t="n"/>
    </row>
    <row r="70">
      <c r="A70" s="4" t="n"/>
      <c r="B70" s="9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10" t="n"/>
      <c r="U70" s="10" t="n"/>
      <c r="V70" s="2" t="n"/>
    </row>
    <row r="71">
      <c r="A71" s="4" t="n"/>
      <c r="B71" s="9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10" t="n"/>
      <c r="U71" s="10" t="n"/>
      <c r="V71" s="2" t="n"/>
    </row>
    <row r="72">
      <c r="A72" s="4" t="n"/>
      <c r="B72" s="9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10" t="n"/>
      <c r="U72" s="10" t="n"/>
      <c r="V72" s="2" t="n"/>
    </row>
    <row r="73">
      <c r="A73" s="4" t="n"/>
      <c r="B73" s="9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10" t="n"/>
      <c r="U73" s="10" t="n"/>
      <c r="V73" s="2" t="n"/>
    </row>
    <row r="74">
      <c r="A74" s="4" t="n"/>
      <c r="B74" s="9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10" t="n"/>
      <c r="U74" s="10" t="n"/>
      <c r="V74" s="2" t="n"/>
    </row>
    <row r="75">
      <c r="A75" s="4" t="n"/>
      <c r="B75" s="9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10" t="n"/>
      <c r="U75" s="10" t="n"/>
      <c r="V75" s="2" t="n"/>
    </row>
    <row r="76">
      <c r="A76" s="4" t="n"/>
      <c r="B76" s="9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10" t="n"/>
      <c r="U76" s="10" t="n"/>
      <c r="V76" s="2" t="n"/>
    </row>
    <row r="77">
      <c r="A77" s="4" t="n"/>
      <c r="B77" s="9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10" t="n"/>
      <c r="U77" s="10" t="n"/>
      <c r="V77" s="2" t="n"/>
    </row>
    <row r="78">
      <c r="A78" s="4" t="n"/>
      <c r="B78" s="9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10" t="n"/>
      <c r="U78" s="10" t="n"/>
      <c r="V78" s="2" t="n"/>
    </row>
    <row r="79">
      <c r="A79" s="4" t="n"/>
      <c r="B79" s="9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10" t="n"/>
      <c r="U79" s="10" t="n"/>
      <c r="V79" s="2" t="n"/>
    </row>
    <row r="80">
      <c r="A80" s="4" t="n"/>
      <c r="B80" s="9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10" t="n"/>
      <c r="U80" s="10" t="n"/>
      <c r="V80" s="2" t="n"/>
    </row>
    <row r="81">
      <c r="A81" s="4" t="n"/>
      <c r="B81" s="9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10" t="n"/>
      <c r="U81" s="10" t="n"/>
      <c r="V81" s="2" t="n"/>
    </row>
    <row r="82">
      <c r="A82" s="4" t="n"/>
      <c r="B82" s="9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10" t="n"/>
      <c r="U82" s="10" t="n"/>
      <c r="V82" s="2" t="n"/>
    </row>
    <row r="83">
      <c r="A83" s="4" t="n"/>
      <c r="B83" s="9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10" t="n"/>
      <c r="U83" s="10" t="n"/>
      <c r="V83" s="2" t="n"/>
    </row>
    <row r="84">
      <c r="A84" s="4" t="n"/>
      <c r="B84" s="9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10" t="n"/>
      <c r="U84" s="10" t="n"/>
      <c r="V84" s="2" t="n"/>
    </row>
    <row r="85">
      <c r="A85" s="4" t="n"/>
      <c r="B85" s="9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10" t="n"/>
      <c r="U85" s="10" t="n"/>
      <c r="V85" s="2" t="n"/>
    </row>
    <row r="86">
      <c r="A86" s="4" t="n"/>
      <c r="B86" s="9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10" t="n"/>
      <c r="U86" s="10" t="n"/>
      <c r="V86" s="2" t="n"/>
    </row>
    <row r="87">
      <c r="A87" s="4" t="n"/>
      <c r="B87" s="9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10" t="n"/>
      <c r="U87" s="10" t="n"/>
      <c r="V87" s="2" t="n"/>
    </row>
    <row r="88">
      <c r="A88" s="4" t="n"/>
      <c r="B88" s="9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10" t="n"/>
      <c r="U88" s="10" t="n"/>
      <c r="V88" s="2" t="n"/>
    </row>
    <row r="89">
      <c r="A89" s="4" t="n"/>
      <c r="B89" s="9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10" t="n"/>
      <c r="U89" s="10" t="n"/>
      <c r="V89" s="2" t="n"/>
    </row>
    <row r="90">
      <c r="A90" s="4" t="n"/>
      <c r="B90" s="9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10" t="n"/>
      <c r="U90" s="10" t="n"/>
      <c r="V90" s="2" t="n"/>
    </row>
    <row r="91">
      <c r="A91" s="4" t="n"/>
      <c r="B91" s="9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10" t="n"/>
      <c r="U91" s="10" t="n"/>
      <c r="V91" s="2" t="n"/>
    </row>
    <row r="92">
      <c r="A92" s="4" t="n"/>
      <c r="B92" s="9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10" t="n"/>
      <c r="U92" s="10" t="n"/>
      <c r="V92" s="2" t="n"/>
    </row>
    <row r="93">
      <c r="A93" s="4" t="n"/>
      <c r="B93" s="9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10" t="n"/>
      <c r="U93" s="10" t="n"/>
      <c r="V93" s="2" t="n"/>
    </row>
    <row r="94">
      <c r="A94" s="4" t="n"/>
      <c r="B94" s="9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10" t="n"/>
      <c r="U94" s="10" t="n"/>
      <c r="V94" s="2" t="n"/>
    </row>
    <row r="95">
      <c r="A95" s="4" t="n"/>
      <c r="B95" s="9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10" t="n"/>
      <c r="U95" s="10" t="n"/>
      <c r="V95" s="2" t="n"/>
    </row>
    <row r="96">
      <c r="A96" s="4" t="n"/>
      <c r="B96" s="9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10" t="n"/>
      <c r="U96" s="10" t="n"/>
      <c r="V96" s="2" t="n"/>
    </row>
    <row r="97">
      <c r="A97" s="4" t="n"/>
      <c r="B97" s="9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10" t="n"/>
      <c r="U97" s="10" t="n"/>
      <c r="V97" s="2" t="n"/>
    </row>
    <row r="98">
      <c r="A98" s="4" t="n"/>
      <c r="B98" s="9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10" t="n"/>
      <c r="U98" s="10" t="n"/>
      <c r="V98" s="2" t="n"/>
    </row>
    <row r="99">
      <c r="A99" s="4" t="n"/>
      <c r="B99" s="9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10" t="n"/>
      <c r="U99" s="10" t="n"/>
      <c r="V99" s="2" t="n"/>
    </row>
    <row r="100">
      <c r="A100" s="4" t="n"/>
      <c r="B100" s="9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10" t="n"/>
      <c r="U100" s="10" t="n"/>
      <c r="V100" s="2" t="n"/>
    </row>
    <row r="101">
      <c r="A101" s="4" t="n"/>
      <c r="B101" s="9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10" t="n"/>
      <c r="U101" s="10" t="n"/>
      <c r="V101" s="2" t="n"/>
    </row>
    <row r="102">
      <c r="A102" s="4" t="n"/>
      <c r="B102" s="9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10" t="n"/>
      <c r="U102" s="10" t="n"/>
      <c r="V102" s="2" t="n"/>
    </row>
    <row r="103">
      <c r="A103" s="4" t="n"/>
      <c r="B103" s="9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10" t="n"/>
      <c r="U103" s="10" t="n"/>
      <c r="V103" s="2" t="n"/>
    </row>
    <row r="104">
      <c r="A104" s="4" t="n"/>
      <c r="B104" s="9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10" t="n"/>
      <c r="U104" s="10" t="n"/>
      <c r="V104" s="2" t="n"/>
    </row>
    <row r="105">
      <c r="A105" s="4" t="n"/>
      <c r="B105" s="9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10" t="n"/>
      <c r="U105" s="10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W112"/>
  <sheetViews>
    <sheetView workbookViewId="0">
      <selection activeCell="A2" sqref="A2"/>
    </sheetView>
  </sheetViews>
  <sheetFormatPr baseColWidth="8" defaultColWidth="9.140625" defaultRowHeight="15" outlineLevelRow="1"/>
  <cols>
    <col width="28.5703125" customWidth="1" min="1" max="3"/>
    <col width="92.85546875" customWidth="1" min="23" max="23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</row>
    <row r="3" hidden="1" outlineLevel="1">
      <c r="A3" s="2">
        <f>"LNG Imports into "&amp;$A$2&amp;" (GWh/day)"</f>
        <v/>
      </c>
      <c r="B3" s="2" t="n"/>
      <c r="C3" s="2" t="n"/>
      <c r="D3" s="3">
        <f>SUMIF($C$14:$C$112,$A$2,D$14:D$112)</f>
        <v/>
      </c>
      <c r="E3" s="3">
        <f>SUMIF($C$14:$C$112,$A$2,E$14:E$112)</f>
        <v/>
      </c>
      <c r="F3" s="3">
        <f>SUMIF($C$14:$C$112,$A$2,F$14:F$112)</f>
        <v/>
      </c>
      <c r="G3" s="3">
        <f>SUMIF($C$14:$C$112,$A$2,G$14:G$112)</f>
        <v/>
      </c>
      <c r="H3" s="3">
        <f>SUMIF($C$14:$C$112,$A$2,H$14:H$112)</f>
        <v/>
      </c>
      <c r="I3" s="3">
        <f>SUMIF($C$14:$C$112,$A$2,I$14:I$112)</f>
        <v/>
      </c>
      <c r="J3" s="3">
        <f>SUMIF($C$14:$C$112,$A$2,J$14:J$112)</f>
        <v/>
      </c>
      <c r="K3" s="3">
        <f>SUMIF($C$14:$C$112,$A$2,K$14:K$112)</f>
        <v/>
      </c>
      <c r="L3" s="3">
        <f>SUMIF($C$14:$C$112,$A$2,L$14:L$112)</f>
        <v/>
      </c>
      <c r="M3" s="3">
        <f>SUMIF($C$14:$C$112,$A$2,M$14:M$112)</f>
        <v/>
      </c>
      <c r="N3" s="3">
        <f>SUMIF($C$14:$C$112,$A$2,N$14:N$112)</f>
        <v/>
      </c>
      <c r="O3" s="3">
        <f>SUMIF($C$14:$C$112,$A$2,O$14:O$112)</f>
        <v/>
      </c>
      <c r="P3" s="3">
        <f>SUMIF($C$14:$C$112,$A$2,P$14:P$112)</f>
        <v/>
      </c>
      <c r="Q3" s="3">
        <f>SUMIF($C$14:$C$112,$A$2,Q$14:Q$112)</f>
        <v/>
      </c>
      <c r="R3" s="3">
        <f>SUMIF($C$14:$C$112,$A$2,R$14:R$112)</f>
        <v/>
      </c>
      <c r="S3" s="3">
        <f>SUMIF($C$14:$C$112,$A$2,S$14:S$112)</f>
        <v/>
      </c>
      <c r="T3" s="3">
        <f>SUMIF($C$14:$C$112,$A$2,T$14:T$112)</f>
        <v/>
      </c>
      <c r="U3" s="2" t="n"/>
      <c r="V3" s="2" t="n"/>
      <c r="W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</row>
    <row r="5">
      <c r="A5" s="1" t="inlineStr">
        <is>
          <t>Select Terminal: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</row>
    <row r="7" hidden="1" outlineLevel="1">
      <c r="A7" s="2">
        <f>"LNG Imports through "&amp;$A$6&amp;" (GWh/day)"</f>
        <v/>
      </c>
      <c r="B7" s="2" t="n"/>
      <c r="C7" s="2" t="n"/>
      <c r="D7" s="3">
        <f>SUMIF($B$14:$B$112,$A$6,D$14:D$112)</f>
        <v/>
      </c>
      <c r="E7" s="3">
        <f>SUMIF($B$14:$B$112,$A$6,E$14:E$112)</f>
        <v/>
      </c>
      <c r="F7" s="3">
        <f>SUMIF($B$14:$B$112,$A$6,F$14:F$112)</f>
        <v/>
      </c>
      <c r="G7" s="3">
        <f>SUMIF($B$14:$B$112,$A$6,G$14:G$112)</f>
        <v/>
      </c>
      <c r="H7" s="3">
        <f>SUMIF($B$14:$B$112,$A$6,H$14:H$112)</f>
        <v/>
      </c>
      <c r="I7" s="3">
        <f>SUMIF($B$14:$B$112,$A$6,I$14:I$112)</f>
        <v/>
      </c>
      <c r="J7" s="3">
        <f>SUMIF($B$14:$B$112,$A$6,J$14:J$112)</f>
        <v/>
      </c>
      <c r="K7" s="3">
        <f>SUMIF($B$14:$B$112,$A$6,K$14:K$112)</f>
        <v/>
      </c>
      <c r="L7" s="3">
        <f>SUMIF($B$14:$B$112,$A$6,L$14:L$112)</f>
        <v/>
      </c>
      <c r="M7" s="3">
        <f>SUMIF($B$14:$B$112,$A$6,M$14:M$112)</f>
        <v/>
      </c>
      <c r="N7" s="3">
        <f>SUMIF($B$14:$B$112,$A$6,N$14:N$112)</f>
        <v/>
      </c>
      <c r="O7" s="3">
        <f>SUMIF($B$14:$B$112,$A$6,O$14:O$112)</f>
        <v/>
      </c>
      <c r="P7" s="3">
        <f>SUMIF($B$14:$B$112,$A$6,P$14:P$112)</f>
        <v/>
      </c>
      <c r="Q7" s="3">
        <f>SUMIF($B$14:$B$112,$A$6,Q$14:Q$112)</f>
        <v/>
      </c>
      <c r="R7" s="3">
        <f>SUMIF($B$14:$B$112,$A$6,R$14:R$112)</f>
        <v/>
      </c>
      <c r="S7" s="3">
        <f>SUMIF($B$14:$B$112,$A$6,S$14:S$112)</f>
        <v/>
      </c>
      <c r="T7" s="3">
        <f>SUMIF($B$14:$B$112,$A$6,T$14:T$112)</f>
        <v/>
      </c>
      <c r="U7" s="2" t="n"/>
      <c r="V7" s="2" t="n"/>
      <c r="W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  <c r="V8" s="2" t="n"/>
      <c r="W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</row>
    <row r="11" hidden="1" outlineLevel="1">
      <c r="A11" s="2">
        <f>"LNG Imports on "&amp;$A$10&amp;" (GWh/day)"</f>
        <v/>
      </c>
      <c r="B11" s="2" t="n"/>
      <c r="C11" s="2" t="n"/>
      <c r="D11" s="3">
        <f>INDEX(D$14:D$112,MATCH($A$10,$A$14:$A$112,0))</f>
        <v/>
      </c>
      <c r="E11" s="3">
        <f>INDEX(E$14:E$112,MATCH($A$10,$A$14:$A$112,0))</f>
        <v/>
      </c>
      <c r="F11" s="3">
        <f>INDEX(F$14:F$112,MATCH($A$10,$A$14:$A$112,0))</f>
        <v/>
      </c>
      <c r="G11" s="3">
        <f>INDEX(G$14:G$112,MATCH($A$10,$A$14:$A$112,0))</f>
        <v/>
      </c>
      <c r="H11" s="3">
        <f>INDEX(H$14:H$112,MATCH($A$10,$A$14:$A$112,0))</f>
        <v/>
      </c>
      <c r="I11" s="3">
        <f>INDEX(I$14:I$112,MATCH($A$10,$A$14:$A$112,0))</f>
        <v/>
      </c>
      <c r="J11" s="3">
        <f>INDEX(J$14:J$112,MATCH($A$10,$A$14:$A$112,0))</f>
        <v/>
      </c>
      <c r="K11" s="3">
        <f>INDEX(K$14:K$112,MATCH($A$10,$A$14:$A$112,0))</f>
        <v/>
      </c>
      <c r="L11" s="3">
        <f>INDEX(L$14:L$112,MATCH($A$10,$A$14:$A$112,0))</f>
        <v/>
      </c>
      <c r="M11" s="3">
        <f>INDEX(M$14:M$112,MATCH($A$10,$A$14:$A$112,0))</f>
        <v/>
      </c>
      <c r="N11" s="3">
        <f>INDEX(N$14:N$112,MATCH($A$10,$A$14:$A$112,0))</f>
        <v/>
      </c>
      <c r="O11" s="3">
        <f>INDEX(O$14:O$112,MATCH($A$10,$A$14:$A$112,0))</f>
        <v/>
      </c>
      <c r="P11" s="3">
        <f>INDEX(P$14:P$112,MATCH($A$10,$A$14:$A$112,0))</f>
        <v/>
      </c>
      <c r="Q11" s="3">
        <f>INDEX(Q$14:Q$112,MATCH($A$10,$A$14:$A$112,0))</f>
        <v/>
      </c>
      <c r="R11" s="3">
        <f>INDEX(R$14:R$112,MATCH($A$10,$A$14:$A$112,0))</f>
        <v/>
      </c>
      <c r="S11" s="3">
        <f>INDEX(S$14:S$112,MATCH($A$10,$A$14:$A$112,0))</f>
        <v/>
      </c>
      <c r="T11" s="3">
        <f>INDEX(T$14:T$112,MATCH($A$10,$A$14:$A$112,0))</f>
        <v/>
      </c>
      <c r="U11" s="2" t="n"/>
      <c r="V11" s="2" t="n"/>
      <c r="W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  <c r="V12" s="2" t="n"/>
      <c r="W12" s="2" t="n"/>
    </row>
    <row r="13">
      <c r="A13" s="1" t="inlineStr">
        <is>
          <t>Name</t>
        </is>
      </c>
      <c r="B13" s="1" t="inlineStr">
        <is>
          <t>Terminal</t>
        </is>
      </c>
      <c r="C13" s="1" t="inlineStr">
        <is>
          <t>Region</t>
        </is>
      </c>
      <c r="D13" s="1" t="inlineStr">
        <is>
          <t>Aug-21</t>
        </is>
      </c>
      <c r="E13" s="1" t="inlineStr">
        <is>
          <t>Sep-21</t>
        </is>
      </c>
      <c r="F13" s="1" t="inlineStr">
        <is>
          <t>Test</t>
        </is>
      </c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2" t="n"/>
    </row>
    <row r="14">
      <c r="A14" s="4" t="inlineStr">
        <is>
          <t>Dunkirk FR</t>
        </is>
      </c>
      <c r="B14" s="4" t="inlineStr">
        <is>
          <t>Dunkirk</t>
        </is>
      </c>
      <c r="C14" s="4" t="inlineStr">
        <is>
          <t>Frankreich</t>
        </is>
      </c>
      <c r="D14" s="6" t="n">
        <v>0</v>
      </c>
      <c r="E14" s="6" t="n">
        <v>3.2</v>
      </c>
      <c r="F14" s="6" t="n">
        <v>1.573770491803279</v>
      </c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10" t="n"/>
      <c r="V14" s="10" t="n"/>
      <c r="W14" s="2" t="n"/>
    </row>
    <row r="15">
      <c r="A15" s="4" t="inlineStr">
        <is>
          <t>GATE NL</t>
        </is>
      </c>
      <c r="B15" s="4" t="inlineStr">
        <is>
          <t>GATE</t>
        </is>
      </c>
      <c r="C15" s="4" t="inlineStr">
        <is>
          <t>Benelux</t>
        </is>
      </c>
      <c r="D15" s="6" t="n">
        <v>3.451612903225806</v>
      </c>
      <c r="E15" s="6" t="n">
        <v>1.75</v>
      </c>
      <c r="F15" s="6" t="n">
        <v>2.614754098360656</v>
      </c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10" t="n"/>
      <c r="V15" s="10" t="n"/>
      <c r="W15" s="2" t="n"/>
    </row>
    <row r="16">
      <c r="A16" s="4" t="inlineStr">
        <is>
          <t>GATE DE</t>
        </is>
      </c>
      <c r="B16" s="4" t="inlineStr">
        <is>
          <t>GATE</t>
        </is>
      </c>
      <c r="C16" s="4" t="inlineStr">
        <is>
          <t>Deutschland</t>
        </is>
      </c>
      <c r="D16" s="6" t="n">
        <v>4.945161290322581</v>
      </c>
      <c r="E16" s="6" t="n">
        <v>0.7666666666666667</v>
      </c>
      <c r="F16" s="6" t="n">
        <v>2.89016393442623</v>
      </c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10" t="n"/>
      <c r="V16" s="10" t="n"/>
      <c r="W16" s="2" t="n"/>
    </row>
    <row r="17">
      <c r="A17" s="4" t="inlineStr">
        <is>
          <t>Total</t>
        </is>
      </c>
      <c r="B17" s="13" t="n">
        <v/>
      </c>
      <c r="C17" s="13" t="n">
        <v/>
      </c>
      <c r="D17" s="11" t="n">
        <v>8.396774193548387</v>
      </c>
      <c r="E17" s="11" t="n">
        <v>5.716666666666667</v>
      </c>
      <c r="F17" s="11" t="n">
        <v>7.078688524590165</v>
      </c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10" t="n"/>
      <c r="V17" s="10" t="n"/>
      <c r="W17" s="2" t="n"/>
    </row>
    <row r="18">
      <c r="A18" s="4" t="n"/>
      <c r="B18" s="4" t="n"/>
      <c r="C18" s="4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10" t="n"/>
      <c r="V18" s="10" t="n"/>
      <c r="W18" s="2" t="n"/>
    </row>
    <row r="19">
      <c r="A19" s="4" t="n"/>
      <c r="B19" s="4" t="n"/>
      <c r="C19" s="4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10" t="n"/>
      <c r="V19" s="10" t="n"/>
      <c r="W19" s="2" t="n"/>
    </row>
    <row r="20">
      <c r="A20" s="4" t="n"/>
      <c r="B20" s="4" t="n"/>
      <c r="C20" s="4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10" t="n"/>
      <c r="V20" s="10" t="n"/>
      <c r="W20" s="2" t="n"/>
    </row>
    <row r="21">
      <c r="A21" s="4" t="n"/>
      <c r="B21" s="4" t="n"/>
      <c r="C21" s="4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10" t="n"/>
      <c r="V21" s="10" t="n"/>
      <c r="W21" s="2" t="n"/>
    </row>
    <row r="22">
      <c r="A22" s="4" t="n"/>
      <c r="B22" s="4" t="n"/>
      <c r="C22" s="4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10" t="n"/>
      <c r="V22" s="10" t="n"/>
      <c r="W22" s="2" t="n"/>
    </row>
    <row r="23">
      <c r="A23" s="4" t="n"/>
      <c r="B23" s="4" t="n"/>
      <c r="C23" s="4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10" t="n"/>
      <c r="V23" s="10" t="n"/>
      <c r="W23" s="2" t="n"/>
    </row>
    <row r="24">
      <c r="A24" s="4" t="n"/>
      <c r="B24" s="4" t="n"/>
      <c r="C24" s="4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10" t="n"/>
      <c r="V24" s="10" t="n"/>
      <c r="W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10" t="n"/>
      <c r="V25" s="10" t="n"/>
      <c r="W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10" t="n"/>
      <c r="V26" s="10" t="n"/>
      <c r="W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10" t="n"/>
      <c r="V27" s="10" t="n"/>
      <c r="W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10" t="n"/>
      <c r="V28" s="10" t="n"/>
      <c r="W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10" t="n"/>
      <c r="V29" s="10" t="n"/>
      <c r="W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10" t="n"/>
      <c r="V30" s="10" t="n"/>
      <c r="W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10" t="n"/>
      <c r="V31" s="10" t="n"/>
      <c r="W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10" t="n"/>
      <c r="V32" s="10" t="n"/>
      <c r="W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10" t="n"/>
      <c r="V33" s="10" t="n"/>
      <c r="W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10" t="n"/>
      <c r="V34" s="10" t="n"/>
      <c r="W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10" t="n"/>
      <c r="V35" s="10" t="n"/>
      <c r="W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10" t="n"/>
      <c r="V36" s="10" t="n"/>
      <c r="W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10" t="n"/>
      <c r="V37" s="10" t="n"/>
      <c r="W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10" t="n"/>
      <c r="V38" s="10" t="n"/>
      <c r="W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10" t="n"/>
      <c r="V39" s="10" t="n"/>
      <c r="W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10" t="n"/>
      <c r="V40" s="10" t="n"/>
      <c r="W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10" t="n"/>
      <c r="V41" s="10" t="n"/>
      <c r="W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10" t="n"/>
      <c r="V42" s="10" t="n"/>
      <c r="W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10" t="n"/>
      <c r="V43" s="10" t="n"/>
      <c r="W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10" t="n"/>
      <c r="V44" s="10" t="n"/>
      <c r="W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10" t="n"/>
      <c r="V45" s="10" t="n"/>
      <c r="W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10" t="n"/>
      <c r="V46" s="10" t="n"/>
      <c r="W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10" t="n"/>
      <c r="V47" s="10" t="n"/>
      <c r="W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10" t="n"/>
      <c r="V48" s="10" t="n"/>
      <c r="W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10" t="n"/>
      <c r="V49" s="10" t="n"/>
      <c r="W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10" t="n"/>
      <c r="V50" s="10" t="n"/>
      <c r="W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10" t="n"/>
      <c r="V51" s="10" t="n"/>
      <c r="W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10" t="n"/>
      <c r="V52" s="10" t="n"/>
      <c r="W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10" t="n"/>
      <c r="V53" s="10" t="n"/>
      <c r="W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10" t="n"/>
      <c r="V54" s="10" t="n"/>
      <c r="W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10" t="n"/>
      <c r="V55" s="10" t="n"/>
      <c r="W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10" t="n"/>
      <c r="V56" s="10" t="n"/>
      <c r="W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10" t="n"/>
      <c r="V57" s="10" t="n"/>
      <c r="W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10" t="n"/>
      <c r="V58" s="10" t="n"/>
      <c r="W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10" t="n"/>
      <c r="V59" s="10" t="n"/>
      <c r="W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10" t="n"/>
      <c r="V60" s="10" t="n"/>
      <c r="W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10" t="n"/>
      <c r="V61" s="10" t="n"/>
      <c r="W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10" t="n"/>
      <c r="V62" s="10" t="n"/>
      <c r="W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10" t="n"/>
      <c r="V63" s="10" t="n"/>
      <c r="W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10" t="n"/>
      <c r="V64" s="10" t="n"/>
      <c r="W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10" t="n"/>
      <c r="V65" s="10" t="n"/>
      <c r="W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10" t="n"/>
      <c r="V66" s="10" t="n"/>
      <c r="W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10" t="n"/>
      <c r="V67" s="10" t="n"/>
      <c r="W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10" t="n"/>
      <c r="V68" s="10" t="n"/>
      <c r="W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10" t="n"/>
      <c r="V69" s="10" t="n"/>
      <c r="W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10" t="n"/>
      <c r="V70" s="10" t="n"/>
      <c r="W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10" t="n"/>
      <c r="V71" s="10" t="n"/>
      <c r="W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10" t="n"/>
      <c r="V72" s="10" t="n"/>
      <c r="W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10" t="n"/>
      <c r="V73" s="10" t="n"/>
      <c r="W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10" t="n"/>
      <c r="V74" s="10" t="n"/>
      <c r="W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10" t="n"/>
      <c r="V75" s="10" t="n"/>
      <c r="W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10" t="n"/>
      <c r="V76" s="10" t="n"/>
      <c r="W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10" t="n"/>
      <c r="V77" s="10" t="n"/>
      <c r="W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10" t="n"/>
      <c r="V78" s="10" t="n"/>
      <c r="W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10" t="n"/>
      <c r="V79" s="10" t="n"/>
      <c r="W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10" t="n"/>
      <c r="V80" s="10" t="n"/>
      <c r="W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10" t="n"/>
      <c r="V81" s="10" t="n"/>
      <c r="W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10" t="n"/>
      <c r="V82" s="10" t="n"/>
      <c r="W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10" t="n"/>
      <c r="V83" s="10" t="n"/>
      <c r="W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10" t="n"/>
      <c r="V84" s="10" t="n"/>
      <c r="W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10" t="n"/>
      <c r="V85" s="10" t="n"/>
      <c r="W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10" t="n"/>
      <c r="V86" s="10" t="n"/>
      <c r="W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10" t="n"/>
      <c r="V87" s="10" t="n"/>
      <c r="W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10" t="n"/>
      <c r="V88" s="10" t="n"/>
      <c r="W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10" t="n"/>
      <c r="V89" s="10" t="n"/>
      <c r="W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10" t="n"/>
      <c r="V90" s="10" t="n"/>
      <c r="W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10" t="n"/>
      <c r="V91" s="10" t="n"/>
      <c r="W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10" t="n"/>
      <c r="V92" s="10" t="n"/>
      <c r="W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10" t="n"/>
      <c r="V93" s="10" t="n"/>
      <c r="W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10" t="n"/>
      <c r="V94" s="10" t="n"/>
      <c r="W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10" t="n"/>
      <c r="V95" s="10" t="n"/>
      <c r="W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10" t="n"/>
      <c r="V96" s="10" t="n"/>
      <c r="W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10" t="n"/>
      <c r="V97" s="10" t="n"/>
      <c r="W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10" t="n"/>
      <c r="V98" s="10" t="n"/>
      <c r="W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10" t="n"/>
      <c r="V99" s="10" t="n"/>
      <c r="W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10" t="n"/>
      <c r="V100" s="10" t="n"/>
      <c r="W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10" t="n"/>
      <c r="V101" s="10" t="n"/>
      <c r="W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10" t="n"/>
      <c r="V102" s="10" t="n"/>
      <c r="W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10" t="n"/>
      <c r="V103" s="10" t="n"/>
      <c r="W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10" t="n"/>
      <c r="V104" s="10" t="n"/>
      <c r="W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10" t="n"/>
      <c r="V105" s="10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10" t="n"/>
      <c r="V106" s="10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10" t="n"/>
      <c r="V107" s="10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10" t="n"/>
      <c r="V108" s="10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10" t="n"/>
      <c r="V109" s="10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10" t="n"/>
      <c r="V110" s="10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10" t="n"/>
      <c r="V111" s="10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10" t="n"/>
      <c r="V112" s="10" t="n"/>
    </row>
  </sheetData>
  <dataValidations count="3">
    <dataValidation sqref="A2" showErrorMessage="1" showInputMessage="1" allowBlank="0" type="list">
      <formula1>D_REGION</formula1>
    </dataValidation>
    <dataValidation sqref="A10" showErrorMessage="1" showInputMessage="1" allowBlank="0" type="list">
      <formula1>D_LNG_NAME</formula1>
    </dataValidation>
    <dataValidation sqref="A6" showErrorMessage="1" showInputMessage="1" allowBlank="0" type="list">
      <formula1>D_TERMINAL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</dc:creator>
  <dcterms:created xsi:type="dcterms:W3CDTF">2021-10-25T11:56:22Z</dcterms:created>
  <dcterms:modified xsi:type="dcterms:W3CDTF">2021-10-31T21:15:54Z</dcterms:modified>
  <cp:lastModifiedBy>Flo</cp:lastModifiedBy>
</cp:coreProperties>
</file>