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Scenario" sheetId="1" state="visible" r:id="rId1"/>
    <sheet name="Demand" sheetId="2" state="visible" r:id="rId2"/>
    <sheet name="Production" sheetId="3" state="visible" r:id="rId3"/>
    <sheet name="Supply Mix" sheetId="4" state="visible" r:id="rId4"/>
    <sheet name="Piped Imports" sheetId="5" state="visible" r:id="rId5"/>
    <sheet name="LNG" sheetId="6" state="visible" r:id="rId6"/>
    <sheet name="Connections" sheetId="7" state="visible" r:id="rId7"/>
    <sheet name="Price" sheetId="8" state="visible" r:id="rId8"/>
  </sheets>
  <definedNames>
    <definedName name="D_CONNECTION_NAME" localSheetId="6">OFFSET(Connections!$A$18,0,0,COUNTA(Connections!$A$18:$A$116))</definedName>
    <definedName name="D_DESTINATION" localSheetId="6">OFFSET(Connections!$C$18,0,0,COUNTA(Connections!$C$18:$C$116))</definedName>
    <definedName name="D_LNG_NAME" localSheetId="5">OFFSET(LNG!$A$14,0,0,COUNTA(LNG!$A$14:$A$112))</definedName>
    <definedName name="D_ORIGIN" localSheetId="6">OFFSET(Connections!$B$18,0,0,COUNTA(Connections!$B$18:$B$116))</definedName>
    <definedName name="D_ORIGIN" localSheetId="4">OFFSET('Piped Imports'!$B$18,0,0,COUNTA('Piped Imports'!$B$18:$B$116))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5">OFFSET(LNG!$C$14,0,0,COUNTA(LNG!$C$14:$C$112))</definedName>
    <definedName name="D_REGION" localSheetId="4">OFFSET('Piped Imports'!$C$18,0,0,COUNTA('Piped Imports'!$C$18:$C$116))</definedName>
    <definedName name="D_REGION" localSheetId="7">OFFSET(Price!$A$6,0,0,COUNTA(Price!$A$6:$A$104))</definedName>
    <definedName name="D_REGION" localSheetId="2">OFFSET(Production!$A$6,0,0,COUNTA(Production!$A$6:$A$104))</definedName>
    <definedName name="D_REGION" localSheetId="3">OFFSET('Supply Mix'!$A$15,0,0,COUNTA('Supply Mix'!$A$15:$A$113))</definedName>
    <definedName name="D_TERMINAL" localSheetId="5">OFFSET(LNG!$B$14,0,0,COUNTA(LNG!$B$14:$B$112))</definedName>
    <definedName name="D_TYPE" localSheetId="3">OFFSET('Supply Mix'!$B$15,0,0,COUNTA('Supply Mix'!$B$15:$B$115))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8">
    <xf numFmtId="0" fontId="0" fillId="0" borderId="0" pivotButton="0" quotePrefix="0" xfId="0"/>
    <xf numFmtId="0" fontId="2" fillId="3" borderId="2" applyAlignment="1" pivotButton="0" quotePrefix="0" xfId="0">
      <alignment horizontal="center"/>
    </xf>
    <xf numFmtId="0" fontId="0" fillId="3" borderId="2" pivotButton="0" quotePrefix="0" xfId="0"/>
    <xf numFmtId="0" fontId="0" fillId="3" borderId="2" applyAlignment="1" pivotButton="0" quotePrefix="0" xfId="0">
      <alignment horizontal="center"/>
    </xf>
    <xf numFmtId="0" fontId="2" fillId="3" borderId="2" pivotButton="0" quotePrefix="0" xfId="0"/>
    <xf numFmtId="0" fontId="1" fillId="2" borderId="1" applyAlignment="1" pivotButton="0" quotePrefix="0" xfId="1">
      <alignment horizontal="center"/>
    </xf>
    <xf numFmtId="4" fontId="0" fillId="3" borderId="2" applyAlignment="1" pivotButton="0" quotePrefix="0" xfId="0">
      <alignment horizontal="center"/>
    </xf>
    <xf numFmtId="0" fontId="2" fillId="0" borderId="0" pivotButton="0" quotePrefix="0" xfId="0"/>
  </cellXfs>
  <cellStyles count="2">
    <cellStyle name="Normal" xfId="0" builtinId="0"/>
    <cellStyle name="Input" xfId="1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strRef>
          <f>Demand!$A$3</f>
          <strCache>
            <ptCount val="1"/>
            <pt idx="0">
              <v>Demand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Demand!$A$3</f>
              <strCache>
                <ptCount val="1"/>
                <pt idx="0">
                  <v>Demand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Demand!$B$5:$R$5</f>
              <numCache>
                <formatCode>General</formatCode>
                <ptCount val="17"/>
              </numCache>
            </numRef>
          </cat>
          <val>
            <numRef>
              <f>Demand!$B$3:$R$3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strRef>
          <f>LNG!$A$7</f>
          <strCache>
            <ptCount val="1"/>
            <pt idx="0">
              <v>LNG Imports through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strRef>
          <f>LNG!$A$11</f>
          <strCache>
            <ptCount val="1"/>
            <pt idx="0">
              <v>LNG Imports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strRef>
          <f>Connections!$A$3</f>
          <strCache>
            <ptCount val="1"/>
            <pt idx="0">
              <v>Total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Connections!$A$3</f>
              <strCache>
                <ptCount val="1"/>
                <pt idx="0">
                  <v>Total Imports into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strRef>
          <f>Connections!$A$7</f>
          <strCache>
            <ptCount val="1"/>
            <pt idx="0">
              <v>Total Exports from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strRef>
          <f>Connections!$A$11</f>
          <strCache>
            <ptCount val="1"/>
            <pt idx="0">
              <v>Net Flows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strRef>
          <f>Connections!$A$15</f>
          <strCache>
            <ptCount val="1"/>
            <pt idx="0">
              <v>Net Flows from  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Connections!$D$15:$T$15</f>
              <numCache>
                <formatCode>General</formatCode>
                <ptCount val="17"/>
                <pt idx="0">
                  <formatCode>#,##0.00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#,##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strRef>
          <f>Price!$A$3</f>
          <strCache>
            <ptCount val="1"/>
            <pt idx="0">
              <v>Market Prices  (EUR/MWh)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Price!$A$3</f>
              <strCache>
                <ptCount val="1"/>
                <pt idx="0">
                  <v>Market Prices  (EUR/MWh)</v>
                </pt>
              </strCache>
            </strRef>
          </tx>
          <spPr>
            <a:ln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Price!$B$5:$R$5</f>
              <numCache>
                <formatCode>General</formatCode>
                <ptCount val="17"/>
              </numCache>
            </numRef>
          </cat>
          <val>
            <numRef>
              <f>Price!$B$3:$R$3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strRef>
          <f>Production!$A$3</f>
          <strCache>
            <ptCount val="1"/>
            <pt idx="0">
              <v>Production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Production!$A$3</f>
              <strCache>
                <ptCount val="1"/>
                <pt idx="0">
                  <v>Production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Production!$B$5:$R$5</f>
              <numCache>
                <formatCode>General</formatCode>
                <ptCount val="17"/>
              </numCache>
            </numRef>
          </cat>
          <val>
            <numRef>
              <f>Production!$B$3:$R$3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strRef>
          <f>'Supply Mix'!$A$3</f>
          <strCache>
            <ptCount val="1"/>
            <pt idx="0">
              <v>Supply Mix for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percentStacked"/>
        <varyColors val="0"/>
        <ser>
          <idx val="0"/>
          <order val="0"/>
          <tx>
            <strRef>
              <f>'Supply Mix'!$B$4</f>
              <strCache>
                <ptCount val="1"/>
                <pt idx="0">
                  <v>#N/A</v>
                </pt>
              </strCache>
            </strRef>
          </tx>
          <spPr>
            <a:solidFill>
              <a:schemeClr val="accent4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'Supply Mix'!$C$13:$S$13</f>
              <numCache>
                <formatCode>General</formatCode>
                <ptCount val="17"/>
              </numCache>
            </numRef>
          </cat>
          <val>
            <numRef>
              <f>'Supply Mix'!$C$4:$S$4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1"/>
          <order val="1"/>
          <tx>
            <strRef>
              <f>'Supply Mix'!$B$5</f>
              <strCache>
                <ptCount val="1"/>
                <pt idx="0">
                  <v>FALSE</v>
                </pt>
              </strCache>
            </strRef>
          </tx>
          <spPr>
            <a:solidFill>
              <a:srgbClr val="7030A0"/>
            </a:solidFill>
            <a:ln>
              <a:prstDash val="solid"/>
            </a:ln>
          </spPr>
          <invertIfNegative val="0"/>
          <cat>
            <numRef>
              <f>'Supply Mix'!$C$13:$S$13</f>
              <numCache>
                <formatCode>General</formatCode>
                <ptCount val="17"/>
              </numCache>
            </numRef>
          </cat>
          <val>
            <numRef>
              <f>'Supply Mix'!$C$5:$S$5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2"/>
          <order val="2"/>
          <tx>
            <strRef>
              <f>'Supply Mix'!$B$6</f>
              <strCache>
                <ptCount val="1"/>
                <pt idx="0">
                  <v>FALSE</v>
                </pt>
              </strCache>
            </strRef>
          </tx>
          <spPr>
            <a:solidFill>
              <a:schemeClr val="accent1"/>
            </a:solidFill>
            <a:ln>
              <a:prstDash val="solid"/>
            </a:ln>
          </spPr>
          <invertIfNegative val="0"/>
          <cat>
            <numRef>
              <f>'Supply Mix'!$C$13:$S$13</f>
              <numCache>
                <formatCode>General</formatCode>
                <ptCount val="17"/>
              </numCache>
            </numRef>
          </cat>
          <val>
            <numRef>
              <f>'Supply Mix'!$C$6:$S$6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3"/>
          <order val="3"/>
          <tx>
            <strRef>
              <f>'Supply Mix'!$B$7</f>
              <strCache>
                <ptCount val="1"/>
                <pt idx="0">
                  <v>FALSE</v>
                </pt>
              </strCache>
            </strRef>
          </tx>
          <spPr>
            <a:solidFill>
              <a:schemeClr val="accent2"/>
            </a:solidFill>
            <a:ln>
              <a:prstDash val="solid"/>
            </a:ln>
          </spPr>
          <invertIfNegative val="0"/>
          <cat>
            <numRef>
              <f>'Supply Mix'!$C$13:$S$13</f>
              <numCache>
                <formatCode>General</formatCode>
                <ptCount val="17"/>
              </numCache>
            </numRef>
          </cat>
          <val>
            <numRef>
              <f>'Supply Mix'!$C$7:$S$7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01598799"/>
        <axId val="501597135"/>
      </bar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noMultiLvlLbl val="0"/>
      </catAx>
      <valAx>
        <axId val="501597135"/>
        <scaling>
          <orientation val="minMax"/>
        </scaling>
        <delete val="0"/>
        <axPos val="l"/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between"/>
        <majorUnit val="0.2"/>
      </valAx>
    </plotArea>
    <legend>
      <legendPos val="b"/>
      <overlay val="0"/>
    </legend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strRef>
          <f>'Supply Mix'!$A$11</f>
          <strCache>
            <ptCount val="1"/>
            <pt idx="0">
              <v>Total Supplies from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'Supply Mix'!$A$11</f>
              <strCache>
                <ptCount val="1"/>
                <pt idx="0">
                  <v>Total Supplies from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'Supply Mix'!$C$13:$S$13</f>
              <numCache>
                <formatCode>General</formatCode>
                <ptCount val="17"/>
              </numCache>
            </numRef>
          </cat>
          <val>
            <numRef>
              <f>'Supply Mix'!$C$11:$S$11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strRef>
          <f>'Piped Imports'!$A$3</f>
          <strCache>
            <ptCount val="1"/>
            <pt idx="0">
              <v>Piped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Imports'!$A$3</f>
              <strCache>
                <ptCount val="1"/>
                <pt idx="0">
                  <v>Piped Imports into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strRef>
          <f>'Piped Imports'!$A$7</f>
          <strCache>
            <ptCount val="1"/>
            <pt idx="0">
              <v>Piped Imports through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strRef>
          <f>'Piped Imports'!$A$11</f>
          <strCache>
            <ptCount val="1"/>
            <pt idx="0">
              <v>Piped Imports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strRef>
          <f>'Piped Imports'!$A$15</f>
          <strCache>
            <ptCount val="1"/>
            <pt idx="0">
              <v>Total Piped Imports from  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Imports'!$D$15:$T$15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strRef>
          <f>LNG!$A$3</f>
          <strCache>
            <ptCount val="1"/>
            <pt idx="0">
              <v>LNG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LNG!$A$3</f>
              <strCache>
                <ptCount val="1"/>
                <pt idx="0">
                  <v>LNG Imports into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Relationship Type="http://schemas.openxmlformats.org/officeDocument/2006/relationships/chart" Target="/xl/charts/chart14.xml" Id="rId3" /><Relationship Type="http://schemas.openxmlformats.org/officeDocument/2006/relationships/chart" Target="/xl/charts/chart15.xml" Id="rId4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0</colOff>
      <row>1</row>
      <rowOff>190499</rowOff>
    </from>
    <to>
      <col>19</col>
      <colOff>9524</colOff>
      <row>7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0</colOff>
      <row>9</row>
      <rowOff>190499</rowOff>
    </from>
    <to>
      <col>19</col>
      <colOff>9524</colOff>
      <row>11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9524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9524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tabColor theme="2"/>
    <outlinePr summaryBelow="1" summaryRight="1"/>
    <pageSetUpPr/>
  </sheetPr>
  <dimension ref="A1:A1"/>
  <sheetViews>
    <sheetView tabSelected="1" workbookViewId="0">
      <selection activeCell="B1" sqref="B1"/>
    </sheetView>
  </sheetViews>
  <sheetFormatPr baseColWidth="8" defaultRowHeight="15"/>
  <sheetData>
    <row r="1">
      <c r="A1" s="7" t="inlineStr">
        <is>
          <t>Scenario: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"Demand "&amp;$A$2&amp;" (mcm/day)"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2" t="n"/>
    </row>
    <row r="6">
      <c r="A6" s="4" t="inlineStr">
        <is>
          <t>Deutschland</t>
        </is>
      </c>
      <c r="B6" s="6" t="n">
        <v>5</v>
      </c>
      <c r="C6" s="6" t="n">
        <v/>
      </c>
      <c r="D6" s="6" t="n">
        <v/>
      </c>
      <c r="E6" s="6" t="n">
        <v/>
      </c>
      <c r="F6" s="6" t="n">
        <v/>
      </c>
      <c r="G6" s="6" t="n">
        <v/>
      </c>
      <c r="H6" s="6" t="n">
        <v/>
      </c>
      <c r="I6" s="6" t="n">
        <v/>
      </c>
      <c r="J6" s="6" t="n">
        <v/>
      </c>
      <c r="K6" s="6" t="n">
        <v/>
      </c>
      <c r="L6" s="6" t="n">
        <v/>
      </c>
      <c r="M6" s="6" t="n">
        <v/>
      </c>
      <c r="N6" s="6" t="n">
        <v/>
      </c>
      <c r="O6" s="6" t="n">
        <v/>
      </c>
      <c r="P6" s="6" t="n">
        <v/>
      </c>
      <c r="Q6" s="6" t="n">
        <v/>
      </c>
      <c r="R6" s="6" t="n">
        <v/>
      </c>
      <c r="S6" s="2" t="n"/>
    </row>
    <row r="7">
      <c r="A7" s="4" t="inlineStr">
        <is>
          <t>Frankreich</t>
        </is>
      </c>
      <c r="B7" s="6" t="n">
        <v>5</v>
      </c>
      <c r="C7" s="6" t="n">
        <v/>
      </c>
      <c r="D7" s="6" t="n">
        <v/>
      </c>
      <c r="E7" s="6" t="n">
        <v/>
      </c>
      <c r="F7" s="6" t="n">
        <v/>
      </c>
      <c r="G7" s="6" t="n">
        <v/>
      </c>
      <c r="H7" s="6" t="n">
        <v/>
      </c>
      <c r="I7" s="6" t="n">
        <v/>
      </c>
      <c r="J7" s="6" t="n">
        <v/>
      </c>
      <c r="K7" s="6" t="n">
        <v/>
      </c>
      <c r="L7" s="6" t="n">
        <v/>
      </c>
      <c r="M7" s="6" t="n">
        <v/>
      </c>
      <c r="N7" s="6" t="n">
        <v/>
      </c>
      <c r="O7" s="6" t="n">
        <v/>
      </c>
      <c r="P7" s="6" t="n">
        <v/>
      </c>
      <c r="Q7" s="6" t="n">
        <v/>
      </c>
      <c r="R7" s="6" t="n">
        <v/>
      </c>
      <c r="S7" s="2" t="n"/>
    </row>
    <row r="8">
      <c r="A8" s="4" t="inlineStr">
        <is>
          <t>Niederlande</t>
        </is>
      </c>
      <c r="B8" s="6" t="n">
        <v>5</v>
      </c>
      <c r="C8" s="6" t="n">
        <v/>
      </c>
      <c r="D8" s="6" t="n">
        <v/>
      </c>
      <c r="E8" s="6" t="n">
        <v/>
      </c>
      <c r="F8" s="6" t="n">
        <v/>
      </c>
      <c r="G8" s="6" t="n">
        <v/>
      </c>
      <c r="H8" s="6" t="n">
        <v/>
      </c>
      <c r="I8" s="6" t="n">
        <v/>
      </c>
      <c r="J8" s="6" t="n">
        <v/>
      </c>
      <c r="K8" s="6" t="n">
        <v/>
      </c>
      <c r="L8" s="6" t="n">
        <v/>
      </c>
      <c r="M8" s="6" t="n">
        <v/>
      </c>
      <c r="N8" s="6" t="n">
        <v/>
      </c>
      <c r="O8" s="6" t="n">
        <v/>
      </c>
      <c r="P8" s="6" t="n">
        <v/>
      </c>
      <c r="Q8" s="6" t="n">
        <v/>
      </c>
      <c r="R8" s="6" t="n">
        <v/>
      </c>
      <c r="S8" s="2" t="n"/>
    </row>
    <row r="9">
      <c r="A9" s="4" t="inlineStr">
        <is>
          <t>Schweiz</t>
        </is>
      </c>
      <c r="B9" s="6" t="n">
        <v>8</v>
      </c>
      <c r="C9" s="6" t="n">
        <v/>
      </c>
      <c r="D9" s="6" t="n">
        <v/>
      </c>
      <c r="E9" s="6" t="n">
        <v/>
      </c>
      <c r="F9" s="6" t="n">
        <v/>
      </c>
      <c r="G9" s="6" t="n">
        <v/>
      </c>
      <c r="H9" s="6" t="n">
        <v/>
      </c>
      <c r="I9" s="6" t="n">
        <v/>
      </c>
      <c r="J9" s="6" t="n">
        <v/>
      </c>
      <c r="K9" s="6" t="n">
        <v/>
      </c>
      <c r="L9" s="6" t="n">
        <v/>
      </c>
      <c r="M9" s="6" t="n">
        <v/>
      </c>
      <c r="N9" s="6" t="n">
        <v/>
      </c>
      <c r="O9" s="6" t="n">
        <v/>
      </c>
      <c r="P9" s="6" t="n">
        <v/>
      </c>
      <c r="Q9" s="6" t="n">
        <v/>
      </c>
      <c r="R9" s="6" t="n">
        <v/>
      </c>
      <c r="S9" s="2" t="n"/>
    </row>
    <row r="10">
      <c r="A10" s="4" t="inlineStr">
        <is>
          <t>Total</t>
        </is>
      </c>
      <c r="B10" s="6" t="n">
        <v>23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"Production "&amp;$A$2&amp;" (mcm/day)"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2" t="n"/>
    </row>
    <row r="6">
      <c r="A6" s="4" t="inlineStr">
        <is>
          <t>Deutschland</t>
        </is>
      </c>
      <c r="B6" s="6" t="n">
        <v>2</v>
      </c>
      <c r="C6" s="6" t="n">
        <v/>
      </c>
      <c r="D6" s="6" t="n">
        <v/>
      </c>
      <c r="E6" s="6" t="n">
        <v/>
      </c>
      <c r="F6" s="6" t="n">
        <v/>
      </c>
      <c r="G6" s="6" t="n">
        <v/>
      </c>
      <c r="H6" s="6" t="n">
        <v/>
      </c>
      <c r="I6" s="6" t="n">
        <v/>
      </c>
      <c r="J6" s="6" t="n">
        <v/>
      </c>
      <c r="K6" s="6" t="n">
        <v/>
      </c>
      <c r="L6" s="6" t="n">
        <v/>
      </c>
      <c r="M6" s="6" t="n">
        <v/>
      </c>
      <c r="N6" s="6" t="n">
        <v/>
      </c>
      <c r="O6" s="6" t="n">
        <v/>
      </c>
      <c r="P6" s="6" t="n">
        <v/>
      </c>
      <c r="Q6" s="6" t="n">
        <v/>
      </c>
      <c r="R6" s="6" t="n">
        <v/>
      </c>
      <c r="S6" s="2" t="n"/>
    </row>
    <row r="7">
      <c r="A7" s="4" t="inlineStr">
        <is>
          <t>Frankreich</t>
        </is>
      </c>
      <c r="B7" s="6" t="n">
        <v>2</v>
      </c>
      <c r="C7" s="6" t="n">
        <v/>
      </c>
      <c r="D7" s="6" t="n">
        <v/>
      </c>
      <c r="E7" s="6" t="n">
        <v/>
      </c>
      <c r="F7" s="6" t="n">
        <v/>
      </c>
      <c r="G7" s="6" t="n">
        <v/>
      </c>
      <c r="H7" s="6" t="n">
        <v/>
      </c>
      <c r="I7" s="6" t="n">
        <v/>
      </c>
      <c r="J7" s="6" t="n">
        <v/>
      </c>
      <c r="K7" s="6" t="n">
        <v/>
      </c>
      <c r="L7" s="6" t="n">
        <v/>
      </c>
      <c r="M7" s="6" t="n">
        <v/>
      </c>
      <c r="N7" s="6" t="n">
        <v/>
      </c>
      <c r="O7" s="6" t="n">
        <v/>
      </c>
      <c r="P7" s="6" t="n">
        <v/>
      </c>
      <c r="Q7" s="6" t="n">
        <v/>
      </c>
      <c r="R7" s="6" t="n">
        <v/>
      </c>
      <c r="S7" s="2" t="n"/>
    </row>
    <row r="8">
      <c r="A8" s="4" t="inlineStr">
        <is>
          <t>Niederlande</t>
        </is>
      </c>
      <c r="B8" s="6" t="n">
        <v>2</v>
      </c>
      <c r="C8" s="6" t="n">
        <v/>
      </c>
      <c r="D8" s="6" t="n">
        <v/>
      </c>
      <c r="E8" s="6" t="n">
        <v/>
      </c>
      <c r="F8" s="6" t="n">
        <v/>
      </c>
      <c r="G8" s="6" t="n">
        <v/>
      </c>
      <c r="H8" s="6" t="n">
        <v/>
      </c>
      <c r="I8" s="6" t="n">
        <v/>
      </c>
      <c r="J8" s="6" t="n">
        <v/>
      </c>
      <c r="K8" s="6" t="n">
        <v/>
      </c>
      <c r="L8" s="6" t="n">
        <v/>
      </c>
      <c r="M8" s="6" t="n">
        <v/>
      </c>
      <c r="N8" s="6" t="n">
        <v/>
      </c>
      <c r="O8" s="6" t="n">
        <v/>
      </c>
      <c r="P8" s="6" t="n">
        <v/>
      </c>
      <c r="Q8" s="6" t="n">
        <v/>
      </c>
      <c r="R8" s="6" t="n">
        <v/>
      </c>
      <c r="S8" s="2" t="n"/>
    </row>
    <row r="9">
      <c r="A9" s="4" t="inlineStr">
        <is>
          <t>Schweiz</t>
        </is>
      </c>
      <c r="B9" s="6" t="n">
        <v>9</v>
      </c>
      <c r="C9" s="6" t="n">
        <v/>
      </c>
      <c r="D9" s="6" t="n">
        <v/>
      </c>
      <c r="E9" s="6" t="n">
        <v/>
      </c>
      <c r="F9" s="6" t="n">
        <v/>
      </c>
      <c r="G9" s="6" t="n">
        <v/>
      </c>
      <c r="H9" s="6" t="n">
        <v/>
      </c>
      <c r="I9" s="6" t="n">
        <v/>
      </c>
      <c r="J9" s="6" t="n">
        <v/>
      </c>
      <c r="K9" s="6" t="n">
        <v/>
      </c>
      <c r="L9" s="6" t="n">
        <v/>
      </c>
      <c r="M9" s="6" t="n">
        <v/>
      </c>
      <c r="N9" s="6" t="n">
        <v/>
      </c>
      <c r="O9" s="6" t="n">
        <v/>
      </c>
      <c r="P9" s="6" t="n">
        <v/>
      </c>
      <c r="Q9" s="6" t="n">
        <v/>
      </c>
      <c r="R9" s="6" t="n">
        <v/>
      </c>
      <c r="S9" s="2" t="n"/>
    </row>
    <row r="10">
      <c r="A10" s="4" t="inlineStr">
        <is>
          <t>Total</t>
        </is>
      </c>
      <c r="B10" s="6" t="n">
        <v>15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T112"/>
  <sheetViews>
    <sheetView workbookViewId="0">
      <selection activeCell="A2" sqref="A2"/>
    </sheetView>
  </sheetViews>
  <sheetFormatPr baseColWidth="8" defaultRowHeight="15" outlineLevelRow="1"/>
  <cols>
    <col width="28.5703125" customWidth="1" min="1" max="2"/>
    <col width="102.5703125" customWidth="1" min="20" max="20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idden="1" outlineLevel="1">
      <c r="A3" s="2">
        <f>"Supply Mix for "&amp;$A$2&amp;" (mcm/day)"</f>
        <v/>
      </c>
      <c r="B3" s="2">
        <f>MATCH($A$2,$A$14:$A$112,0)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2" t="n"/>
    </row>
    <row r="4" hidden="1" outlineLevel="1">
      <c r="A4" s="2" t="n">
        <v>0</v>
      </c>
      <c r="B4" s="2">
        <f>IF($B14="",NA(),$B14)</f>
        <v/>
      </c>
      <c r="C4" s="3">
        <f>IF($B4&lt;&gt;"",INDEX(C$14:C$112,MATCH($A$2,$A$14:$A$112,0)+$A4),NA())</f>
        <v/>
      </c>
      <c r="D4" s="3">
        <f>IF($B4&lt;&gt;"",INDEX(D$14:D$112,MATCH($A$2,$A$14:$A$112,0)+$A4),NA())</f>
        <v/>
      </c>
      <c r="E4" s="3">
        <f>IF($B4&lt;&gt;"",INDEX(E$14:E$112,MATCH($A$2,$A$14:$A$112,0)+$A4),NA())</f>
        <v/>
      </c>
      <c r="F4" s="3">
        <f>IF($B4&lt;&gt;"",INDEX(F$14:F$112,MATCH($A$2,$A$14:$A$112,0)+$A4),NA())</f>
        <v/>
      </c>
      <c r="G4" s="3">
        <f>IF($B4&lt;&gt;"",INDEX(G$14:G$112,MATCH($A$2,$A$14:$A$112,0)+$A4),NA())</f>
        <v/>
      </c>
      <c r="H4" s="3">
        <f>IF($B4&lt;&gt;"",INDEX(H$14:H$112,MATCH($A$2,$A$14:$A$112,0)+$A4),NA())</f>
        <v/>
      </c>
      <c r="I4" s="3">
        <f>IF($B4&lt;&gt;"",INDEX(I$14:I$112,MATCH($A$2,$A$14:$A$112,0)+$A4),NA())</f>
        <v/>
      </c>
      <c r="J4" s="3">
        <f>IF($B4&lt;&gt;"",INDEX(J$14:J$112,MATCH($A$2,$A$14:$A$112,0)+$A4),NA())</f>
        <v/>
      </c>
      <c r="K4" s="3">
        <f>IF($B4&lt;&gt;"",INDEX(K$14:K$112,MATCH($A$2,$A$14:$A$112,0)+$A4),NA())</f>
        <v/>
      </c>
      <c r="L4" s="3">
        <f>IF($B4&lt;&gt;"",INDEX(L$14:L$112,MATCH($A$2,$A$14:$A$112,0)+$A4),NA())</f>
        <v/>
      </c>
      <c r="M4" s="3">
        <f>IF($B4&lt;&gt;"",INDEX(M$14:M$112,MATCH($A$2,$A$14:$A$112,0)+$A4),NA())</f>
        <v/>
      </c>
      <c r="N4" s="3">
        <f>IF($B4&lt;&gt;"",INDEX(N$14:N$112,MATCH($A$2,$A$14:$A$112,0)+$A4),NA())</f>
        <v/>
      </c>
      <c r="O4" s="3">
        <f>IF($B4&lt;&gt;"",INDEX(O$14:O$112,MATCH($A$2,$A$14:$A$112,0)+$A4),NA())</f>
        <v/>
      </c>
      <c r="P4" s="3">
        <f>IF($B4&lt;&gt;"",INDEX(P$14:P$112,MATCH($A$2,$A$14:$A$112,0)+$A4),NA())</f>
        <v/>
      </c>
      <c r="Q4" s="3">
        <f>IF($B4&lt;&gt;"",INDEX(Q$14:Q$112,MATCH($A$2,$A$14:$A$112,0)+$A4),NA())</f>
        <v/>
      </c>
      <c r="R4" s="3">
        <f>IF($B4&lt;&gt;"",INDEX(R$14:R$112,MATCH($A$2,$A$14:$A$112,0)+$A4),NA())</f>
        <v/>
      </c>
      <c r="S4" s="3">
        <f>IF($B4&lt;&gt;"",INDEX(S$14:S$112,MATCH($A$2,$A$14:$A$112,0)+$A4),NA())</f>
        <v/>
      </c>
      <c r="T4" s="2" t="n"/>
    </row>
    <row r="5" hidden="1" outlineLevel="1">
      <c r="A5" s="2" t="n">
        <v>1</v>
      </c>
      <c r="B5" s="2">
        <f>IF(ISERROR(MATCH($B15,$B$3:$B4,0)),IF($B15="",FALSE,$B15),"")</f>
        <v/>
      </c>
      <c r="C5" s="3">
        <f>IF($B5&lt;&gt;"",INDEX(C$14:C$112,MATCH($A$2,$A$14:$A$112,0)+$A5),NA())</f>
        <v/>
      </c>
      <c r="D5" s="3">
        <f>IF($B5&lt;&gt;"",INDEX(D$14:D$112,MATCH($A$2,$A$14:$A$112,0)+$A5),NA())</f>
        <v/>
      </c>
      <c r="E5" s="3">
        <f>IF($B5&lt;&gt;"",INDEX(E$14:E$112,MATCH($A$2,$A$14:$A$112,0)+$A5),NA())</f>
        <v/>
      </c>
      <c r="F5" s="3">
        <f>IF($B5&lt;&gt;"",INDEX(F$14:F$112,MATCH($A$2,$A$14:$A$112,0)+$A5),NA())</f>
        <v/>
      </c>
      <c r="G5" s="3">
        <f>IF($B5&lt;&gt;"",INDEX(G$14:G$112,MATCH($A$2,$A$14:$A$112,0)+$A5),NA())</f>
        <v/>
      </c>
      <c r="H5" s="3">
        <f>IF($B5&lt;&gt;"",INDEX(H$14:H$112,MATCH($A$2,$A$14:$A$112,0)+$A5),NA())</f>
        <v/>
      </c>
      <c r="I5" s="3">
        <f>IF($B5&lt;&gt;"",INDEX(I$14:I$112,MATCH($A$2,$A$14:$A$112,0)+$A5),NA())</f>
        <v/>
      </c>
      <c r="J5" s="3">
        <f>IF($B5&lt;&gt;"",INDEX(J$14:J$112,MATCH($A$2,$A$14:$A$112,0)+$A5),NA())</f>
        <v/>
      </c>
      <c r="K5" s="3">
        <f>IF($B5&lt;&gt;"",INDEX(K$14:K$112,MATCH($A$2,$A$14:$A$112,0)+$A5),NA())</f>
        <v/>
      </c>
      <c r="L5" s="3">
        <f>IF($B5&lt;&gt;"",INDEX(L$14:L$112,MATCH($A$2,$A$14:$A$112,0)+$A5),NA())</f>
        <v/>
      </c>
      <c r="M5" s="3">
        <f>IF($B5&lt;&gt;"",INDEX(M$14:M$112,MATCH($A$2,$A$14:$A$112,0)+$A5),NA())</f>
        <v/>
      </c>
      <c r="N5" s="3">
        <f>IF($B5&lt;&gt;"",INDEX(N$14:N$112,MATCH($A$2,$A$14:$A$112,0)+$A5),NA())</f>
        <v/>
      </c>
      <c r="O5" s="3">
        <f>IF($B5&lt;&gt;"",INDEX(O$14:O$112,MATCH($A$2,$A$14:$A$112,0)+$A5),NA())</f>
        <v/>
      </c>
      <c r="P5" s="3">
        <f>IF($B5&lt;&gt;"",INDEX(P$14:P$112,MATCH($A$2,$A$14:$A$112,0)+$A5),NA())</f>
        <v/>
      </c>
      <c r="Q5" s="3">
        <f>IF($B5&lt;&gt;"",INDEX(Q$14:Q$112,MATCH($A$2,$A$14:$A$112,0)+$A5),NA())</f>
        <v/>
      </c>
      <c r="R5" s="3">
        <f>IF($B5&lt;&gt;"",INDEX(R$14:R$112,MATCH($A$2,$A$14:$A$112,0)+$A5),NA())</f>
        <v/>
      </c>
      <c r="S5" s="3">
        <f>IF($B5&lt;&gt;"",INDEX(S$14:S$112,MATCH($A$2,$A$14:$A$112,0)+$A5),NA())</f>
        <v/>
      </c>
      <c r="T5" s="2" t="n"/>
    </row>
    <row r="6" hidden="1" outlineLevel="1">
      <c r="A6" s="2" t="n">
        <v>2</v>
      </c>
      <c r="B6" s="2">
        <f>IF(ISERROR(MATCH($B16,$B$3:$B5,0)),IF($B16="",FALSE,$B16),"")</f>
        <v/>
      </c>
      <c r="C6" s="3">
        <f>IF($B6&lt;&gt;"",INDEX(C$14:C$112,MATCH($A$2,$A$14:$A$112,0)+$A6),NA())</f>
        <v/>
      </c>
      <c r="D6" s="3">
        <f>IF($B6&lt;&gt;"",INDEX(D$14:D$112,MATCH($A$2,$A$14:$A$112,0)+$A6),NA())</f>
        <v/>
      </c>
      <c r="E6" s="3">
        <f>IF($B6&lt;&gt;"",INDEX(E$14:E$112,MATCH($A$2,$A$14:$A$112,0)+$A6),NA())</f>
        <v/>
      </c>
      <c r="F6" s="3">
        <f>IF($B6&lt;&gt;"",INDEX(F$14:F$112,MATCH($A$2,$A$14:$A$112,0)+$A6),NA())</f>
        <v/>
      </c>
      <c r="G6" s="3">
        <f>IF($B6&lt;&gt;"",INDEX(G$14:G$112,MATCH($A$2,$A$14:$A$112,0)+$A6),NA())</f>
        <v/>
      </c>
      <c r="H6" s="3">
        <f>IF($B6&lt;&gt;"",INDEX(H$14:H$112,MATCH($A$2,$A$14:$A$112,0)+$A6),NA())</f>
        <v/>
      </c>
      <c r="I6" s="3">
        <f>IF($B6&lt;&gt;"",INDEX(I$14:I$112,MATCH($A$2,$A$14:$A$112,0)+$A6),NA())</f>
        <v/>
      </c>
      <c r="J6" s="3">
        <f>IF($B6&lt;&gt;"",INDEX(J$14:J$112,MATCH($A$2,$A$14:$A$112,0)+$A6),NA())</f>
        <v/>
      </c>
      <c r="K6" s="3">
        <f>IF($B6&lt;&gt;"",INDEX(K$14:K$112,MATCH($A$2,$A$14:$A$112,0)+$A6),NA())</f>
        <v/>
      </c>
      <c r="L6" s="3">
        <f>IF($B6&lt;&gt;"",INDEX(L$14:L$112,MATCH($A$2,$A$14:$A$112,0)+$A6),NA())</f>
        <v/>
      </c>
      <c r="M6" s="3">
        <f>IF($B6&lt;&gt;"",INDEX(M$14:M$112,MATCH($A$2,$A$14:$A$112,0)+$A6),NA())</f>
        <v/>
      </c>
      <c r="N6" s="3">
        <f>IF($B6&lt;&gt;"",INDEX(N$14:N$112,MATCH($A$2,$A$14:$A$112,0)+$A6),NA())</f>
        <v/>
      </c>
      <c r="O6" s="3">
        <f>IF($B6&lt;&gt;"",INDEX(O$14:O$112,MATCH($A$2,$A$14:$A$112,0)+$A6),NA())</f>
        <v/>
      </c>
      <c r="P6" s="3">
        <f>IF($B6&lt;&gt;"",INDEX(P$14:P$112,MATCH($A$2,$A$14:$A$112,0)+$A6),NA())</f>
        <v/>
      </c>
      <c r="Q6" s="3">
        <f>IF($B6&lt;&gt;"",INDEX(Q$14:Q$112,MATCH($A$2,$A$14:$A$112,0)+$A6),NA())</f>
        <v/>
      </c>
      <c r="R6" s="3">
        <f>IF($B6&lt;&gt;"",INDEX(R$14:R$112,MATCH($A$2,$A$14:$A$112,0)+$A6),NA())</f>
        <v/>
      </c>
      <c r="S6" s="3">
        <f>IF($B6&lt;&gt;"",INDEX(S$14:S$112,MATCH($A$2,$A$14:$A$112,0)+$A6),NA())</f>
        <v/>
      </c>
      <c r="T6" s="2" t="n"/>
    </row>
    <row r="7" hidden="1" outlineLevel="1">
      <c r="A7" s="2" t="n">
        <v>3</v>
      </c>
      <c r="B7" s="2">
        <f>IF(ISERROR(MATCH($B17,$B$3:$B6,0)),IF($B17="",FALSE,$B17),"")</f>
        <v/>
      </c>
      <c r="C7" s="3">
        <f>IF($B7&lt;&gt;"",INDEX(C$14:C$112,MATCH($A$2,$A$14:$A$112,0)+$A7),NA())</f>
        <v/>
      </c>
      <c r="D7" s="3">
        <f>IF($B7&lt;&gt;"",INDEX(D$14:D$112,MATCH($A$2,$A$14:$A$112,0)+$A7),NA())</f>
        <v/>
      </c>
      <c r="E7" s="3">
        <f>IF($B7&lt;&gt;"",INDEX(E$14:E$112,MATCH($A$2,$A$14:$A$112,0)+$A7),NA())</f>
        <v/>
      </c>
      <c r="F7" s="3">
        <f>IF($B7&lt;&gt;"",INDEX(F$14:F$112,MATCH($A$2,$A$14:$A$112,0)+$A7),NA())</f>
        <v/>
      </c>
      <c r="G7" s="3">
        <f>IF($B7&lt;&gt;"",INDEX(G$14:G$112,MATCH($A$2,$A$14:$A$112,0)+$A7),NA())</f>
        <v/>
      </c>
      <c r="H7" s="3">
        <f>IF($B7&lt;&gt;"",INDEX(H$14:H$112,MATCH($A$2,$A$14:$A$112,0)+$A7),NA())</f>
        <v/>
      </c>
      <c r="I7" s="3">
        <f>IF($B7&lt;&gt;"",INDEX(I$14:I$112,MATCH($A$2,$A$14:$A$112,0)+$A7),NA())</f>
        <v/>
      </c>
      <c r="J7" s="3">
        <f>IF($B7&lt;&gt;"",INDEX(J$14:J$112,MATCH($A$2,$A$14:$A$112,0)+$A7),NA())</f>
        <v/>
      </c>
      <c r="K7" s="3">
        <f>IF($B7&lt;&gt;"",INDEX(K$14:K$112,MATCH($A$2,$A$14:$A$112,0)+$A7),NA())</f>
        <v/>
      </c>
      <c r="L7" s="3">
        <f>IF($B7&lt;&gt;"",INDEX(L$14:L$112,MATCH($A$2,$A$14:$A$112,0)+$A7),NA())</f>
        <v/>
      </c>
      <c r="M7" s="3">
        <f>IF($B7&lt;&gt;"",INDEX(M$14:M$112,MATCH($A$2,$A$14:$A$112,0)+$A7),NA())</f>
        <v/>
      </c>
      <c r="N7" s="3">
        <f>IF($B7&lt;&gt;"",INDEX(N$14:N$112,MATCH($A$2,$A$14:$A$112,0)+$A7),NA())</f>
        <v/>
      </c>
      <c r="O7" s="3">
        <f>IF($B7&lt;&gt;"",INDEX(O$14:O$112,MATCH($A$2,$A$14:$A$112,0)+$A7),NA())</f>
        <v/>
      </c>
      <c r="P7" s="3">
        <f>IF($B7&lt;&gt;"",INDEX(P$14:P$112,MATCH($A$2,$A$14:$A$112,0)+$A7),NA())</f>
        <v/>
      </c>
      <c r="Q7" s="3">
        <f>IF($B7&lt;&gt;"",INDEX(Q$14:Q$112,MATCH($A$2,$A$14:$A$112,0)+$A7),NA())</f>
        <v/>
      </c>
      <c r="R7" s="3">
        <f>IF($B7&lt;&gt;"",INDEX(R$14:R$112,MATCH($A$2,$A$14:$A$112,0)+$A7),NA())</f>
        <v/>
      </c>
      <c r="S7" s="3">
        <f>IF($B7&lt;&gt;"",INDEX(S$14:S$112,MATCH($A$2,$A$14:$A$112,0)+$A7),NA())</f>
        <v/>
      </c>
      <c r="T7" s="2" t="n"/>
    </row>
    <row r="8" collapsed="1" ht="273" customHeight="1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>
      <c r="A9" s="1" t="inlineStr">
        <is>
          <t>Select Type: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idden="1" outlineLevel="1">
      <c r="A11" s="2">
        <f>"Total Supplies from "&amp;$A$10&amp;" (mcm/day)"</f>
        <v/>
      </c>
      <c r="B11" s="2" t="n"/>
      <c r="C11" s="3">
        <f>SUMIF($B$14:$B$112,$A$10,C$14:C$112)</f>
        <v/>
      </c>
      <c r="D11" s="3">
        <f>SUMIF($B$14:$B$112,$A$10,D$14:D$112)</f>
        <v/>
      </c>
      <c r="E11" s="3">
        <f>SUMIF($B$14:$B$112,$A$10,E$14:E$112)</f>
        <v/>
      </c>
      <c r="F11" s="3">
        <f>SUMIF($B$14:$B$112,$A$10,F$14:F$112)</f>
        <v/>
      </c>
      <c r="G11" s="3">
        <f>SUMIF($B$14:$B$112,$A$10,G$14:G$112)</f>
        <v/>
      </c>
      <c r="H11" s="3">
        <f>SUMIF($B$14:$B$112,$A$10,H$14:H$112)</f>
        <v/>
      </c>
      <c r="I11" s="3">
        <f>SUMIF($B$14:$B$112,$A$10,I$14:I$112)</f>
        <v/>
      </c>
      <c r="J11" s="3">
        <f>SUMIF($B$14:$B$112,$A$10,J$14:J$112)</f>
        <v/>
      </c>
      <c r="K11" s="3">
        <f>SUMIF($B$14:$B$112,$A$10,K$14:K$112)</f>
        <v/>
      </c>
      <c r="L11" s="3">
        <f>SUMIF($B$14:$B$112,$A$10,L$14:L$112)</f>
        <v/>
      </c>
      <c r="M11" s="3">
        <f>SUMIF($B$14:$B$112,$A$10,M$14:M$112)</f>
        <v/>
      </c>
      <c r="N11" s="3">
        <f>SUMIF($B$14:$B$112,$A$10,N$14:N$112)</f>
        <v/>
      </c>
      <c r="O11" s="3">
        <f>SUMIF($B$14:$B$112,$A$10,O$14:O$112)</f>
        <v/>
      </c>
      <c r="P11" s="3">
        <f>SUMIF($B$14:$B$112,$A$10,P$14:P$112)</f>
        <v/>
      </c>
      <c r="Q11" s="3">
        <f>SUMIF($B$14:$B$112,$A$10,Q$14:Q$112)</f>
        <v/>
      </c>
      <c r="R11" s="3">
        <f>SUMIF($B$14:$B$112,$A$10,R$14:R$112)</f>
        <v/>
      </c>
      <c r="S11" s="3">
        <f>SUMIF($B$14:$B$112,$A$10,S$14:S$112)</f>
        <v/>
      </c>
      <c r="T11" s="2" t="n"/>
    </row>
    <row r="12" collapsed="1" ht="273" customHeight="1">
      <c r="A12" s="2" t="n"/>
      <c r="B12" s="2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2" t="n"/>
    </row>
    <row r="13">
      <c r="A13" s="1" t="inlineStr">
        <is>
          <t>Region</t>
        </is>
      </c>
      <c r="B13" s="1" t="inlineStr">
        <is>
          <t>Type</t>
        </is>
      </c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2" t="n"/>
    </row>
    <row r="14">
      <c r="A14" s="4" t="n"/>
      <c r="B14" s="4" t="inlineStr">
        <is>
          <t>Type</t>
        </is>
      </c>
      <c r="C14" s="6" t="inlineStr">
        <is>
          <t>Aug-21</t>
        </is>
      </c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2" t="n"/>
    </row>
    <row r="15">
      <c r="A15" s="4" t="inlineStr">
        <is>
          <t>Deutschland</t>
        </is>
      </c>
      <c r="B15" s="4" t="inlineStr">
        <is>
          <t>Imports</t>
        </is>
      </c>
      <c r="C15" s="6" t="n">
        <v>0</v>
      </c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2" t="n"/>
    </row>
    <row r="16">
      <c r="A16" s="4" t="inlineStr">
        <is>
          <t>Deutschland</t>
        </is>
      </c>
      <c r="B16" s="4" t="inlineStr">
        <is>
          <t>LNG Imports</t>
        </is>
      </c>
      <c r="C16" s="6" t="n">
        <v>3.75</v>
      </c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2" t="n"/>
    </row>
    <row r="17">
      <c r="A17" s="4" t="inlineStr">
        <is>
          <t>Deutschland</t>
        </is>
      </c>
      <c r="B17" s="4" t="inlineStr">
        <is>
          <t>Piped Imports</t>
        </is>
      </c>
      <c r="C17" s="6" t="n">
        <v>0</v>
      </c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2" t="n"/>
    </row>
    <row r="18">
      <c r="A18" s="4" t="inlineStr">
        <is>
          <t>Deutschland</t>
        </is>
      </c>
      <c r="B18" s="4" t="inlineStr">
        <is>
          <t>Production</t>
        </is>
      </c>
      <c r="C18" s="6" t="n">
        <v>1.25</v>
      </c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2" t="n"/>
    </row>
    <row r="19">
      <c r="A19" s="4" t="inlineStr">
        <is>
          <t>Frankreich</t>
        </is>
      </c>
      <c r="B19" s="4" t="inlineStr">
        <is>
          <t>Imports</t>
        </is>
      </c>
      <c r="C19" s="6" t="n">
        <v>2</v>
      </c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2" t="n"/>
    </row>
    <row r="20">
      <c r="A20" s="4" t="inlineStr">
        <is>
          <t>Frankreich</t>
        </is>
      </c>
      <c r="B20" s="4" t="inlineStr">
        <is>
          <t>LNG Imports</t>
        </is>
      </c>
      <c r="C20" s="6" t="n">
        <v>0</v>
      </c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2" t="n"/>
    </row>
    <row r="21">
      <c r="A21" s="4" t="inlineStr">
        <is>
          <t>Frankreich</t>
        </is>
      </c>
      <c r="B21" s="4" t="inlineStr">
        <is>
          <t>Piped Imports</t>
        </is>
      </c>
      <c r="C21" s="6" t="n">
        <v>1</v>
      </c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2" t="n"/>
    </row>
    <row r="22">
      <c r="A22" s="4" t="inlineStr">
        <is>
          <t>Frankreich</t>
        </is>
      </c>
      <c r="B22" s="4" t="inlineStr">
        <is>
          <t>Production</t>
        </is>
      </c>
      <c r="C22" s="6" t="n">
        <v>2</v>
      </c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2" t="n"/>
    </row>
    <row r="23">
      <c r="A23" s="4" t="inlineStr">
        <is>
          <t>Niederlande</t>
        </is>
      </c>
      <c r="B23" s="4" t="inlineStr">
        <is>
          <t>Imports</t>
        </is>
      </c>
      <c r="C23" s="6" t="n">
        <v>2</v>
      </c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2" t="n"/>
    </row>
    <row r="24">
      <c r="A24" s="4" t="inlineStr">
        <is>
          <t>Niederlande</t>
        </is>
      </c>
      <c r="B24" s="4" t="inlineStr">
        <is>
          <t>LNG Imports</t>
        </is>
      </c>
      <c r="C24" s="6" t="n">
        <v>0</v>
      </c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2" t="n"/>
    </row>
    <row r="25">
      <c r="A25" s="4" t="inlineStr">
        <is>
          <t>Niederlande</t>
        </is>
      </c>
      <c r="B25" s="4" t="inlineStr">
        <is>
          <t>Piped Imports</t>
        </is>
      </c>
      <c r="C25" s="6" t="n">
        <v>1</v>
      </c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2" t="n"/>
    </row>
    <row r="26">
      <c r="A26" s="4" t="inlineStr">
        <is>
          <t>Niederlande</t>
        </is>
      </c>
      <c r="B26" s="4" t="inlineStr">
        <is>
          <t>Production</t>
        </is>
      </c>
      <c r="C26" s="6" t="n">
        <v>2</v>
      </c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2" t="n"/>
    </row>
    <row r="27">
      <c r="A27" s="4" t="inlineStr">
        <is>
          <t>Schweiz</t>
        </is>
      </c>
      <c r="B27" s="4" t="inlineStr">
        <is>
          <t>Imports</t>
        </is>
      </c>
      <c r="C27" s="6" t="n">
        <v>0</v>
      </c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2" t="n"/>
    </row>
    <row r="28">
      <c r="A28" s="4" t="inlineStr">
        <is>
          <t>Schweiz</t>
        </is>
      </c>
      <c r="B28" s="4" t="inlineStr">
        <is>
          <t>LNG Imports</t>
        </is>
      </c>
      <c r="C28" s="6" t="n">
        <v>0</v>
      </c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2" t="n"/>
    </row>
    <row r="29">
      <c r="A29" s="4" t="inlineStr">
        <is>
          <t>Schweiz</t>
        </is>
      </c>
      <c r="B29" s="4" t="inlineStr">
        <is>
          <t>Piped Imports</t>
        </is>
      </c>
      <c r="C29" s="6" t="n">
        <v>0</v>
      </c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2" t="n"/>
    </row>
    <row r="30">
      <c r="A30" s="4" t="inlineStr">
        <is>
          <t>Schweiz</t>
        </is>
      </c>
      <c r="B30" s="4" t="inlineStr">
        <is>
          <t>Production</t>
        </is>
      </c>
      <c r="C30" s="6" t="n">
        <v>8</v>
      </c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2" t="n"/>
    </row>
    <row r="31">
      <c r="A31" s="4" t="n"/>
      <c r="B31" s="4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2" t="n"/>
    </row>
    <row r="32">
      <c r="A32" s="4" t="n"/>
      <c r="B32" s="4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2" t="n"/>
    </row>
    <row r="33">
      <c r="A33" s="4" t="n"/>
      <c r="B33" s="4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2" t="n"/>
    </row>
    <row r="34">
      <c r="A34" s="4" t="n"/>
      <c r="B34" s="4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2" t="n"/>
    </row>
    <row r="35">
      <c r="A35" s="4" t="n"/>
      <c r="B35" s="4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2" t="n"/>
    </row>
    <row r="36">
      <c r="A36" s="4" t="n"/>
      <c r="B36" s="4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2" t="n"/>
    </row>
    <row r="37">
      <c r="A37" s="4" t="n"/>
      <c r="B37" s="4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2" t="n"/>
    </row>
    <row r="38">
      <c r="A38" s="4" t="n"/>
      <c r="B38" s="4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2" t="n"/>
    </row>
    <row r="39">
      <c r="A39" s="4" t="n"/>
      <c r="B39" s="4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2" t="n"/>
    </row>
    <row r="40">
      <c r="A40" s="4" t="n"/>
      <c r="B40" s="4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2" t="n"/>
    </row>
    <row r="41">
      <c r="A41" s="4" t="n"/>
      <c r="B41" s="4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2" t="n"/>
    </row>
    <row r="42">
      <c r="A42" s="4" t="n"/>
      <c r="B42" s="4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2" t="n"/>
    </row>
    <row r="43">
      <c r="A43" s="4" t="n"/>
      <c r="B43" s="4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2" t="n"/>
    </row>
    <row r="44">
      <c r="A44" s="4" t="n"/>
      <c r="B44" s="4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2" t="n"/>
    </row>
    <row r="45">
      <c r="A45" s="4" t="n"/>
      <c r="B45" s="4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2" t="n"/>
    </row>
    <row r="46">
      <c r="A46" s="4" t="n"/>
      <c r="B46" s="4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2" t="n"/>
    </row>
    <row r="47">
      <c r="A47" s="4" t="n"/>
      <c r="B47" s="4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2" t="n"/>
    </row>
    <row r="48">
      <c r="A48" s="4" t="n"/>
      <c r="B48" s="4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2" t="n"/>
    </row>
    <row r="49">
      <c r="A49" s="4" t="n"/>
      <c r="B49" s="4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2" t="n"/>
    </row>
    <row r="50">
      <c r="A50" s="4" t="n"/>
      <c r="B50" s="4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2" t="n"/>
    </row>
    <row r="51">
      <c r="A51" s="4" t="n"/>
      <c r="B51" s="4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2" t="n"/>
    </row>
    <row r="52">
      <c r="A52" s="4" t="n"/>
      <c r="B52" s="4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2" t="n"/>
    </row>
    <row r="53">
      <c r="A53" s="4" t="n"/>
      <c r="B53" s="4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2" t="n"/>
    </row>
    <row r="54">
      <c r="A54" s="4" t="n"/>
      <c r="B54" s="4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2" t="n"/>
    </row>
    <row r="55">
      <c r="A55" s="4" t="n"/>
      <c r="B55" s="4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2" t="n"/>
    </row>
    <row r="56">
      <c r="A56" s="4" t="n"/>
      <c r="B56" s="4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2" t="n"/>
    </row>
    <row r="57">
      <c r="A57" s="4" t="n"/>
      <c r="B57" s="4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2" t="n"/>
    </row>
    <row r="58">
      <c r="A58" s="4" t="n"/>
      <c r="B58" s="4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2" t="n"/>
    </row>
    <row r="59">
      <c r="A59" s="4" t="n"/>
      <c r="B59" s="4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2" t="n"/>
    </row>
    <row r="60">
      <c r="A60" s="4" t="n"/>
      <c r="B60" s="4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2" t="n"/>
    </row>
    <row r="61">
      <c r="A61" s="4" t="n"/>
      <c r="B61" s="4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2" t="n"/>
    </row>
    <row r="62">
      <c r="A62" s="4" t="n"/>
      <c r="B62" s="4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2" t="n"/>
    </row>
    <row r="63">
      <c r="A63" s="4" t="n"/>
      <c r="B63" s="4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2" t="n"/>
    </row>
    <row r="64">
      <c r="A64" s="4" t="n"/>
      <c r="B64" s="4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2" t="n"/>
    </row>
    <row r="65">
      <c r="A65" s="4" t="n"/>
      <c r="B65" s="4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2" t="n"/>
    </row>
    <row r="66">
      <c r="A66" s="4" t="n"/>
      <c r="B66" s="4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2" t="n"/>
    </row>
    <row r="67">
      <c r="A67" s="4" t="n"/>
      <c r="B67" s="4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2" t="n"/>
    </row>
    <row r="68">
      <c r="A68" s="4" t="n"/>
      <c r="B68" s="4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2" t="n"/>
    </row>
    <row r="69">
      <c r="A69" s="4" t="n"/>
      <c r="B69" s="4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2" t="n"/>
    </row>
    <row r="70">
      <c r="A70" s="4" t="n"/>
      <c r="B70" s="4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2" t="n"/>
    </row>
    <row r="71">
      <c r="A71" s="4" t="n"/>
      <c r="B71" s="4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2" t="n"/>
    </row>
    <row r="72">
      <c r="A72" s="4" t="n"/>
      <c r="B72" s="4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2" t="n"/>
    </row>
    <row r="73">
      <c r="A73" s="4" t="n"/>
      <c r="B73" s="4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2" t="n"/>
    </row>
    <row r="74">
      <c r="A74" s="4" t="n"/>
      <c r="B74" s="4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2" t="n"/>
    </row>
    <row r="75">
      <c r="A75" s="4" t="n"/>
      <c r="B75" s="4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2" t="n"/>
    </row>
    <row r="76">
      <c r="A76" s="4" t="n"/>
      <c r="B76" s="4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2" t="n"/>
    </row>
    <row r="77">
      <c r="A77" s="4" t="n"/>
      <c r="B77" s="4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2" t="n"/>
    </row>
    <row r="78">
      <c r="A78" s="4" t="n"/>
      <c r="B78" s="4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2" t="n"/>
    </row>
    <row r="79">
      <c r="A79" s="4" t="n"/>
      <c r="B79" s="4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2" t="n"/>
    </row>
    <row r="80">
      <c r="A80" s="4" t="n"/>
      <c r="B80" s="4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2" t="n"/>
    </row>
    <row r="81">
      <c r="A81" s="4" t="n"/>
      <c r="B81" s="4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2" t="n"/>
    </row>
    <row r="82">
      <c r="A82" s="4" t="n"/>
      <c r="B82" s="4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2" t="n"/>
    </row>
    <row r="83">
      <c r="A83" s="4" t="n"/>
      <c r="B83" s="4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2" t="n"/>
    </row>
    <row r="84">
      <c r="A84" s="4" t="n"/>
      <c r="B84" s="4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2" t="n"/>
    </row>
    <row r="85">
      <c r="A85" s="4" t="n"/>
      <c r="B85" s="4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2" t="n"/>
    </row>
    <row r="86">
      <c r="A86" s="4" t="n"/>
      <c r="B86" s="4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2" t="n"/>
    </row>
    <row r="87">
      <c r="A87" s="4" t="n"/>
      <c r="B87" s="4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2" t="n"/>
    </row>
    <row r="88">
      <c r="A88" s="4" t="n"/>
      <c r="B88" s="4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2" t="n"/>
    </row>
    <row r="89">
      <c r="A89" s="4" t="n"/>
      <c r="B89" s="4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2" t="n"/>
    </row>
    <row r="90">
      <c r="A90" s="4" t="n"/>
      <c r="B90" s="4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2" t="n"/>
    </row>
    <row r="91">
      <c r="A91" s="4" t="n"/>
      <c r="B91" s="4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2" t="n"/>
    </row>
    <row r="92">
      <c r="A92" s="4" t="n"/>
      <c r="B92" s="4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2" t="n"/>
    </row>
    <row r="93">
      <c r="A93" s="4" t="n"/>
      <c r="B93" s="4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2" t="n"/>
    </row>
    <row r="94">
      <c r="A94" s="4" t="n"/>
      <c r="B94" s="4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2" t="n"/>
    </row>
    <row r="95">
      <c r="A95" s="4" t="n"/>
      <c r="B95" s="4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2" t="n"/>
    </row>
    <row r="96">
      <c r="A96" s="4" t="n"/>
      <c r="B96" s="4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2" t="n"/>
    </row>
    <row r="97">
      <c r="A97" s="4" t="n"/>
      <c r="B97" s="4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2" t="n"/>
    </row>
    <row r="98">
      <c r="A98" s="4" t="n"/>
      <c r="B98" s="4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2" t="n"/>
    </row>
    <row r="99">
      <c r="A99" s="4" t="n"/>
      <c r="B99" s="4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2" t="n"/>
    </row>
    <row r="100">
      <c r="A100" s="4" t="n"/>
      <c r="B100" s="4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2" t="n"/>
    </row>
    <row r="101">
      <c r="A101" s="4" t="n"/>
      <c r="B101" s="4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2" t="n"/>
    </row>
    <row r="102">
      <c r="A102" s="4" t="n"/>
      <c r="B102" s="4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2" t="n"/>
    </row>
    <row r="103">
      <c r="A103" s="4" t="n"/>
      <c r="B103" s="4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2" t="n"/>
    </row>
    <row r="104">
      <c r="A104" s="4" t="n"/>
      <c r="B104" s="4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2" t="n"/>
    </row>
    <row r="105">
      <c r="A105" s="4" t="n"/>
      <c r="B105" s="4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2" t="n"/>
    </row>
    <row r="106">
      <c r="A106" s="4" t="n"/>
      <c r="B106" s="4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2" t="n"/>
    </row>
    <row r="107">
      <c r="A107" s="4" t="n"/>
      <c r="B107" s="4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2" t="n"/>
    </row>
    <row r="108">
      <c r="A108" s="4" t="n"/>
      <c r="B108" s="4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2" t="n"/>
    </row>
    <row r="109">
      <c r="A109" s="4" t="n"/>
      <c r="B109" s="4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2" t="n"/>
    </row>
    <row r="110">
      <c r="A110" s="4" t="n"/>
      <c r="B110" s="4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2" t="n"/>
    </row>
    <row r="111">
      <c r="A111" s="4" t="n"/>
      <c r="B111" s="4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2" t="n"/>
    </row>
    <row r="112">
      <c r="A112" s="4" t="n"/>
      <c r="B112" s="4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2" t="n"/>
    </row>
  </sheetData>
  <dataValidations count="2">
    <dataValidation sqref="A2" showErrorMessage="1" showInputMessage="1" allowBlank="0" type="list">
      <formula1>D_REGION</formula1>
    </dataValidation>
    <dataValidation sqref="A10" showErrorMessage="1" showInputMessage="1" allowBlank="0" type="list">
      <formula1>D_TYPE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4"/>
    <outlinePr summaryBelow="1" summaryRight="1"/>
    <pageSetUpPr/>
  </sheetPr>
  <dimension ref="A1:U116"/>
  <sheetViews>
    <sheetView workbookViewId="0">
      <selection activeCell="A2" sqref="A2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"Piped Imports into "&amp;$A$2&amp;" (mcm/day)"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Importer: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"Piped Imports through "&amp;$A$6&amp;" (mcm/day)"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"Piped Imports on "&amp;$A$10&amp;" (mcm/day)"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Select Origin:</t>
        </is>
      </c>
      <c r="B13" s="1" t="inlineStr">
        <is>
          <t>Select Region: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hidden="1" outlineLevel="1">
      <c r="A15" s="2">
        <f>"Total Piped Imports from "&amp;$A$14&amp;" to "&amp;$B$14&amp;" (mcm/day)"</f>
        <v/>
      </c>
      <c r="B15" s="2" t="n"/>
      <c r="C15" s="2" t="n"/>
      <c r="D15" s="3">
        <f>SUMIFS(D$18:D$116,$B$18:$B$116,$A$14,$C$18:$C$116,$B$14)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</row>
    <row r="17">
      <c r="A17" s="1" t="inlineStr">
        <is>
          <t>Name</t>
        </is>
      </c>
      <c r="B17" s="1" t="inlineStr">
        <is>
          <t>Importer</t>
        </is>
      </c>
      <c r="C17" s="1" t="inlineStr">
        <is>
          <t>Region</t>
        </is>
      </c>
      <c r="D17" s="1" t="inlineStr">
        <is>
          <t>Aug-21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2" t="n"/>
    </row>
    <row r="18">
      <c r="A18" s="4" t="inlineStr">
        <is>
          <t>Import Alg-FR</t>
        </is>
      </c>
      <c r="B18" s="4" t="inlineStr">
        <is>
          <t>Algerien</t>
        </is>
      </c>
      <c r="C18" s="4" t="inlineStr">
        <is>
          <t>Frankreich</t>
        </is>
      </c>
      <c r="D18" s="6" t="n">
        <v>1</v>
      </c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inlineStr">
        <is>
          <t>Import Alg-CH</t>
        </is>
      </c>
      <c r="B19" s="4" t="inlineStr">
        <is>
          <t>Algerien</t>
        </is>
      </c>
      <c r="C19" s="4" t="inlineStr">
        <is>
          <t>Schweiz</t>
        </is>
      </c>
      <c r="D19" s="6" t="n">
        <v>0</v>
      </c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inlineStr">
        <is>
          <t>Import Nor-DE I</t>
        </is>
      </c>
      <c r="B20" s="4" t="inlineStr">
        <is>
          <t>Norwegen</t>
        </is>
      </c>
      <c r="C20" s="4" t="inlineStr">
        <is>
          <t>Deutschland</t>
        </is>
      </c>
      <c r="D20" s="6" t="n">
        <v>0</v>
      </c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inlineStr">
        <is>
          <t>Import Nor-DE II</t>
        </is>
      </c>
      <c r="B21" s="4" t="inlineStr">
        <is>
          <t>Norwegen</t>
        </is>
      </c>
      <c r="C21" s="4" t="inlineStr">
        <is>
          <t>Deutschland</t>
        </is>
      </c>
      <c r="D21" s="6" t="n">
        <v>0</v>
      </c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inlineStr">
        <is>
          <t>Import Nor-FR</t>
        </is>
      </c>
      <c r="B22" s="4" t="inlineStr">
        <is>
          <t>Norwegen</t>
        </is>
      </c>
      <c r="C22" s="4" t="inlineStr">
        <is>
          <t>Frankreich</t>
        </is>
      </c>
      <c r="D22" s="6" t="n">
        <v>0</v>
      </c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inlineStr">
        <is>
          <t>Import Nor-NL</t>
        </is>
      </c>
      <c r="B23" s="4" t="inlineStr">
        <is>
          <t>Norwegen</t>
        </is>
      </c>
      <c r="C23" s="4" t="inlineStr">
        <is>
          <t>Niederlande</t>
        </is>
      </c>
      <c r="D23" s="6" t="n">
        <v>1</v>
      </c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inlineStr">
        <is>
          <t>Total</t>
        </is>
      </c>
      <c r="B24" s="4" t="n">
        <v/>
      </c>
      <c r="C24" s="4" t="n">
        <v/>
      </c>
      <c r="D24" s="6" t="n">
        <v>2</v>
      </c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2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2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2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2" t="n"/>
    </row>
  </sheetData>
  <dataValidations count="3">
    <dataValidation sqref="A6 A14" showErrorMessage="1" showInputMessage="1" allowBlank="0" type="list">
      <formula1>D_ORIGIN</formula1>
    </dataValidation>
    <dataValidation sqref="A10" showErrorMessage="1" showInputMessage="1" allowBlank="0" type="list">
      <formula1>D_PIPED_NAME</formula1>
    </dataValidation>
    <dataValidation sqref="A2 B14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U112"/>
  <sheetViews>
    <sheetView workbookViewId="0">
      <selection activeCell="A2" sqref="A2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"LNG Imports into "&amp;$A$2&amp;" (mcm/day)"</f>
        <v/>
      </c>
      <c r="B3" s="2" t="n"/>
      <c r="C3" s="2" t="n"/>
      <c r="D3" s="3">
        <f>SUMIF($B$14:$B$112,$A$2,D$14:D$112)</f>
        <v/>
      </c>
      <c r="E3" s="3">
        <f>SUMIF($B$14:$B$112,$A$2,E$14:E$112)</f>
        <v/>
      </c>
      <c r="F3" s="3">
        <f>SUMIF($B$14:$B$112,$A$2,F$14:F$112)</f>
        <v/>
      </c>
      <c r="G3" s="3">
        <f>SUMIF($B$14:$B$112,$A$2,G$14:G$112)</f>
        <v/>
      </c>
      <c r="H3" s="3">
        <f>SUMIF($B$14:$B$112,$A$2,H$14:H$112)</f>
        <v/>
      </c>
      <c r="I3" s="3">
        <f>SUMIF($B$14:$B$112,$A$2,I$14:I$112)</f>
        <v/>
      </c>
      <c r="J3" s="3">
        <f>SUMIF($B$14:$B$112,$A$2,J$14:J$112)</f>
        <v/>
      </c>
      <c r="K3" s="3">
        <f>SUMIF($B$14:$B$112,$A$2,K$14:K$112)</f>
        <v/>
      </c>
      <c r="L3" s="3">
        <f>SUMIF($B$14:$B$112,$A$2,L$14:L$112)</f>
        <v/>
      </c>
      <c r="M3" s="3">
        <f>SUMIF($B$14:$B$112,$A$2,M$14:M$112)</f>
        <v/>
      </c>
      <c r="N3" s="3">
        <f>SUMIF($B$14:$B$112,$A$2,N$14:N$112)</f>
        <v/>
      </c>
      <c r="O3" s="3">
        <f>SUMIF($B$14:$B$112,$A$2,O$14:O$112)</f>
        <v/>
      </c>
      <c r="P3" s="3">
        <f>SUMIF($B$14:$B$112,$A$2,P$14:P$112)</f>
        <v/>
      </c>
      <c r="Q3" s="3">
        <f>SUMIF($B$14:$B$112,$A$2,Q$14:Q$112)</f>
        <v/>
      </c>
      <c r="R3" s="3">
        <f>SUMIF($B$14:$B$112,$A$2,R$14:R$112)</f>
        <v/>
      </c>
      <c r="S3" s="3">
        <f>SUMIF($B$14:$B$112,$A$2,S$14:S$112)</f>
        <v/>
      </c>
      <c r="T3" s="3">
        <f>SUMIF($B$14:$B$112,$A$2,T$14:T$112)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Terminal: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"LNG Imports through "&amp;$A$6&amp;" (mcm/day)"</f>
        <v/>
      </c>
      <c r="B7" s="2" t="n"/>
      <c r="C7" s="2" t="n"/>
      <c r="D7" s="3">
        <f>SUMIF($A$14:$A$112,$A$6,D$14:D$112)</f>
        <v/>
      </c>
      <c r="E7" s="3">
        <f>SUMIF($A$14:$A$112,$A$6,E$14:E$112)</f>
        <v/>
      </c>
      <c r="F7" s="3">
        <f>SUMIF($A$14:$A$112,$A$6,F$14:F$112)</f>
        <v/>
      </c>
      <c r="G7" s="3">
        <f>SUMIF($A$14:$A$112,$A$6,G$14:G$112)</f>
        <v/>
      </c>
      <c r="H7" s="3">
        <f>SUMIF($A$14:$A$112,$A$6,H$14:H$112)</f>
        <v/>
      </c>
      <c r="I7" s="3">
        <f>SUMIF($A$14:$A$112,$A$6,I$14:I$112)</f>
        <v/>
      </c>
      <c r="J7" s="3">
        <f>SUMIF($A$14:$A$112,$A$6,J$14:J$112)</f>
        <v/>
      </c>
      <c r="K7" s="3">
        <f>SUMIF($A$14:$A$112,$A$6,K$14:K$112)</f>
        <v/>
      </c>
      <c r="L7" s="3">
        <f>SUMIF($A$14:$A$112,$A$6,L$14:L$112)</f>
        <v/>
      </c>
      <c r="M7" s="3">
        <f>SUMIF($A$14:$A$112,$A$6,M$14:M$112)</f>
        <v/>
      </c>
      <c r="N7" s="3">
        <f>SUMIF($A$14:$A$112,$A$6,N$14:N$112)</f>
        <v/>
      </c>
      <c r="O7" s="3">
        <f>SUMIF($A$14:$A$112,$A$6,O$14:O$112)</f>
        <v/>
      </c>
      <c r="P7" s="3">
        <f>SUMIF($A$14:$A$112,$A$6,P$14:P$112)</f>
        <v/>
      </c>
      <c r="Q7" s="3">
        <f>SUMIF($A$14:$A$112,$A$6,Q$14:Q$112)</f>
        <v/>
      </c>
      <c r="R7" s="3">
        <f>SUMIF($A$14:$A$112,$A$6,R$14:R$112)</f>
        <v/>
      </c>
      <c r="S7" s="3">
        <f>SUMIF($A$14:$A$112,$A$6,S$14:S$112)</f>
        <v/>
      </c>
      <c r="T7" s="3">
        <f>SUMIF($A$14:$A$112,$A$6,T$14:T$112)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"LNG Imports on "&amp;$A$10&amp;" (mcm/day)"</f>
        <v/>
      </c>
      <c r="B11" s="2" t="n"/>
      <c r="C11" s="2" t="n"/>
      <c r="D11" s="3">
        <f>INDEX(D$14:D$112,MATCH($A$10,$A$14:$A$112,0))</f>
        <v/>
      </c>
      <c r="E11" s="3">
        <f>INDEX(E$14:E$112,MATCH($A$10,$A$14:$A$112,0))</f>
        <v/>
      </c>
      <c r="F11" s="3">
        <f>INDEX(F$14:F$112,MATCH($A$10,$A$14:$A$112,0))</f>
        <v/>
      </c>
      <c r="G11" s="3">
        <f>INDEX(G$14:G$112,MATCH($A$10,$A$14:$A$112,0))</f>
        <v/>
      </c>
      <c r="H11" s="3">
        <f>INDEX(H$14:H$112,MATCH($A$10,$A$14:$A$112,0))</f>
        <v/>
      </c>
      <c r="I11" s="3">
        <f>INDEX(I$14:I$112,MATCH($A$10,$A$14:$A$112,0))</f>
        <v/>
      </c>
      <c r="J11" s="3">
        <f>INDEX(J$14:J$112,MATCH($A$10,$A$14:$A$112,0))</f>
        <v/>
      </c>
      <c r="K11" s="3">
        <f>INDEX(K$14:K$112,MATCH($A$10,$A$14:$A$112,0))</f>
        <v/>
      </c>
      <c r="L11" s="3">
        <f>INDEX(L$14:L$112,MATCH($A$10,$A$14:$A$112,0))</f>
        <v/>
      </c>
      <c r="M11" s="3">
        <f>INDEX(M$14:M$112,MATCH($A$10,$A$14:$A$112,0))</f>
        <v/>
      </c>
      <c r="N11" s="3">
        <f>INDEX(N$14:N$112,MATCH($A$10,$A$14:$A$112,0))</f>
        <v/>
      </c>
      <c r="O11" s="3">
        <f>INDEX(O$14:O$112,MATCH($A$10,$A$14:$A$112,0))</f>
        <v/>
      </c>
      <c r="P11" s="3">
        <f>INDEX(P$14:P$112,MATCH($A$10,$A$14:$A$112,0))</f>
        <v/>
      </c>
      <c r="Q11" s="3">
        <f>INDEX(Q$14:Q$112,MATCH($A$10,$A$14:$A$112,0))</f>
        <v/>
      </c>
      <c r="R11" s="3">
        <f>INDEX(R$14:R$112,MATCH($A$10,$A$14:$A$112,0))</f>
        <v/>
      </c>
      <c r="S11" s="3">
        <f>INDEX(S$14:S$112,MATCH($A$10,$A$14:$A$112,0))</f>
        <v/>
      </c>
      <c r="T11" s="3">
        <f>INDEX(T$14:T$112,MATCH($A$10,$A$14:$A$112,0))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Name</t>
        </is>
      </c>
      <c r="B13" s="1" t="inlineStr">
        <is>
          <t>Terminal</t>
        </is>
      </c>
      <c r="C13" s="1" t="inlineStr">
        <is>
          <t>Region</t>
        </is>
      </c>
      <c r="D13" s="1" t="inlineStr">
        <is>
          <t>Aug-21</t>
        </is>
      </c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2" t="n"/>
    </row>
    <row r="14">
      <c r="A14" s="4" t="inlineStr">
        <is>
          <t>Dunkirk FR</t>
        </is>
      </c>
      <c r="B14" s="4" t="inlineStr">
        <is>
          <t>Dunkirk</t>
        </is>
      </c>
      <c r="C14" s="4" t="inlineStr">
        <is>
          <t>Frankreich</t>
        </is>
      </c>
      <c r="D14" s="6" t="n">
        <v>0</v>
      </c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2" t="n"/>
    </row>
    <row r="15">
      <c r="A15" s="4" t="inlineStr">
        <is>
          <t>GATE DE</t>
        </is>
      </c>
      <c r="B15" s="4" t="inlineStr">
        <is>
          <t>GATE</t>
        </is>
      </c>
      <c r="C15" s="4" t="inlineStr">
        <is>
          <t>Deutschland</t>
        </is>
      </c>
      <c r="D15" s="6" t="n">
        <v>6</v>
      </c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2" t="n"/>
    </row>
    <row r="16">
      <c r="A16" s="4" t="inlineStr">
        <is>
          <t>GATE NL</t>
        </is>
      </c>
      <c r="B16" s="4" t="inlineStr">
        <is>
          <t>GATE</t>
        </is>
      </c>
      <c r="C16" s="4" t="inlineStr">
        <is>
          <t>Niederlande</t>
        </is>
      </c>
      <c r="D16" s="6" t="n">
        <v>0</v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2" t="n"/>
    </row>
    <row r="17">
      <c r="A17" s="4" t="inlineStr">
        <is>
          <t>Total</t>
        </is>
      </c>
      <c r="B17" s="4" t="n">
        <v/>
      </c>
      <c r="C17" s="4" t="n">
        <v/>
      </c>
      <c r="D17" s="6" t="n">
        <v>6</v>
      </c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2" t="n"/>
    </row>
    <row r="18">
      <c r="A18" s="4" t="n"/>
      <c r="B18" s="4" t="n"/>
      <c r="C18" s="4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n"/>
      <c r="B19" s="4" t="n"/>
      <c r="C19" s="4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n"/>
      <c r="B20" s="4" t="n"/>
      <c r="C20" s="4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n"/>
      <c r="B21" s="4" t="n"/>
      <c r="C21" s="4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n"/>
      <c r="B22" s="4" t="n"/>
      <c r="C22" s="4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n"/>
      <c r="B23" s="4" t="n"/>
      <c r="C23" s="4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n"/>
      <c r="B24" s="4" t="n"/>
      <c r="C24" s="4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</sheetData>
  <dataValidations count="3">
    <dataValidation sqref="A2" showErrorMessage="1" showInputMessage="1" allowBlank="0" type="list">
      <formula1>D_REGION</formula1>
    </dataValidation>
    <dataValidation sqref="A10" showErrorMessage="1" showInputMessage="1" allowBlank="0" type="list">
      <formula1>D_LNG_NAME</formula1>
    </dataValidation>
    <dataValidation sqref="A6" showErrorMessage="1" showInputMessage="1" allowBlank="0" type="list">
      <formula1>D_TERMINAL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7"/>
    <outlinePr summaryBelow="1" summaryRight="1"/>
    <pageSetUpPr/>
  </sheetPr>
  <dimension ref="A1:U116"/>
  <sheetViews>
    <sheetView workbookViewId="0">
      <selection activeCell="A2" sqref="A2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Destination: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"Total Imports into "&amp;$A$2&amp;" (mcm/day)"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Origin: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"Total Exports from "&amp;$A$6&amp;" (mcm/day)"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"Net Flows on "&amp;$A$10&amp;" (mcm/day)"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Select Origin:</t>
        </is>
      </c>
      <c r="B13" s="1" t="inlineStr">
        <is>
          <t>Select Destination: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hidden="1" outlineLevel="1">
      <c r="A15" s="2">
        <f>"Net Flows from "&amp;$A$14&amp;" to "&amp;$B$14&amp;" (mcm/day)"</f>
        <v/>
      </c>
      <c r="B15" s="2" t="n"/>
      <c r="C15" s="2" t="n"/>
      <c r="D15" s="6">
        <f>SUMIFS(D$18:D$116,$B$18:$B$116,$A$14,$C$18:$C$116,$B$14)-SUMIFS(D$18:D$116,$B$18:$B$116,$B$14,$C$18:$C$116,$A$14)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</row>
    <row r="17">
      <c r="A17" s="1" t="inlineStr">
        <is>
          <t>Name</t>
        </is>
      </c>
      <c r="B17" s="1" t="inlineStr">
        <is>
          <t>Origin</t>
        </is>
      </c>
      <c r="C17" s="1" t="inlineStr">
        <is>
          <t>Destination</t>
        </is>
      </c>
      <c r="D17" s="1" t="inlineStr">
        <is>
          <t>Aug-21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2" t="n"/>
    </row>
    <row r="18">
      <c r="A18" s="4" t="inlineStr">
        <is>
          <t>DE-FR I</t>
        </is>
      </c>
      <c r="B18" s="4" t="inlineStr">
        <is>
          <t>Deutschland</t>
        </is>
      </c>
      <c r="C18" s="4" t="inlineStr">
        <is>
          <t>Frankreich</t>
        </is>
      </c>
      <c r="D18" s="6" t="n">
        <v>0.5</v>
      </c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inlineStr">
        <is>
          <t>DE-FR II</t>
        </is>
      </c>
      <c r="B19" s="4" t="inlineStr">
        <is>
          <t>Deutschland</t>
        </is>
      </c>
      <c r="C19" s="4" t="inlineStr">
        <is>
          <t>Frankreich</t>
        </is>
      </c>
      <c r="D19" s="6" t="n">
        <v>0.5</v>
      </c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inlineStr">
        <is>
          <t>DE-NL</t>
        </is>
      </c>
      <c r="B20" s="4" t="inlineStr">
        <is>
          <t>Deutschland</t>
        </is>
      </c>
      <c r="C20" s="4" t="inlineStr">
        <is>
          <t>Niederlande</t>
        </is>
      </c>
      <c r="D20" s="6" t="n">
        <v>2</v>
      </c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inlineStr">
        <is>
          <t>DE-CH</t>
        </is>
      </c>
      <c r="B21" s="4" t="inlineStr">
        <is>
          <t>Deutschland</t>
        </is>
      </c>
      <c r="C21" s="4" t="inlineStr">
        <is>
          <t>Schweiz</t>
        </is>
      </c>
      <c r="D21" s="6" t="n">
        <v>0</v>
      </c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inlineStr">
        <is>
          <t>FR-DE</t>
        </is>
      </c>
      <c r="B22" s="4" t="inlineStr">
        <is>
          <t>Frankreich</t>
        </is>
      </c>
      <c r="C22" s="4" t="inlineStr">
        <is>
          <t>Deutschland</t>
        </is>
      </c>
      <c r="D22" s="6" t="n">
        <v>0</v>
      </c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inlineStr">
        <is>
          <t>FR-NL</t>
        </is>
      </c>
      <c r="B23" s="4" t="inlineStr">
        <is>
          <t>Frankreich</t>
        </is>
      </c>
      <c r="C23" s="4" t="inlineStr">
        <is>
          <t>Niederlande</t>
        </is>
      </c>
      <c r="D23" s="6" t="n">
        <v>0</v>
      </c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inlineStr">
        <is>
          <t>FR-CH</t>
        </is>
      </c>
      <c r="B24" s="4" t="inlineStr">
        <is>
          <t>Frankreich</t>
        </is>
      </c>
      <c r="C24" s="4" t="inlineStr">
        <is>
          <t>Schweiz</t>
        </is>
      </c>
      <c r="D24" s="6" t="n">
        <v>0</v>
      </c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inlineStr">
        <is>
          <t>NL-DE</t>
        </is>
      </c>
      <c r="B25" s="4" t="inlineStr">
        <is>
          <t>Niederlande</t>
        </is>
      </c>
      <c r="C25" s="4" t="inlineStr">
        <is>
          <t>Deutschland</t>
        </is>
      </c>
      <c r="D25" s="6" t="n">
        <v>0</v>
      </c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inlineStr">
        <is>
          <t>NL-FR</t>
        </is>
      </c>
      <c r="B26" s="4" t="inlineStr">
        <is>
          <t>Niederlande</t>
        </is>
      </c>
      <c r="C26" s="4" t="inlineStr">
        <is>
          <t>Frankreich</t>
        </is>
      </c>
      <c r="D26" s="6" t="n">
        <v>0</v>
      </c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inlineStr">
        <is>
          <t>CH-FR</t>
        </is>
      </c>
      <c r="B27" s="4" t="inlineStr">
        <is>
          <t>Schweiz</t>
        </is>
      </c>
      <c r="C27" s="4" t="inlineStr">
        <is>
          <t>Frankreich</t>
        </is>
      </c>
      <c r="D27" s="6" t="n">
        <v>1</v>
      </c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2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2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2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2" t="n"/>
    </row>
  </sheetData>
  <dataValidations count="3">
    <dataValidation sqref="A2 B14" showErrorMessage="1" showInputMessage="1" allowBlank="0" type="list">
      <formula1>D_DESTINATION</formula1>
    </dataValidation>
    <dataValidation sqref="A10" showErrorMessage="1" showInputMessage="1" allowBlank="0" type="list">
      <formula1>D_CONNECTION_NAME</formula1>
    </dataValidation>
    <dataValidation sqref="A6 A14" showErrorMessage="1" showInputMessage="1" allowBlank="0" type="list">
      <formula1>D_ORIGIN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1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"Market Prices "&amp;$A$2&amp;" (EUR/MWh)"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2" t="n"/>
    </row>
    <row r="6">
      <c r="A6" s="4" t="inlineStr">
        <is>
          <t>Deutschland</t>
        </is>
      </c>
      <c r="B6" s="6" t="n">
        <v>17.39895844079881</v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2" t="n"/>
    </row>
    <row r="7">
      <c r="A7" s="4" t="inlineStr">
        <is>
          <t>Frankreich</t>
        </is>
      </c>
      <c r="B7" s="6" t="n">
        <v>17.54895844079881</v>
      </c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2" t="n"/>
    </row>
    <row r="8">
      <c r="A8" s="4" t="inlineStr">
        <is>
          <t>LNG</t>
        </is>
      </c>
      <c r="B8" s="6" t="n">
        <v>17.19895844079881</v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2" t="n"/>
    </row>
    <row r="9">
      <c r="A9" s="4" t="inlineStr">
        <is>
          <t>Niederlande</t>
        </is>
      </c>
      <c r="B9" s="6" t="n">
        <v>17.59895844079881</v>
      </c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2" t="n"/>
    </row>
    <row r="10">
      <c r="A10" s="4" t="inlineStr">
        <is>
          <t>Schweiz</t>
        </is>
      </c>
      <c r="B10" s="6" t="n">
        <v>17.34895844079881</v>
      </c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Flo</dc:creator>
  <dcterms:created xsi:type="dcterms:W3CDTF">2021-10-25T11:56:22Z</dcterms:created>
  <dcterms:modified xsi:type="dcterms:W3CDTF">2021-10-25T14:47:16Z</dcterms:modified>
  <cp:lastModifiedBy>Flo</cp:lastModifiedBy>
</cp:coreProperties>
</file>