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\Учёба\4 курс\2 семестр\УП\Вариант 6\"/>
    </mc:Choice>
  </mc:AlternateContent>
  <xr:revisionPtr revIDLastSave="0" documentId="13_ncr:1_{54E0C428-20E7-447A-875E-FDE206ACC09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риложение КОД КО" sheetId="1" r:id="rId1"/>
    <sheet name="Справочник валидация" sheetId="2" state="hidden" r:id="rId2"/>
  </sheets>
  <definedNames>
    <definedName name="_xlnm._FilterDatabase" localSheetId="0" hidden="1">'Приложение КОД КО'!$A$19:$I$144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42" i="1" l="1"/>
  <c r="K131" i="1"/>
  <c r="K92" i="1"/>
  <c r="K52" i="1"/>
  <c r="K21" i="1"/>
  <c r="L143" i="1" l="1"/>
  <c r="L129" i="1"/>
  <c r="L90" i="1"/>
  <c r="L50" i="1"/>
  <c r="L19" i="1"/>
  <c r="E15" i="1"/>
  <c r="E14" i="1"/>
  <c r="U13" i="1"/>
  <c r="E13" i="1"/>
  <c r="U12" i="1"/>
  <c r="Q12" i="1"/>
  <c r="P12" i="1"/>
  <c r="R12" i="1" s="1"/>
  <c r="E12" i="1"/>
  <c r="U11" i="1"/>
  <c r="Q11" i="1"/>
  <c r="P11" i="1"/>
  <c r="R11" i="1" s="1"/>
  <c r="E11" i="1"/>
  <c r="U10" i="1"/>
  <c r="Q10" i="1"/>
  <c r="P10" i="1"/>
  <c r="R10" i="1" s="1"/>
  <c r="E10" i="1"/>
  <c r="U9" i="1"/>
  <c r="Q9" i="1"/>
  <c r="P9" i="1"/>
  <c r="R9" i="1" s="1"/>
  <c r="E9" i="1"/>
  <c r="U8" i="1"/>
  <c r="R8" i="1"/>
  <c r="Q8" i="1"/>
  <c r="P8" i="1"/>
  <c r="E8" i="1"/>
  <c r="U7" i="1"/>
  <c r="Q7" i="1"/>
  <c r="P7" i="1"/>
  <c r="R7" i="1" s="1"/>
  <c r="E7" i="1"/>
  <c r="U6" i="1"/>
  <c r="Q6" i="1"/>
  <c r="P6" i="1"/>
  <c r="R6" i="1" s="1"/>
  <c r="E6" i="1"/>
  <c r="U5" i="1"/>
  <c r="Q5" i="1"/>
  <c r="R5" i="1" s="1"/>
  <c r="P5" i="1"/>
  <c r="U4" i="1"/>
  <c r="U14" i="1" s="1"/>
  <c r="Q4" i="1"/>
  <c r="Q13" i="1" s="1"/>
  <c r="P4" i="1"/>
  <c r="P13" i="1" s="1"/>
  <c r="R4" i="1" l="1"/>
  <c r="R13" i="1" s="1"/>
</calcChain>
</file>

<file path=xl/sharedStrings.xml><?xml version="1.0" encoding="utf-8"?>
<sst xmlns="http://schemas.openxmlformats.org/spreadsheetml/2006/main" count="1964" uniqueCount="1806">
  <si>
    <t>Компетенция</t>
  </si>
  <si>
    <t>Программные решения для бизнеса</t>
  </si>
  <si>
    <t>КОД</t>
  </si>
  <si>
    <t>КОД 1.2-2023-2025</t>
  </si>
  <si>
    <t>Total O</t>
  </si>
  <si>
    <t>Total J</t>
  </si>
  <si>
    <t>Total</t>
  </si>
  <si>
    <t>WSSS Section</t>
  </si>
  <si>
    <t>Все Варианты</t>
  </si>
  <si>
    <t>A</t>
  </si>
  <si>
    <t>WSSS 1</t>
  </si>
  <si>
    <t>Criteria</t>
  </si>
  <si>
    <t>Mark</t>
  </si>
  <si>
    <t>B</t>
  </si>
  <si>
    <t>WSSS 2</t>
  </si>
  <si>
    <t>Системный анализ и проектирование</t>
  </si>
  <si>
    <t>C</t>
  </si>
  <si>
    <t>WSSS 3</t>
  </si>
  <si>
    <t>Разработка программного обеспечения</t>
  </si>
  <si>
    <t>D</t>
  </si>
  <si>
    <t>WSSS 4</t>
  </si>
  <si>
    <t>Стандарты разработки программного обеспечения</t>
  </si>
  <si>
    <t>E</t>
  </si>
  <si>
    <t>WSSS 5</t>
  </si>
  <si>
    <t>Документирование программных решений</t>
  </si>
  <si>
    <t>F</t>
  </si>
  <si>
    <t>WSSS 6</t>
  </si>
  <si>
    <t>G</t>
  </si>
  <si>
    <t>WSSS 7</t>
  </si>
  <si>
    <t>H</t>
  </si>
  <si>
    <t>WSSS 8</t>
  </si>
  <si>
    <t>I</t>
  </si>
  <si>
    <t>WSSS 9</t>
  </si>
  <si>
    <t>WSSS 10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</si>
  <si>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</si>
  <si>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</si>
  <si>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</si>
  <si>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</si>
  <si>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</si>
  <si>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</si>
  <si>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</si>
  <si>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</si>
  <si>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Criterion
 A</t>
  </si>
  <si>
    <t>Total
 Mark</t>
  </si>
  <si>
    <t>A1</t>
  </si>
  <si>
    <t>Диаграмма прецедентов</t>
  </si>
  <si>
    <t>O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</si>
  <si>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</si>
  <si>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</si>
  <si>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</si>
  <si>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</si>
  <si>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</si>
  <si>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Дизайн базы данных (ERD)  - проверка по итогам двух сессий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</si>
  <si>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</si>
  <si>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</si>
  <si>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</si>
  <si>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</si>
  <si>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</si>
  <si>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</si>
  <si>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</si>
  <si>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</si>
  <si>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</si>
  <si>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</si>
  <si>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</si>
  <si>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</si>
  <si>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J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</si>
  <si>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</si>
  <si>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</si>
  <si>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</si>
  <si>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</si>
  <si>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</si>
  <si>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A3</t>
  </si>
  <si>
    <t xml:space="preserve">Словарь данных 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</si>
  <si>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</si>
  <si>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</si>
  <si>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</si>
  <si>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</si>
  <si>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</si>
  <si>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</si>
  <si>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</si>
  <si>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</si>
  <si>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</si>
  <si>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</si>
  <si>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</si>
  <si>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>A7</t>
  </si>
  <si>
    <t>Оценка структуры проекта 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</si>
  <si>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</si>
  <si>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</si>
  <si>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Criterion B</t>
  </si>
  <si>
    <t>B1</t>
  </si>
  <si>
    <t>Разработка ПО  - Главное окно системы</t>
  </si>
  <si>
    <t>Список мероприятий отображается верно</t>
  </si>
  <si>
    <t>Реализован фильтр по направлению</t>
  </si>
  <si>
    <t>Реализован поиск по дате</t>
  </si>
  <si>
    <t>Переход на авторизацию</t>
  </si>
  <si>
    <t>B2</t>
  </si>
  <si>
    <t>Разработка ПО- Авторизация</t>
  </si>
  <si>
    <t>Окно авторизации реализовано</t>
  </si>
  <si>
    <t>Авторизация работает на основе БД</t>
  </si>
  <si>
    <t>Переход осуществляется в соответствии с ролью пользователя</t>
  </si>
  <si>
    <t>Минус 40% за каждую ошибку или отсутствующее окно учетной записи (хотя бы заголовок окна)</t>
  </si>
  <si>
    <t>B3</t>
  </si>
  <si>
    <t>Разработка ПО - Окно организатора</t>
  </si>
  <si>
    <t>Окно создано и соответствует макету</t>
  </si>
  <si>
    <t>Система приветствует пользователя по имени и отчеству </t>
  </si>
  <si>
    <t>Система приветствует пользователя  с указанием времени работы</t>
  </si>
  <si>
    <t>При входе в систему подгружается фото пользователя</t>
  </si>
  <si>
    <t>B4</t>
  </si>
  <si>
    <t>Разработка ПО-Регистрация жюри и модераторов</t>
  </si>
  <si>
    <t>Окно доступно только организаторам</t>
  </si>
  <si>
    <t>Происходит генерирация уникального ID Number, изменить его нельзя</t>
  </si>
  <si>
    <t>Выбор пола из списка</t>
  </si>
  <si>
    <t>Маска на поле телефон</t>
  </si>
  <si>
    <t>Выбор роли из списка</t>
  </si>
  <si>
    <t>Ввод корректного e-mail</t>
  </si>
  <si>
    <t>Требования к паролю учтены</t>
  </si>
  <si>
    <t>Изображение загружается</t>
  </si>
  <si>
    <t>Повтор пароля реализован с указанием видимости</t>
  </si>
  <si>
    <t>B5</t>
  </si>
  <si>
    <t>Обработка ошибок/исключений - по итогам всех сессий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</si>
  <si>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</si>
  <si>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</si>
  <si>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</si>
  <si>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</si>
  <si>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B6</t>
  </si>
  <si>
    <t>Импорт данных</t>
  </si>
  <si>
    <t>Данные об активностях импортированы</t>
  </si>
  <si>
    <t>Минус 20 % за каждую ошибку</t>
  </si>
  <si>
    <t>Данные о городах импортированы</t>
  </si>
  <si>
    <t>Данные о жюри импортированы</t>
  </si>
  <si>
    <t>Данные о мероприятиях импортированы</t>
  </si>
  <si>
    <t>Данные о странах импортированы</t>
  </si>
  <si>
    <t>Данные об участниках импортированы</t>
  </si>
  <si>
    <t>Данные о модераторах импортированы</t>
  </si>
  <si>
    <t xml:space="preserve">Данные об организаторах импортированы </t>
  </si>
  <si>
    <t>Criterion C</t>
  </si>
  <si>
    <t>C1</t>
  </si>
  <si>
    <t>Согласованный внешний вид приложения в соответствии с требованиями к макету - проверка по итогам всех сессий 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</si>
  <si>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</si>
  <si>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</si>
  <si>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</si>
  <si>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</si>
  <si>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</si>
  <si>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</si>
  <si>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</si>
  <si>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</si>
  <si>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C2</t>
  </si>
  <si>
    <t>Исходный код - проверка по итогам всех сессий 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</si>
  <si>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</si>
  <si>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</si>
  <si>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</si>
  <si>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</si>
  <si>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</si>
  <si>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</si>
  <si>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</si>
  <si>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</si>
  <si>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</si>
  <si>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</si>
  <si>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C3</t>
  </si>
  <si>
    <t>Предоставление результатов работы (git) - проверка по итогам всех сессий 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</si>
  <si>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</si>
  <si>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</si>
  <si>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</si>
  <si>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C4</t>
  </si>
  <si>
    <t xml:space="preserve">Сообщения обратной связи с пользователем 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</si>
  <si>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</si>
  <si>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</si>
  <si>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</si>
  <si>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</si>
  <si>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</si>
  <si>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</si>
  <si>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</si>
  <si>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C5</t>
  </si>
  <si>
    <t>Комментарии по коду - проверка по итогам всех сессий 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</si>
  <si>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</si>
  <si>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</si>
  <si>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</si>
  <si>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</si>
  <si>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</si>
  <si>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</si>
  <si>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</si>
  <si>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</si>
  <si>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Criterion D</t>
  </si>
  <si>
    <t>D1</t>
  </si>
  <si>
    <t>Руководство  пользователя</t>
  </si>
  <si>
    <t>Название файла с руководством пользователя соответствует требованиям</t>
  </si>
  <si>
    <t>Документ оформлен в соответствии с требованиями</t>
  </si>
  <si>
    <t>Минус 0,1 за каждую ошибку</t>
  </si>
  <si>
    <t>Документация составлена профессионально</t>
  </si>
  <si>
    <t>Руководство пользователя не предоставлено или невозможно определить, что документ предоставленный документ является руководством пользователя</t>
  </si>
  <si>
    <t>Руководство пользователя составлено посредственно, неинформативно, без пояснений и снимков экрана</t>
  </si>
  <si>
    <t>Все возможности системы описаны в руководстве пользователя понятным образом, присутствуют понятные пояснения, примеры и снимки экрана</t>
  </si>
  <si>
    <t>Потрясающее руководство пользователя!</t>
  </si>
  <si>
    <t>Документация охватывает всю систему</t>
  </si>
  <si>
    <t>Документация отсутствует</t>
  </si>
  <si>
    <t>В документации представлены некоторые (не все) возможности системы</t>
  </si>
  <si>
    <t>Все возможности системы представлены в документации</t>
  </si>
  <si>
    <t>Все возможности системы для указанных ролей представлены в документации, выполнено превосходно</t>
  </si>
  <si>
    <t>Competition</t>
  </si>
  <si>
    <t>Наименование компетенции</t>
  </si>
  <si>
    <t>№ CIS</t>
  </si>
  <si>
    <t>Однодневный</t>
  </si>
  <si>
    <t>Двухдневный</t>
  </si>
  <si>
    <t>номер код</t>
  </si>
  <si>
    <t>КОД 1.1-2023-2025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</si>
  <si>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</si>
  <si>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</si>
  <si>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</si>
  <si>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</si>
  <si>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</si>
  <si>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</si>
  <si>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</si>
  <si>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</si>
  <si>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</si>
  <si>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</si>
  <si>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</si>
  <si>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</si>
  <si>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</si>
  <si>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</si>
  <si>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</si>
  <si>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</si>
  <si>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</si>
  <si>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</si>
  <si>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</si>
  <si>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</si>
  <si>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</si>
  <si>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</si>
  <si>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</si>
  <si>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</si>
  <si>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</si>
  <si>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</si>
  <si>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</si>
  <si>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</si>
  <si>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</si>
  <si>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</si>
  <si>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</si>
  <si>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</si>
  <si>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</si>
  <si>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</si>
  <si>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</si>
  <si>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</si>
  <si>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</si>
  <si>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</si>
  <si>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</si>
  <si>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</si>
  <si>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</si>
  <si>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</si>
  <si>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</si>
  <si>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</si>
  <si>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</si>
  <si>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</si>
  <si>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</si>
  <si>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</si>
  <si>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</si>
  <si>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</si>
  <si>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</si>
  <si>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КОД 1.3-2023-2025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</si>
  <si>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</si>
  <si>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</si>
  <si>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</si>
  <si>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</si>
  <si>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</si>
  <si>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</si>
  <si>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</si>
  <si>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</si>
  <si>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</si>
  <si>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</si>
  <si>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</si>
  <si>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</si>
  <si>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</si>
  <si>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</si>
  <si>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</si>
  <si>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</si>
  <si>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</si>
  <si>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</si>
  <si>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</si>
  <si>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</si>
  <si>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КОД 1.4-2023-2025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</si>
  <si>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</si>
  <si>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</si>
  <si>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</si>
  <si>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</si>
  <si>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</si>
  <si>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</si>
  <si>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</si>
  <si>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</si>
  <si>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</si>
  <si>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</si>
  <si>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</si>
  <si>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</si>
  <si>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Адаптация иностранных граждан (миграционный эксперт)</t>
  </si>
  <si>
    <t>V45</t>
  </si>
  <si>
    <t>КОД 1.4</t>
  </si>
  <si>
    <t>КОД 2.4</t>
  </si>
  <si>
    <t>КОД 1.5-2023-2025</t>
  </si>
  <si>
    <t>25.00%</t>
  </si>
  <si>
    <t>05.02.03</t>
  </si>
  <si>
    <t>метеорология</t>
  </si>
  <si>
    <t>Сертифицированный эксперт-мастер</t>
  </si>
  <si>
    <t>Аддитивное производство</t>
  </si>
  <si>
    <t>R22</t>
  </si>
  <si>
    <t>КОД 1.5</t>
  </si>
  <si>
    <t>КОД 2.5</t>
  </si>
  <si>
    <t>КОД 1.6-2023-2025</t>
  </si>
  <si>
    <t>30.00%</t>
  </si>
  <si>
    <t>07.02.01</t>
  </si>
  <si>
    <t>архитектура</t>
  </si>
  <si>
    <t>Корневой эксперт</t>
  </si>
  <si>
    <t>Администрирование отеля</t>
  </si>
  <si>
    <t>E57</t>
  </si>
  <si>
    <t>КОД 1.6</t>
  </si>
  <si>
    <t>КОД 1.7-2023-2025</t>
  </si>
  <si>
    <t>35.00%</t>
  </si>
  <si>
    <t>08.01.01</t>
  </si>
  <si>
    <t>изготовитель арматурных сеток и каркасов</t>
  </si>
  <si>
    <t>Менеждер компетенции</t>
  </si>
  <si>
    <t>Акушерское дело</t>
  </si>
  <si>
    <t>V46</t>
  </si>
  <si>
    <t>КОД 1.7</t>
  </si>
  <si>
    <t>КОД 1.8-2023-2025</t>
  </si>
  <si>
    <t>08.01.02</t>
  </si>
  <si>
    <t>монтажник трубопроводов</t>
  </si>
  <si>
    <t>Международный эксперт</t>
  </si>
  <si>
    <t>Аппаратчик химических технологий</t>
  </si>
  <si>
    <t>T2</t>
  </si>
  <si>
    <t>КОД 1.8</t>
  </si>
  <si>
    <t>КОД 1.9-2023-2025</t>
  </si>
  <si>
    <t>08.01.04</t>
  </si>
  <si>
    <t>кровельщик</t>
  </si>
  <si>
    <t>Архитектор интеллектуальных систем управления</t>
  </si>
  <si>
    <t>T89</t>
  </si>
  <si>
    <t>КОД 1.9</t>
  </si>
  <si>
    <t>КОД 1.10-2023-2025</t>
  </si>
  <si>
    <t>08.01.05</t>
  </si>
  <si>
    <t>мастер столярно-плотничных и паркетных работ</t>
  </si>
  <si>
    <t>10</t>
  </si>
  <si>
    <t>Архитектура</t>
  </si>
  <si>
    <t>T23</t>
  </si>
  <si>
    <t>КОД 1.10</t>
  </si>
  <si>
    <t>КОД 1.11-2023-2025</t>
  </si>
  <si>
    <t>08.01.06</t>
  </si>
  <si>
    <t>мастер сухого строительства</t>
  </si>
  <si>
    <t>Архитектурная обработка камня</t>
  </si>
  <si>
    <t>КОД 1.12-2023-2025</t>
  </si>
  <si>
    <t>08.01.07</t>
  </si>
  <si>
    <t>мастер общестроительных работ</t>
  </si>
  <si>
    <t>Банковское дело</t>
  </si>
  <si>
    <t>T48</t>
  </si>
  <si>
    <t>КОД 1.13-2023-2025</t>
  </si>
  <si>
    <t>08.01.08</t>
  </si>
  <si>
    <t>мастер отделочных строительных работ</t>
  </si>
  <si>
    <t>Безопасность жизнедеятельности на судне</t>
  </si>
  <si>
    <t>T13</t>
  </si>
  <si>
    <t>КОД 1.14-2023-2025</t>
  </si>
  <si>
    <t>08.01.09</t>
  </si>
  <si>
    <t>слесарь по строительно-монтажным работам</t>
  </si>
  <si>
    <t>Бережливое производство</t>
  </si>
  <si>
    <t>T76</t>
  </si>
  <si>
    <t>КОД 1.15-2023-2025</t>
  </si>
  <si>
    <t>08.01.10</t>
  </si>
  <si>
    <t>мастер жилищно-коммунального хозяйства</t>
  </si>
  <si>
    <t>-</t>
  </si>
  <si>
    <t>Бетонные строительные работы</t>
  </si>
  <si>
    <t>КОД 2.1-2023-2025</t>
  </si>
  <si>
    <t>08.01.11</t>
  </si>
  <si>
    <t>машинист машин и оборудования в производстве цемента</t>
  </si>
  <si>
    <t>Бурение скважин</t>
  </si>
  <si>
    <t>V29</t>
  </si>
  <si>
    <t>КОД 2.2-2023-2025</t>
  </si>
  <si>
    <t>08.01.13</t>
  </si>
  <si>
    <t>изготовитель железобетонных изделий</t>
  </si>
  <si>
    <t>Бухгалтерский учет</t>
  </si>
  <si>
    <t>R41</t>
  </si>
  <si>
    <t>КОД 2.3-2023-2025</t>
  </si>
  <si>
    <t>08.01.14</t>
  </si>
  <si>
    <t>монтажник санитарно-технических, вентиляционных систем и оборудования</t>
  </si>
  <si>
    <t>Вальщик леса</t>
  </si>
  <si>
    <t>T74</t>
  </si>
  <si>
    <t>КОД 2.4-2023-2025</t>
  </si>
  <si>
    <t>08.01.15</t>
  </si>
  <si>
    <t>слесарь по изготовлению деталей и узлов технических систем в строительстве</t>
  </si>
  <si>
    <t>Веб-технологии</t>
  </si>
  <si>
    <t>КОД 2.5-2023-2025</t>
  </si>
  <si>
    <t>08.01.16</t>
  </si>
  <si>
    <t>электромонтажник по сигнализации, централизации и блокировке</t>
  </si>
  <si>
    <t>Вертикальный транспорт</t>
  </si>
  <si>
    <t>T90</t>
  </si>
  <si>
    <t>КОД 1.1-2023</t>
  </si>
  <si>
    <t>08.01.17</t>
  </si>
  <si>
    <t>электромонтажник-наладчик</t>
  </si>
  <si>
    <t>Ветеринария</t>
  </si>
  <si>
    <t>R56</t>
  </si>
  <si>
    <t>КОД 1.2-2023</t>
  </si>
  <si>
    <t>08.01.18</t>
  </si>
  <si>
    <t>электромонтажник электрических сетей и электрооборудования</t>
  </si>
  <si>
    <t>Видеопроизводство</t>
  </si>
  <si>
    <t>R1</t>
  </si>
  <si>
    <t>КОД 1.3-2023</t>
  </si>
  <si>
    <t>08.01.19</t>
  </si>
  <si>
    <t>электромонтажник по силовым сетям и электрооборудованию</t>
  </si>
  <si>
    <t>Визаж и стилистика</t>
  </si>
  <si>
    <t>T31</t>
  </si>
  <si>
    <t>КОД 1.4-2023</t>
  </si>
  <si>
    <t>08.01.21</t>
  </si>
  <si>
    <t>монтажник электрических подъемников (лифтов)</t>
  </si>
  <si>
    <t>Визуальный мерчендайзинг</t>
  </si>
  <si>
    <t>КОД 1.5-2023</t>
  </si>
  <si>
    <t>08.01.22</t>
  </si>
  <si>
    <t>мастер путевых машин</t>
  </si>
  <si>
    <t>Виноделие</t>
  </si>
  <si>
    <t>R78</t>
  </si>
  <si>
    <t>КОД 1.6-2023</t>
  </si>
  <si>
    <t>08.01.23</t>
  </si>
  <si>
    <t>бригадир-путеец</t>
  </si>
  <si>
    <t>Внешнее пилотирование и эксплуатация беспилотных воздушных судов</t>
  </si>
  <si>
    <t>T38</t>
  </si>
  <si>
    <t>КОД 1.7-2023</t>
  </si>
  <si>
    <t>08.01.24</t>
  </si>
  <si>
    <t>мастер столярно-плотничных, паркетных и стекольных работ</t>
  </si>
  <si>
    <t>Водитель грузовика</t>
  </si>
  <si>
    <t>T21</t>
  </si>
  <si>
    <t>КОД 1.8-2023</t>
  </si>
  <si>
    <t>08.01.25</t>
  </si>
  <si>
    <t>мастер отделочных строительных и декоративных работ</t>
  </si>
  <si>
    <t>Водные технологии</t>
  </si>
  <si>
    <t>R84</t>
  </si>
  <si>
    <t>КОД 1.9-2023</t>
  </si>
  <si>
    <t>08.01.26</t>
  </si>
  <si>
    <t>мастер по ремонту и обслуживанию инженерных систем жилищно-коммунального хозяйства</t>
  </si>
  <si>
    <t>Вожатская деятельность</t>
  </si>
  <si>
    <t>V44</t>
  </si>
  <si>
    <t>КОД 1.10-2023</t>
  </si>
  <si>
    <t>08.02.01</t>
  </si>
  <si>
    <t>строительство и эксплуатация зданий и сооружений</t>
  </si>
  <si>
    <t>Войлочное искусство-Истинг</t>
  </si>
  <si>
    <t>V12</t>
  </si>
  <si>
    <t>КОД 1.11-2023</t>
  </si>
  <si>
    <t>08.02.02</t>
  </si>
  <si>
    <t>строительство и эксплуатация инженерных сооружений</t>
  </si>
  <si>
    <t>Воспитатель интерната семейного типа</t>
  </si>
  <si>
    <t>V40</t>
  </si>
  <si>
    <t>КОД 1.12-2023</t>
  </si>
  <si>
    <t>08.02.03</t>
  </si>
  <si>
    <t>производство неметаллических строительных изделий и конструкций</t>
  </si>
  <si>
    <t>Выпечка осетинских пирогов</t>
  </si>
  <si>
    <t>R14</t>
  </si>
  <si>
    <t>КОД 1.13-2023</t>
  </si>
  <si>
    <t>08.02.04</t>
  </si>
  <si>
    <t>водоснабжение и водоотведение</t>
  </si>
  <si>
    <t>Выращивание рыбопосадочного материала и товарной рыбы</t>
  </si>
  <si>
    <t>T91</t>
  </si>
  <si>
    <t>КОД 1.14-2023</t>
  </si>
  <si>
    <t>08.02.05</t>
  </si>
  <si>
    <t>строительство и эксплуатация автомобильных дорог и аэродромов</t>
  </si>
  <si>
    <t>Геномная инженерия</t>
  </si>
  <si>
    <t>R51</t>
  </si>
  <si>
    <t>КОД 1.15-2023</t>
  </si>
  <si>
    <t>08.02.06</t>
  </si>
  <si>
    <t>строительство и эксплуатация городских путей сообщения</t>
  </si>
  <si>
    <t>Геопространственные технологии</t>
  </si>
  <si>
    <t>R60</t>
  </si>
  <si>
    <t>КОД 2.1-2023</t>
  </si>
  <si>
    <t>08.02.07</t>
  </si>
  <si>
    <t>монтаж и эксплуатация внутренних сантехнических устройств, кондиционирования воздуха и вентиляции</t>
  </si>
  <si>
    <t>Графический дизайн</t>
  </si>
  <si>
    <t>КОД 2.2-2023</t>
  </si>
  <si>
    <t>08.02.08</t>
  </si>
  <si>
    <t>монтаж и эксплуатация оборудования и систем газоснабжения</t>
  </si>
  <si>
    <t>Дизайн в декоративно-прикладном искусстве (роспись ткани)</t>
  </si>
  <si>
    <t>T92</t>
  </si>
  <si>
    <t>КОД 2.3-2023</t>
  </si>
  <si>
    <t>08.02.09</t>
  </si>
  <si>
    <t>монтаж, наладка и эксплуатация электрооборудования промышленных и гражданских зданий</t>
  </si>
  <si>
    <t>Дизайн интерьера</t>
  </si>
  <si>
    <t>КОД 2.4-2023</t>
  </si>
  <si>
    <t>08.02.10</t>
  </si>
  <si>
    <t>строительство железных дорог, путь и путевое хозяйство</t>
  </si>
  <si>
    <t>Дизайн модной одежды и аксессуаров</t>
  </si>
  <si>
    <t>T49</t>
  </si>
  <si>
    <t>КОД 2.5-2023</t>
  </si>
  <si>
    <t>08.02.11</t>
  </si>
  <si>
    <t>управление, эксплуатация и обслуживание многоквартирного дома</t>
  </si>
  <si>
    <t>Добыча нефти и газа</t>
  </si>
  <si>
    <t>R99</t>
  </si>
  <si>
    <t>КОД 1.1-2023-2025-А</t>
  </si>
  <si>
    <t>09.01.01</t>
  </si>
  <si>
    <t>наладчик аппаратного и программного обеспечения</t>
  </si>
  <si>
    <t>Документационное обеспечение управления и архивоведение</t>
  </si>
  <si>
    <t>T3</t>
  </si>
  <si>
    <t>КОД 1.2-2023-2025-А</t>
  </si>
  <si>
    <t>09.01.02</t>
  </si>
  <si>
    <t>наладчик компьютерных сетей</t>
  </si>
  <si>
    <t>Дополнительное образование детей и взрослых</t>
  </si>
  <si>
    <t>T69</t>
  </si>
  <si>
    <t>КОД 1.3-2023-2025-А</t>
  </si>
  <si>
    <t>09.01.03</t>
  </si>
  <si>
    <t>мастер по обработке цифровой информации</t>
  </si>
  <si>
    <t>Дошкольное воспитание</t>
  </si>
  <si>
    <t>R4</t>
  </si>
  <si>
    <t>КОД 1.4-2023-2025-А</t>
  </si>
  <si>
    <t>09.02.01</t>
  </si>
  <si>
    <t>компьютерные системы и комплексы</t>
  </si>
  <si>
    <t>Звукорежиссура</t>
  </si>
  <si>
    <t>R26</t>
  </si>
  <si>
    <t>КОД 1.5-2023-2025-А</t>
  </si>
  <si>
    <t>09.02.02</t>
  </si>
  <si>
    <t>компьютерные сети</t>
  </si>
  <si>
    <t>Зоотехния</t>
  </si>
  <si>
    <t>T72</t>
  </si>
  <si>
    <t>КОД 1.6-2023-2025-А</t>
  </si>
  <si>
    <t>09.02.03</t>
  </si>
  <si>
    <t>программирование в компьютерных системах</t>
  </si>
  <si>
    <t>Изготовление прототипов</t>
  </si>
  <si>
    <t>КОД 1.7-2023-2025-А</t>
  </si>
  <si>
    <t>09.02.04</t>
  </si>
  <si>
    <t>информационные системы (по отраслям)</t>
  </si>
  <si>
    <t>Инженер-технолог машиностроения</t>
  </si>
  <si>
    <t>R95</t>
  </si>
  <si>
    <t>КОД 1.8-2023-2025-А</t>
  </si>
  <si>
    <t>09.02.05</t>
  </si>
  <si>
    <t>прикладная информатика (по отраслям)</t>
  </si>
  <si>
    <t>Инженерия космических систем</t>
  </si>
  <si>
    <t>R54</t>
  </si>
  <si>
    <t>КОД 1.9-2023-2025-А</t>
  </si>
  <si>
    <t>09.02.06</t>
  </si>
  <si>
    <t>сетевое и системное администрирование</t>
  </si>
  <si>
    <t>Инженерия лесопользования и лесовосстановления</t>
  </si>
  <si>
    <t>V21</t>
  </si>
  <si>
    <t>КОД 1.10-2023-2025-А</t>
  </si>
  <si>
    <t>09.02.07</t>
  </si>
  <si>
    <t>информационные системы и программирование</t>
  </si>
  <si>
    <t>Инженерное проектирование</t>
  </si>
  <si>
    <t>R94</t>
  </si>
  <si>
    <t>КОД 1.11-2023-2025-А</t>
  </si>
  <si>
    <t>10.02.01</t>
  </si>
  <si>
    <t>организация и технология защиты информации</t>
  </si>
  <si>
    <t>Инженерный дизайн CAD</t>
  </si>
  <si>
    <t>КОД 1.12-2023-2025-А</t>
  </si>
  <si>
    <t>10.02.02</t>
  </si>
  <si>
    <t>информационная безопасность телекоммуникационных систем</t>
  </si>
  <si>
    <t>Инструктор-проводник</t>
  </si>
  <si>
    <t>V47</t>
  </si>
  <si>
    <t>КОД 1.13-2023-2025-А</t>
  </si>
  <si>
    <t>10.02.03</t>
  </si>
  <si>
    <t>информационная безопасность автоматизированных систем</t>
  </si>
  <si>
    <t>Интеллектуальные системы учета электроэнергии</t>
  </si>
  <si>
    <t>T36</t>
  </si>
  <si>
    <t>КОД 1.14-2023-2025-А</t>
  </si>
  <si>
    <t>10.02.04</t>
  </si>
  <si>
    <t>обеспечение информационной безопасности телекоммуникационных систем</t>
  </si>
  <si>
    <t>Интернет вещей</t>
  </si>
  <si>
    <t>R23</t>
  </si>
  <si>
    <t>КОД 1.15-2023-2025-А</t>
  </si>
  <si>
    <t>10.02.05</t>
  </si>
  <si>
    <t>обеспечение информационной безопасности автоматизированных систем</t>
  </si>
  <si>
    <t>Интернет-маркетинг</t>
  </si>
  <si>
    <t>T10</t>
  </si>
  <si>
    <t>КОД 2.1-2023-2025-А</t>
  </si>
  <si>
    <t>11.01.01</t>
  </si>
  <si>
    <t>монтажник радиоэлектронной аппаратуры и приборов</t>
  </si>
  <si>
    <t>Информационные кабельные сети</t>
  </si>
  <si>
    <t>КОД 2.2-2023-2025-А</t>
  </si>
  <si>
    <t>11.01.02</t>
  </si>
  <si>
    <t>радиомеханик</t>
  </si>
  <si>
    <t>ИТ-решения для бизнеса на платформе "1С: Предприятие 8"</t>
  </si>
  <si>
    <t>R71</t>
  </si>
  <si>
    <t>КОД 2.3-2023-2025-А</t>
  </si>
  <si>
    <t>11.01.05</t>
  </si>
  <si>
    <t>монтажник связи</t>
  </si>
  <si>
    <t>Квантовые технологии</t>
  </si>
  <si>
    <t>T35</t>
  </si>
  <si>
    <t>КОД 2.4-2023-2025-А</t>
  </si>
  <si>
    <t>11.01.06</t>
  </si>
  <si>
    <t>электромонтер оборудования электросвязи и проводного вещания</t>
  </si>
  <si>
    <t>Кибербезопасность</t>
  </si>
  <si>
    <t>F8</t>
  </si>
  <si>
    <t>КОД 2.5-2023-2025-А</t>
  </si>
  <si>
    <t>11.01.07</t>
  </si>
  <si>
    <t>электромонтер по ремонту линейно-кабельных сооружений телефонной связи и проводного вещания</t>
  </si>
  <si>
    <t>Кирпичная кладка</t>
  </si>
  <si>
    <t>КОД 1.1-2023-А</t>
  </si>
  <si>
    <t>11.01.08</t>
  </si>
  <si>
    <t>оператор связи</t>
  </si>
  <si>
    <t>Командная работа на производстве</t>
  </si>
  <si>
    <t>КОД 1.2-2023-А</t>
  </si>
  <si>
    <t>11.01.11</t>
  </si>
  <si>
    <t>наладчик технологического оборудования (электронная техника)</t>
  </si>
  <si>
    <t>Кондитерское дело</t>
  </si>
  <si>
    <t>КОД 1.3-2023-А</t>
  </si>
  <si>
    <t>11.02.01</t>
  </si>
  <si>
    <t>радиоаппаратостроение</t>
  </si>
  <si>
    <t>Контроль состояния железнодорожного пути</t>
  </si>
  <si>
    <t>T50</t>
  </si>
  <si>
    <t>КОД 1.4-2023-А</t>
  </si>
  <si>
    <t>11.02.02</t>
  </si>
  <si>
    <t>техническое обслуживание и ремонт радиоэлектронной техники (по отраслям)</t>
  </si>
  <si>
    <t>Копирайтинг</t>
  </si>
  <si>
    <t>V20</t>
  </si>
  <si>
    <t>КОД 1.5-2023-А</t>
  </si>
  <si>
    <t>11.02.03</t>
  </si>
  <si>
    <t>эксплуатация оборудования радиосвязи и электрорадионавигации судов</t>
  </si>
  <si>
    <t>Корпоративная защита от внутренних угроз информационной безопасности</t>
  </si>
  <si>
    <t>F7</t>
  </si>
  <si>
    <t>КОД 1.6-2023-А</t>
  </si>
  <si>
    <t>11.02.04</t>
  </si>
  <si>
    <t>радиотехнические комплексы и системы управления космических летательных аппаратов</t>
  </si>
  <si>
    <t>Кровельные работы</t>
  </si>
  <si>
    <t>R66</t>
  </si>
  <si>
    <t>КОД 1.7-2023-А</t>
  </si>
  <si>
    <t>11.02.05</t>
  </si>
  <si>
    <t>аудиовизуальная техника</t>
  </si>
  <si>
    <t>Кровельные работы по металлу</t>
  </si>
  <si>
    <t>E49</t>
  </si>
  <si>
    <t>КОД 1.8-2023-А</t>
  </si>
  <si>
    <t>11.02.06</t>
  </si>
  <si>
    <t>техническая эксплуатация транспортного радиоэлектронного оборудования (по видам транспорта)</t>
  </si>
  <si>
    <t>Кузовной ремонт</t>
  </si>
  <si>
    <t>КОД 1.9-2023-А</t>
  </si>
  <si>
    <t>11.02.07</t>
  </si>
  <si>
    <t>радиотехнические информационные системы</t>
  </si>
  <si>
    <t>Лабораторный медицинский анализ</t>
  </si>
  <si>
    <t>R2</t>
  </si>
  <si>
    <t>КОД 1.10-2023-А</t>
  </si>
  <si>
    <t>11.02.08</t>
  </si>
  <si>
    <t>средства связи с подвижными объектами</t>
  </si>
  <si>
    <t>Лабораторный химический анализ</t>
  </si>
  <si>
    <t>R6</t>
  </si>
  <si>
    <t>КОД 1.11-2023-А</t>
  </si>
  <si>
    <t>11.02.09</t>
  </si>
  <si>
    <t>многоканальные телекоммуникационные системы</t>
  </si>
  <si>
    <t>Лазерные технологии</t>
  </si>
  <si>
    <t>R47</t>
  </si>
  <si>
    <t>КОД 1.12-2023-А</t>
  </si>
  <si>
    <t>11.02.10</t>
  </si>
  <si>
    <t>радиосвязь, радиовещание и телевидение</t>
  </si>
  <si>
    <t>Ландшафтный дизайн</t>
  </si>
  <si>
    <t>КОД 1.13-2023-А</t>
  </si>
  <si>
    <t>11.02.11</t>
  </si>
  <si>
    <t>сети связи и системы коммутации</t>
  </si>
  <si>
    <t>Летающая робототехника</t>
  </si>
  <si>
    <t>F12</t>
  </si>
  <si>
    <t>КОД 1.14-2023-А</t>
  </si>
  <si>
    <t>11.02.12</t>
  </si>
  <si>
    <t>почтовая связь</t>
  </si>
  <si>
    <t>Лечебная деятельность (Фельдшер)</t>
  </si>
  <si>
    <t>T77</t>
  </si>
  <si>
    <t>КОД 1.15-2023-А</t>
  </si>
  <si>
    <t>11.02.13</t>
  </si>
  <si>
    <t>твердотельная электроника</t>
  </si>
  <si>
    <t>Литейное производство</t>
  </si>
  <si>
    <t>V17</t>
  </si>
  <si>
    <t>КОД 2.1-2023-А</t>
  </si>
  <si>
    <t>11.02.14</t>
  </si>
  <si>
    <t>электронные приборы и устройства</t>
  </si>
  <si>
    <t>Магистральные линии связи. Строительство и эксплуатация ВОЛП</t>
  </si>
  <si>
    <t>R81</t>
  </si>
  <si>
    <t>КОД 2.2-2023-А</t>
  </si>
  <si>
    <t>11.02.15</t>
  </si>
  <si>
    <t>инфокоммуникационные сети и системы связи</t>
  </si>
  <si>
    <t>Малярные и декоративные работы</t>
  </si>
  <si>
    <t>КОД 2.3-2023-А</t>
  </si>
  <si>
    <t>11.02.16</t>
  </si>
  <si>
    <t>монтаж, техническое обслуживание и ремонт электронных приборов и устройств</t>
  </si>
  <si>
    <t>Маневровая работа на железнодорожном транспорте</t>
  </si>
  <si>
    <t>T99</t>
  </si>
  <si>
    <t>КОД 2.4-2023-А</t>
  </si>
  <si>
    <t>12.01.02</t>
  </si>
  <si>
    <t>оптик-механик</t>
  </si>
  <si>
    <t>Мастер участка мебельного производства</t>
  </si>
  <si>
    <t>V37</t>
  </si>
  <si>
    <t>КОД 2.5-2023-А</t>
  </si>
  <si>
    <t>12.01.07</t>
  </si>
  <si>
    <t>электромеханик по ремонту и обслуживанию электронной медицинской аппаратуры</t>
  </si>
  <si>
    <t>Мастерство приготовления кофе и чая</t>
  </si>
  <si>
    <t>V24</t>
  </si>
  <si>
    <t>12.01.09</t>
  </si>
  <si>
    <t>мастер по изготовлению и сборке деталей и узлов оптических и оптико-электронных приборов и систем</t>
  </si>
  <si>
    <t>Машинист компрессорных установок</t>
  </si>
  <si>
    <t>V33</t>
  </si>
  <si>
    <t>12.02.01</t>
  </si>
  <si>
    <t>авиационные приборы и комплексы</t>
  </si>
  <si>
    <t>Машинное обучение и большие данные</t>
  </si>
  <si>
    <t>F5</t>
  </si>
  <si>
    <t>12.02.05</t>
  </si>
  <si>
    <t>оптические и оптико-электронные приборы и системы</t>
  </si>
  <si>
    <t>Медиа-пресс технологии упаковочного производства</t>
  </si>
  <si>
    <t>V23</t>
  </si>
  <si>
    <t>12.02.03</t>
  </si>
  <si>
    <t>радиоэлектронные приборные устройства</t>
  </si>
  <si>
    <t>Медицинская оптика</t>
  </si>
  <si>
    <t>R3</t>
  </si>
  <si>
    <t>12.02.04</t>
  </si>
  <si>
    <t>электромеханические приборные устройства</t>
  </si>
  <si>
    <t>Медицинский и социальный уход</t>
  </si>
  <si>
    <t>12.02.06</t>
  </si>
  <si>
    <t>биотехнические и медицинские аппараты и системы</t>
  </si>
  <si>
    <t>Метрология</t>
  </si>
  <si>
    <t>T39</t>
  </si>
  <si>
    <t>12.02.07</t>
  </si>
  <si>
    <t>монтаж, техническое обслуживание и ремонт медицинской техники</t>
  </si>
  <si>
    <t>Метрология и КИП</t>
  </si>
  <si>
    <t>T25</t>
  </si>
  <si>
    <t>12.02.08</t>
  </si>
  <si>
    <t>протезно-ортопедическая и реабилитационная техника</t>
  </si>
  <si>
    <t>Мехатроника</t>
  </si>
  <si>
    <t>12.02.09</t>
  </si>
  <si>
    <t>производство и эксплуатация оптических и оптико-электронных приборов и систем</t>
  </si>
  <si>
    <t>Многоосевая обработка на станках с ЧПУ</t>
  </si>
  <si>
    <t>R79</t>
  </si>
  <si>
    <t>12.02.10</t>
  </si>
  <si>
    <t>монтаж, техническое обслуживание и ремонт биотехнических и медицинских аппаратов и систем</t>
  </si>
  <si>
    <t>Мобильная робототехника</t>
  </si>
  <si>
    <t>13.01.01</t>
  </si>
  <si>
    <t>машинист котлов</t>
  </si>
  <si>
    <t>Монтаж и обслуживание радиоэлектронного оборудования на железнодорожном транспорте</t>
  </si>
  <si>
    <t>V13</t>
  </si>
  <si>
    <t>13.01.02</t>
  </si>
  <si>
    <t>машинист паровых турбин</t>
  </si>
  <si>
    <t>Монтаж и техническое обслуживание бытового газового оборудования</t>
  </si>
  <si>
    <t>T44</t>
  </si>
  <si>
    <t>13.01.03</t>
  </si>
  <si>
    <t>электрослесарь по ремонту оборудования электростанций</t>
  </si>
  <si>
    <t>Монтаж и эксплуатация газового оборудования</t>
  </si>
  <si>
    <t>T1</t>
  </si>
  <si>
    <t>13.01.04</t>
  </si>
  <si>
    <t>слесарь по ремонту оборудования электростанций</t>
  </si>
  <si>
    <t>Моушн Дизайн</t>
  </si>
  <si>
    <t>R53</t>
  </si>
  <si>
    <t>13.01.05</t>
  </si>
  <si>
    <t>электромонтер по техническому обслуживанию электростанций и сетей</t>
  </si>
  <si>
    <t>Музейная педагогика</t>
  </si>
  <si>
    <t>V39</t>
  </si>
  <si>
    <t>13.01.06</t>
  </si>
  <si>
    <t>электромонтер-линейщик по монтажу воздушных линий высокого напряжения и контактной сети</t>
  </si>
  <si>
    <t>Мясопереработка</t>
  </si>
  <si>
    <t>T81</t>
  </si>
  <si>
    <t>13.01.07</t>
  </si>
  <si>
    <t>электромонтер по ремонту электросетей</t>
  </si>
  <si>
    <t>Неразрушающий контроль</t>
  </si>
  <si>
    <t>R96</t>
  </si>
  <si>
    <t>13.01.10</t>
  </si>
  <si>
    <t>электромонтер по ремонту и обслуживанию электрооборудования (по отраслям)</t>
  </si>
  <si>
    <t>Ногтевой сервис</t>
  </si>
  <si>
    <t>V42</t>
  </si>
  <si>
    <t>13.01.13</t>
  </si>
  <si>
    <t>электромонтажник-схемщик</t>
  </si>
  <si>
    <t>Облачные технологии</t>
  </si>
  <si>
    <t>T71</t>
  </si>
  <si>
    <t>13.01.14</t>
  </si>
  <si>
    <t>электромеханик по лифтам</t>
  </si>
  <si>
    <t>Облицовка плиткой</t>
  </si>
  <si>
    <t>13.02.01</t>
  </si>
  <si>
    <t>тепловые электрические станции</t>
  </si>
  <si>
    <t>Обогащение полезных ископаемых</t>
  </si>
  <si>
    <t>V18</t>
  </si>
  <si>
    <t>13.02.02</t>
  </si>
  <si>
    <t>теплоснабжение и теплотехническое оборудование</t>
  </si>
  <si>
    <t>Обработка водных биоресурсов</t>
  </si>
  <si>
    <t>T93</t>
  </si>
  <si>
    <t>13.02.03</t>
  </si>
  <si>
    <t>электрические станции, сети и системы</t>
  </si>
  <si>
    <t>Обработка листового металла</t>
  </si>
  <si>
    <t>W46</t>
  </si>
  <si>
    <t>13.02.04</t>
  </si>
  <si>
    <t>гидроэлектроэнергетические установки</t>
  </si>
  <si>
    <t>Обработка янтаря</t>
  </si>
  <si>
    <t>T30</t>
  </si>
  <si>
    <t>13.02.05</t>
  </si>
  <si>
    <t>технология воды, топлива и смазочных материалов на электрических станциях</t>
  </si>
  <si>
    <t>Обслуживание авиационной техники</t>
  </si>
  <si>
    <t>13.02.06</t>
  </si>
  <si>
    <t>релейная защита и автоматизация электроэнергетических систем</t>
  </si>
  <si>
    <t>Обслуживание грузовой техники</t>
  </si>
  <si>
    <t>13.02.07</t>
  </si>
  <si>
    <t>электроснабжение (по отраслям)</t>
  </si>
  <si>
    <t>Обслуживание железнодорожного пути</t>
  </si>
  <si>
    <t>T62</t>
  </si>
  <si>
    <t>13.02.08</t>
  </si>
  <si>
    <t>электроизоляционная, кабельная и конденсаторная техника</t>
  </si>
  <si>
    <t>Обслуживание и ремонт вагонов</t>
  </si>
  <si>
    <t>T85</t>
  </si>
  <si>
    <t>13.02.09</t>
  </si>
  <si>
    <t>монтаж и эксплуатация линий электропередачи</t>
  </si>
  <si>
    <t>Обслуживание и ремонт оборудования релейной защиты и автоматики</t>
  </si>
  <si>
    <t>R48</t>
  </si>
  <si>
    <t>13.02.10</t>
  </si>
  <si>
    <t>электрические машины и аппараты</t>
  </si>
  <si>
    <t>Обслуживание и ремонт устройств железнодорожной автоматики и телемеханики</t>
  </si>
  <si>
    <t>T82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</si>
  <si>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</si>
  <si>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</si>
  <si>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Обслуживание тяжелой техники</t>
  </si>
  <si>
    <t>14.02.01</t>
  </si>
  <si>
    <t>атомные электрические станции и установки</t>
  </si>
  <si>
    <t>Обслуживание устройств тягового электроснабжения</t>
  </si>
  <si>
    <t>T51</t>
  </si>
  <si>
    <t>14.02.02</t>
  </si>
  <si>
    <t>радиационная безопасность</t>
  </si>
  <si>
    <t>Огранка алмазов</t>
  </si>
  <si>
    <t>R28</t>
  </si>
  <si>
    <t>15.01.04</t>
  </si>
  <si>
    <t>наладчик сварочного и газоплазморезательного оборудования</t>
  </si>
  <si>
    <t>Огранка ювелирных вставок</t>
  </si>
  <si>
    <t>R27</t>
  </si>
  <si>
    <t>15.01.05</t>
  </si>
  <si>
    <t>сварщик (ручной и частично механизированной сварки (наплавки)</t>
  </si>
  <si>
    <t>Окраска автомобиля</t>
  </si>
  <si>
    <t>15.01.06</t>
  </si>
  <si>
    <t>сварщик на лазерных установках</t>
  </si>
  <si>
    <t>Оленеводство</t>
  </si>
  <si>
    <t>V41</t>
  </si>
  <si>
    <t>15.01.08</t>
  </si>
  <si>
    <t>наладчик литейного оборудования</t>
  </si>
  <si>
    <t>Организатор онлайн мероприятий</t>
  </si>
  <si>
    <t>V16</t>
  </si>
  <si>
    <t>15.01.09</t>
  </si>
  <si>
    <t>машинист лесозаготовительных и трелевочных машин</t>
  </si>
  <si>
    <t>Организация строительного производства</t>
  </si>
  <si>
    <t>T63</t>
  </si>
  <si>
    <t>15.01.10</t>
  </si>
  <si>
    <t>слесарь по ремонту лесозаготовительного оборудования</t>
  </si>
  <si>
    <t>Организация экскурсионных услуг</t>
  </si>
  <si>
    <t>R58</t>
  </si>
  <si>
    <t>15.01.13</t>
  </si>
  <si>
    <t>монтажник технологического оборудования (по видам оборудования)</t>
  </si>
  <si>
    <t>Охрана окружающей среды</t>
  </si>
  <si>
    <t>T37</t>
  </si>
  <si>
    <t>15.01.17</t>
  </si>
  <si>
    <t>электромеханик по торговому и холодильному оборудованию</t>
  </si>
  <si>
    <t>Охрана труда</t>
  </si>
  <si>
    <t>T8</t>
  </si>
  <si>
    <t>15.01.18</t>
  </si>
  <si>
    <t>машинист холодильных установок</t>
  </si>
  <si>
    <t>Оценка качества и экспертиза строительного производства</t>
  </si>
  <si>
    <t>V04</t>
  </si>
  <si>
    <t>15.01.19</t>
  </si>
  <si>
    <t>наладчик контрольно-измерительных приборов и автоматики</t>
  </si>
  <si>
    <t>Парикмахерское искусство</t>
  </si>
  <si>
    <t>15.01.20</t>
  </si>
  <si>
    <t>слесарь по контрольно-измерительным приборам и автоматике</t>
  </si>
  <si>
    <t>Переработка нефти и газа</t>
  </si>
  <si>
    <t>T55</t>
  </si>
  <si>
    <t>15.01.21</t>
  </si>
  <si>
    <t>электромонтер охранно-пожарной сигнализации</t>
  </si>
  <si>
    <t>Печное дело</t>
  </si>
  <si>
    <t>R93</t>
  </si>
  <si>
    <t>15.01.22</t>
  </si>
  <si>
    <t>чертежник-конструктор</t>
  </si>
  <si>
    <t>Плотницкое дело</t>
  </si>
  <si>
    <t>15.01.23</t>
  </si>
  <si>
    <t>наладчик станков и оборудования в механообработке</t>
  </si>
  <si>
    <t>Поварское дело</t>
  </si>
  <si>
    <t>15.01.25</t>
  </si>
  <si>
    <t>станочник (металлообработка)</t>
  </si>
  <si>
    <t>Подготовка и транспортировка нефти</t>
  </si>
  <si>
    <t>V25</t>
  </si>
  <si>
    <t>15.01.26</t>
  </si>
  <si>
    <t>токарь-универсал</t>
  </si>
  <si>
    <t>Пожарная безопасность</t>
  </si>
  <si>
    <t>T65</t>
  </si>
  <si>
    <t>15.01.27</t>
  </si>
  <si>
    <t>фрезеровщик-универсал</t>
  </si>
  <si>
    <t>Полиграфические технологии</t>
  </si>
  <si>
    <t>15.01.29</t>
  </si>
  <si>
    <t>контролер станочных и слесарных работ</t>
  </si>
  <si>
    <t>Полимеханика и автоматизация</t>
  </si>
  <si>
    <t>15.01.30</t>
  </si>
  <si>
    <t>слесарь</t>
  </si>
  <si>
    <t>Правоохранительная деятельность (Полицейский)</t>
  </si>
  <si>
    <t>T11</t>
  </si>
  <si>
    <t>15.01.31</t>
  </si>
  <si>
    <t>мастер контрольно-измерительных приборов и автоматики</t>
  </si>
  <si>
    <t>Предпринимательство</t>
  </si>
  <si>
    <t>R11</t>
  </si>
  <si>
    <t>15.01.32</t>
  </si>
  <si>
    <t>оператор станков с программным управлением</t>
  </si>
  <si>
    <t>Преподавание английского языка в дистанционном формате</t>
  </si>
  <si>
    <t>T29</t>
  </si>
  <si>
    <t>15.01.33</t>
  </si>
  <si>
    <t>токарь на станках с числовым программным управлением</t>
  </si>
  <si>
    <t>Преподавание в младших классах</t>
  </si>
  <si>
    <t>R21</t>
  </si>
  <si>
    <t>15.01.34</t>
  </si>
  <si>
    <t>фрезеровщик на станках с числовым программным управлением</t>
  </si>
  <si>
    <t>Преподавание в основной и средней школе</t>
  </si>
  <si>
    <t>R19</t>
  </si>
  <si>
    <t>15.01.35</t>
  </si>
  <si>
    <t>мастер слесарных работ</t>
  </si>
  <si>
    <t>Преподавание музыки в школе</t>
  </si>
  <si>
    <t>R57</t>
  </si>
  <si>
    <t>15.01.36</t>
  </si>
  <si>
    <t>дефектоскопист</t>
  </si>
  <si>
    <t>Преподавание технологии</t>
  </si>
  <si>
    <t>R5</t>
  </si>
  <si>
    <t>15.02.01</t>
  </si>
  <si>
    <t>монтаж и техническая эксплуатация промышленного оборудования (по отраслям)</t>
  </si>
  <si>
    <t>Прибрежное рыболовство</t>
  </si>
  <si>
    <t>T94</t>
  </si>
  <si>
    <t>15.02.02</t>
  </si>
  <si>
    <t>техническая эксплуатация оборудования для производства электронной техники</t>
  </si>
  <si>
    <t>Проводник пассажирского вагона</t>
  </si>
  <si>
    <t>R44</t>
  </si>
  <si>
    <t>15.02.03</t>
  </si>
  <si>
    <t>техническая эксплуатация гидравлических машин, гидроприводов и гидропневмоавтоматики</t>
  </si>
  <si>
    <t>15.02.04</t>
  </si>
  <si>
    <t>специальные машины и устройства</t>
  </si>
  <si>
    <t>Проектирование и изготовление пресс-форм</t>
  </si>
  <si>
    <t>15.02.05</t>
  </si>
  <si>
    <t>техническая эксплуатация оборудования в торговле и общественном питании</t>
  </si>
  <si>
    <t>Проектирование и моделирование ювелирных украшений</t>
  </si>
  <si>
    <t>T83</t>
  </si>
  <si>
    <t>15.02.06</t>
  </si>
  <si>
    <t>монтаж и техническая эксплуатация холодильно-компрессорных машин и установок (по отраслям)</t>
  </si>
  <si>
    <t>Проектирование нейроинтерфейсов</t>
  </si>
  <si>
    <t>T34</t>
  </si>
  <si>
    <t>15.02.07</t>
  </si>
  <si>
    <t>автоматизация технологических процессов и производств (по отраслям)</t>
  </si>
  <si>
    <t>Проектировщик индивидуальной финансовой траектории</t>
  </si>
  <si>
    <t>V27</t>
  </si>
  <si>
    <t>15.02.08</t>
  </si>
  <si>
    <t>технология машиностроения</t>
  </si>
  <si>
    <t>Производственная сборка изделий авиационной техники</t>
  </si>
  <si>
    <t>R49</t>
  </si>
  <si>
    <t>15.02.09</t>
  </si>
  <si>
    <t>аддитивные технологии</t>
  </si>
  <si>
    <t>Производство мебели</t>
  </si>
  <si>
    <t>15.02.10</t>
  </si>
  <si>
    <t>мехатроника и мобильная робототехника (по отраслям)</t>
  </si>
  <si>
    <t>Производство металлоконструкций</t>
  </si>
  <si>
    <t>15.02.11</t>
  </si>
  <si>
    <t>техническая эксплуатация и обслуживание роботизированного производства</t>
  </si>
  <si>
    <t>Производство молочной продукции</t>
  </si>
  <si>
    <t>T68</t>
  </si>
  <si>
    <t>15.02.12</t>
  </si>
  <si>
    <t>монтаж, техническое обслуживание и ремонт промышленного оборудования (по отраслям)</t>
  </si>
  <si>
    <t>Производство мясных продуктов</t>
  </si>
  <si>
    <t>T67</t>
  </si>
  <si>
    <t>15.02.13</t>
  </si>
  <si>
    <t>техническое обслуживание и ремонт систем вентиляции и кондиционирования</t>
  </si>
  <si>
    <t>Производство работ на нефтегазовом месторождении</t>
  </si>
  <si>
    <t>V36</t>
  </si>
  <si>
    <t>15.02.14</t>
  </si>
  <si>
    <t>оснащение средствами автоматизации технологических процессов и производств (по отраслям)</t>
  </si>
  <si>
    <t>Промышленная автоматика</t>
  </si>
  <si>
    <t>15.02.15</t>
  </si>
  <si>
    <t>технология металлообрабатывающего производства</t>
  </si>
  <si>
    <t>Промышленная механика и монтаж</t>
  </si>
  <si>
    <t>18.01.01</t>
  </si>
  <si>
    <t>лаборант по физико-механическим испытаниям</t>
  </si>
  <si>
    <t>Промышленная робототехника</t>
  </si>
  <si>
    <t>R46</t>
  </si>
  <si>
    <t>18.01.02</t>
  </si>
  <si>
    <t>лаборант-эколог</t>
  </si>
  <si>
    <t>Промышленная фармацевтика</t>
  </si>
  <si>
    <t>V10</t>
  </si>
  <si>
    <t>18.01.03</t>
  </si>
  <si>
    <t>аппаратчик-оператор экологических установок</t>
  </si>
  <si>
    <t>Промышленное садоводство</t>
  </si>
  <si>
    <t>T86</t>
  </si>
  <si>
    <t>18.01.05</t>
  </si>
  <si>
    <t>аппаратчик-оператор производства неорганических веществ</t>
  </si>
  <si>
    <t>Промышленные биотехнологии</t>
  </si>
  <si>
    <t>V11</t>
  </si>
  <si>
    <t>18.01.06</t>
  </si>
  <si>
    <t>оператор производства стекловолокна, стекловолокнистых материалов и изделий стеклопластиков</t>
  </si>
  <si>
    <t>Промышленный дизайн</t>
  </si>
  <si>
    <t>R42</t>
  </si>
  <si>
    <t>18.01.08</t>
  </si>
  <si>
    <t>мастер-изготовитель деталей и изделий из стекла</t>
  </si>
  <si>
    <t>Психология и технология B2B продаж</t>
  </si>
  <si>
    <t>V43</t>
  </si>
  <si>
    <t>18.01.12</t>
  </si>
  <si>
    <t>изготовитель фарфоровых и фаянсовых изделий</t>
  </si>
  <si>
    <t>Пчеловодство</t>
  </si>
  <si>
    <t>T87</t>
  </si>
  <si>
    <t>18.01.22</t>
  </si>
  <si>
    <t>оператор в производстве шин</t>
  </si>
  <si>
    <t>Работы на токарных универсальных станках</t>
  </si>
  <si>
    <t>R37</t>
  </si>
  <si>
    <t>18.01.24</t>
  </si>
  <si>
    <t>мастер шиномонтажной мастерской</t>
  </si>
  <si>
    <t>Работы на фрезерных универсальных станках</t>
  </si>
  <si>
    <t>R38</t>
  </si>
  <si>
    <t>18.01.26</t>
  </si>
  <si>
    <t>аппаратчик-оператор нефтехимического производства</t>
  </si>
  <si>
    <t>Радиотехника 5G и последующих поколений</t>
  </si>
  <si>
    <t>V05</t>
  </si>
  <si>
    <t>18.01.27</t>
  </si>
  <si>
    <t>машинист технологических насосов и компрессоров</t>
  </si>
  <si>
    <t>Разработка виртуальной и дополненной реальности</t>
  </si>
  <si>
    <t>F3</t>
  </si>
  <si>
    <t>18.01.28</t>
  </si>
  <si>
    <t>оператор нефтепереработки</t>
  </si>
  <si>
    <t>Разработка компьютерных игр и мультимедийных приложений</t>
  </si>
  <si>
    <t>R89</t>
  </si>
  <si>
    <t>18.01.29</t>
  </si>
  <si>
    <t>мастер по обслуживанию магистральных трубопроводов</t>
  </si>
  <si>
    <t>Разработка мобильных приложений</t>
  </si>
  <si>
    <t>F6</t>
  </si>
  <si>
    <t>18.01.31</t>
  </si>
  <si>
    <t>машинист машин коксохимического производства</t>
  </si>
  <si>
    <t>Разработка решений с использованием блокчейн технологий</t>
  </si>
  <si>
    <t>F4</t>
  </si>
  <si>
    <t>18.01.32</t>
  </si>
  <si>
    <t>аппаратчик-оператор азотных производств и продуктов органического синтеза</t>
  </si>
  <si>
    <t>Реклама</t>
  </si>
  <si>
    <t>T14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</si>
  <si>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</si>
  <si>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</si>
  <si>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Рекрутинг</t>
  </si>
  <si>
    <t>R91</t>
  </si>
  <si>
    <t>18.02.01</t>
  </si>
  <si>
    <t>аналитический контроль качества химических соединений</t>
  </si>
  <si>
    <t>Ремесленная керамика</t>
  </si>
  <si>
    <t>T24</t>
  </si>
  <si>
    <t>18.02.03</t>
  </si>
  <si>
    <t>химическая технология неорганических веществ</t>
  </si>
  <si>
    <t>Ремонт и обслуживание легковых автомобилей</t>
  </si>
  <si>
    <t>18.02.04</t>
  </si>
  <si>
    <t>электрохимическое производство</t>
  </si>
  <si>
    <t>Ремонт и сервис нефтегазового оборудования</t>
  </si>
  <si>
    <t>V19</t>
  </si>
  <si>
    <t>18.02.05</t>
  </si>
  <si>
    <t>производство тугоплавких неметаллических и силикатных материалов и изделий</t>
  </si>
  <si>
    <t>Ремонт технологического оборудования химических производств</t>
  </si>
  <si>
    <t>T26</t>
  </si>
  <si>
    <t>18.02.06</t>
  </si>
  <si>
    <t>химическая технология органических веществ</t>
  </si>
  <si>
    <t>Реставрация произведений живописи</t>
  </si>
  <si>
    <t>T98</t>
  </si>
  <si>
    <t>18.02.07</t>
  </si>
  <si>
    <t>технология производства и переработки пластических масс и эластомеров</t>
  </si>
  <si>
    <t>Реставрация произведений из дерева</t>
  </si>
  <si>
    <t>R87</t>
  </si>
  <si>
    <t>18.02.09</t>
  </si>
  <si>
    <t>переработка нефти и газа</t>
  </si>
  <si>
    <t>Ресторанный сервис</t>
  </si>
  <si>
    <t>18.02.10</t>
  </si>
  <si>
    <t>коксохимическое производство</t>
  </si>
  <si>
    <t>Роботизированная сварка</t>
  </si>
  <si>
    <t>T70</t>
  </si>
  <si>
    <t>18.02.11</t>
  </si>
  <si>
    <t>технология пиротехнических составов и изделий</t>
  </si>
  <si>
    <t>Сантехника и отопление</t>
  </si>
  <si>
    <t>18.02.12</t>
  </si>
  <si>
    <t>технология аналитического контроля химических соединений</t>
  </si>
  <si>
    <t>Сборка корпусов металлических судов</t>
  </si>
  <si>
    <t>T22</t>
  </si>
  <si>
    <t>18.02.13</t>
  </si>
  <si>
    <t>технология производства изделий из полимерных композитов</t>
  </si>
  <si>
    <t>Сварочные технологии</t>
  </si>
  <si>
    <t>19.01.01</t>
  </si>
  <si>
    <t>аппаратчик-оператор в биотехнологии</t>
  </si>
  <si>
    <t>Сельскохозяйственные биотехнологии</t>
  </si>
  <si>
    <t>T9</t>
  </si>
  <si>
    <t>19.01.02</t>
  </si>
  <si>
    <t>лаборант-аналитик</t>
  </si>
  <si>
    <t>Сервис на воздушном транспорте</t>
  </si>
  <si>
    <t>R16</t>
  </si>
  <si>
    <t>19.01.04</t>
  </si>
  <si>
    <t>пекарь</t>
  </si>
  <si>
    <t>Сервис на объектах гостеприимства «Горничная»</t>
  </si>
  <si>
    <t>V28</t>
  </si>
  <si>
    <t>19.01.06</t>
  </si>
  <si>
    <t>аппаратчик производства сахара</t>
  </si>
  <si>
    <t>Сетевое и системное администрирование</t>
  </si>
  <si>
    <t>19.01.07</t>
  </si>
  <si>
    <t>кондитер сахаристых изделий</t>
  </si>
  <si>
    <t>Синтез и обработка минералов</t>
  </si>
  <si>
    <t>F10</t>
  </si>
  <si>
    <t>19.01.09</t>
  </si>
  <si>
    <t>наладчик оборудования в производстве пищевой продукции (по отраслям производства)</t>
  </si>
  <si>
    <t>Сити-Фермерство</t>
  </si>
  <si>
    <t>F11</t>
  </si>
  <si>
    <t>19.01.10</t>
  </si>
  <si>
    <t>мастер производства молочной продукции</t>
  </si>
  <si>
    <t>Сметное дело</t>
  </si>
  <si>
    <t>T57</t>
  </si>
  <si>
    <t>19.01.11</t>
  </si>
  <si>
    <t>изготовитель мороженого</t>
  </si>
  <si>
    <t>Социальная работа</t>
  </si>
  <si>
    <t>R63</t>
  </si>
  <si>
    <t>19.01.12</t>
  </si>
  <si>
    <t>переработчик скота и мяса</t>
  </si>
  <si>
    <t>Спасательные работы</t>
  </si>
  <si>
    <t>R10</t>
  </si>
  <si>
    <t>19.01.14</t>
  </si>
  <si>
    <t>оператор процессов колбасного производства</t>
  </si>
  <si>
    <t>Специалист по стрим технологиям</t>
  </si>
  <si>
    <t>V15</t>
  </si>
  <si>
    <t>19.01.15</t>
  </si>
  <si>
    <t>аппаратчик получения растительного масла</t>
  </si>
  <si>
    <t>Специалист по тестированию игрового программного обеспечения</t>
  </si>
  <si>
    <t>V14</t>
  </si>
  <si>
    <t>19.02.01</t>
  </si>
  <si>
    <t>биохимическое производство</t>
  </si>
  <si>
    <t>Столярное дело</t>
  </si>
  <si>
    <t>19.02.02</t>
  </si>
  <si>
    <t>технология хранения и переработки зерна</t>
  </si>
  <si>
    <t>Стоматология ортопедическая</t>
  </si>
  <si>
    <t>T6</t>
  </si>
  <si>
    <t>19.02.03</t>
  </si>
  <si>
    <t>технология хлеба, кондитерских и макаронных изделий</t>
  </si>
  <si>
    <t>Сухое строительство и штукатурные работы</t>
  </si>
  <si>
    <t>19.02.04</t>
  </si>
  <si>
    <t>технология сахаристых продуктов</t>
  </si>
  <si>
    <t>Технологии информационного моделирования BIM</t>
  </si>
  <si>
    <t>T33</t>
  </si>
  <si>
    <t>19.02.05</t>
  </si>
  <si>
    <t>технология бродильных производств и виноделие</t>
  </si>
  <si>
    <t>Технологии композитов</t>
  </si>
  <si>
    <t>R68</t>
  </si>
  <si>
    <t>19.02.06</t>
  </si>
  <si>
    <t>технология консервов и пищеконцентратов</t>
  </si>
  <si>
    <t>Технологии моды</t>
  </si>
  <si>
    <t>19.02.07</t>
  </si>
  <si>
    <t>технология молока и молочных продуктов</t>
  </si>
  <si>
    <t>Технологии физического развития</t>
  </si>
  <si>
    <t>V03</t>
  </si>
  <si>
    <t>19.02.08</t>
  </si>
  <si>
    <t>технология мяса и мясных продуктов</t>
  </si>
  <si>
    <t>Технологические системы энергетических объектов</t>
  </si>
  <si>
    <t>T59</t>
  </si>
  <si>
    <t>19.02.09</t>
  </si>
  <si>
    <t>технология жиров и жирозаменителей</t>
  </si>
  <si>
    <t>Технологическое предпринимательство</t>
  </si>
  <si>
    <t>V01U</t>
  </si>
  <si>
    <t>19.02.10</t>
  </si>
  <si>
    <t>технология продукции общественного питания</t>
  </si>
  <si>
    <t>Технология переработки дикорастущего лекарственно-растительного сырья и ягод</t>
  </si>
  <si>
    <t>V08</t>
  </si>
  <si>
    <t>20.01.01</t>
  </si>
  <si>
    <t>пожарный</t>
  </si>
  <si>
    <t>Технология энергоаудита</t>
  </si>
  <si>
    <t>T80</t>
  </si>
  <si>
    <t>20.02.01</t>
  </si>
  <si>
    <t>рациональное использование природохозяйственных комплексов</t>
  </si>
  <si>
    <t>Токарные работы на станках с ЧПУ</t>
  </si>
  <si>
    <t>20.02.02</t>
  </si>
  <si>
    <t>защита в чрезвычайных ситуациях</t>
  </si>
  <si>
    <t>Турагентская деятельность</t>
  </si>
  <si>
    <t>T41</t>
  </si>
  <si>
    <t>20.02.03</t>
  </si>
  <si>
    <t>природоохранное обустройство территорий</t>
  </si>
  <si>
    <t>Туризм</t>
  </si>
  <si>
    <t>R9</t>
  </si>
  <si>
    <t>20.02.04</t>
  </si>
  <si>
    <t>пожарная безопасность</t>
  </si>
  <si>
    <t>Туроператорская деятельность</t>
  </si>
  <si>
    <t>T42</t>
  </si>
  <si>
    <t>20.02.05</t>
  </si>
  <si>
    <t>организация оперативного (экстренного) реагирования в чрезвычайных ситуациях</t>
  </si>
  <si>
    <t>Укладка напольных покрытий</t>
  </si>
  <si>
    <t>E50</t>
  </si>
  <si>
    <t>21.01.01</t>
  </si>
  <si>
    <t>оператор нефтяных и газовых скважин</t>
  </si>
  <si>
    <t>Управление автогрейдером</t>
  </si>
  <si>
    <t>R73</t>
  </si>
  <si>
    <t>21.01.02</t>
  </si>
  <si>
    <t>оператор по ремонту скважин</t>
  </si>
  <si>
    <t>Управление бульдозером</t>
  </si>
  <si>
    <t>R72</t>
  </si>
  <si>
    <t>21.01.03</t>
  </si>
  <si>
    <t>бурильщик эксплуатационных и разведочных скважин</t>
  </si>
  <si>
    <t>Управление вокзальным комплексом</t>
  </si>
  <si>
    <t>T96</t>
  </si>
  <si>
    <t>21.01.04</t>
  </si>
  <si>
    <t>машинист на буровых установках</t>
  </si>
  <si>
    <t>Управление гидроманипулятором</t>
  </si>
  <si>
    <t>T54</t>
  </si>
  <si>
    <t>21.01.07</t>
  </si>
  <si>
    <t>бурильщик морского бурения скважин</t>
  </si>
  <si>
    <t>Управление жизненным циклом/ Управление программой</t>
  </si>
  <si>
    <t>R50</t>
  </si>
  <si>
    <t>21.01.08</t>
  </si>
  <si>
    <t>машинист на открытых горных работах</t>
  </si>
  <si>
    <t>Управление локомотивом</t>
  </si>
  <si>
    <t>R67</t>
  </si>
  <si>
    <t>21.01.10</t>
  </si>
  <si>
    <t>ремонтник горного оборудования</t>
  </si>
  <si>
    <t>Управление перевозочным процессом на железнодорожном транспорте</t>
  </si>
  <si>
    <t>T53</t>
  </si>
  <si>
    <t>21.01.13</t>
  </si>
  <si>
    <t>проходчик</t>
  </si>
  <si>
    <t>Управление складированием</t>
  </si>
  <si>
    <t>T97</t>
  </si>
  <si>
    <t>21.01.15</t>
  </si>
  <si>
    <t>электрослесарь подземный</t>
  </si>
  <si>
    <t>Управление форвардером</t>
  </si>
  <si>
    <t>T27</t>
  </si>
  <si>
    <t>21.01.16</t>
  </si>
  <si>
    <t>обогатитель полезных ископаемых</t>
  </si>
  <si>
    <t>Управление фронтальным погрузчиком</t>
  </si>
  <si>
    <t>R75</t>
  </si>
  <si>
    <t>21.02.01</t>
  </si>
  <si>
    <t>разработка и эксплуатация нефтяных и газовых месторождений</t>
  </si>
  <si>
    <t>Управление харвестером</t>
  </si>
  <si>
    <t>T28</t>
  </si>
  <si>
    <t>21.02.02</t>
  </si>
  <si>
    <t>бурение нефтяных и газовых скважин</t>
  </si>
  <si>
    <t>Управление экскаватором</t>
  </si>
  <si>
    <t>R74</t>
  </si>
  <si>
    <t>21.02.03</t>
  </si>
  <si>
    <t>сооружение и эксплуатация газонефтепроводов и газон ефтехранилиш</t>
  </si>
  <si>
    <t>Урбанистика: городское планирование</t>
  </si>
  <si>
    <t>V09</t>
  </si>
  <si>
    <t>21.02.04</t>
  </si>
  <si>
    <t>землеустройство</t>
  </si>
  <si>
    <t>Фармацевтика</t>
  </si>
  <si>
    <t>R35</t>
  </si>
  <si>
    <t>21.02.05</t>
  </si>
  <si>
    <t>земельно-имущественные отношения</t>
  </si>
  <si>
    <t>Физическая культура, спорт и фитнес</t>
  </si>
  <si>
    <t>21.02.06</t>
  </si>
  <si>
    <t>информационные системы обеспечения градостроительной деятельности</t>
  </si>
  <si>
    <t>Финансы</t>
  </si>
  <si>
    <t>T78</t>
  </si>
  <si>
    <t>21.02.07</t>
  </si>
  <si>
    <t> аэрофотогеодезия</t>
  </si>
  <si>
    <t>Флористика</t>
  </si>
  <si>
    <t>21.02.08</t>
  </si>
  <si>
    <t>прикладная геодезия</t>
  </si>
  <si>
    <t>Фотография</t>
  </si>
  <si>
    <t>R25</t>
  </si>
  <si>
    <t>21.02.09</t>
  </si>
  <si>
    <t>гидрогеология и инженерная геология</t>
  </si>
  <si>
    <t>Фрезерные работы на станках с ЧПУ</t>
  </si>
  <si>
    <t>21.02.10</t>
  </si>
  <si>
    <t>геология и разведка нефтяных и газовых месторождений</t>
  </si>
  <si>
    <t>Хлебопечение</t>
  </si>
  <si>
    <t>21.02.11</t>
  </si>
  <si>
    <t>геофизические методы поисков и разведки месторождений полезных ископаемых</t>
  </si>
  <si>
    <t>Холодильная техника и системы кондиционирования</t>
  </si>
  <si>
    <t>21.02.12</t>
  </si>
  <si>
    <t>технология и техника разведки месторождений полезных ископаемых</t>
  </si>
  <si>
    <t>Художественная резьба по дереву и кости</t>
  </si>
  <si>
    <t>V38</t>
  </si>
  <si>
    <t>21.02.13</t>
  </si>
  <si>
    <t>геологическая съемка, поиски и разведка месторождений полезных ископаемых</t>
  </si>
  <si>
    <t>Художественная роспись по дереву</t>
  </si>
  <si>
    <t>T73</t>
  </si>
  <si>
    <t>21.02.14</t>
  </si>
  <si>
    <t>маркшейдерское дело</t>
  </si>
  <si>
    <t>Цифровая метрология</t>
  </si>
  <si>
    <t>T64</t>
  </si>
  <si>
    <t>21.02.15</t>
  </si>
  <si>
    <t>открытые горные работы</t>
  </si>
  <si>
    <t>Цифровая трансформация</t>
  </si>
  <si>
    <t>V02U</t>
  </si>
  <si>
    <t>21.02.16</t>
  </si>
  <si>
    <t>шахтное строительство</t>
  </si>
  <si>
    <t>Цифровое земледелие</t>
  </si>
  <si>
    <t>T79</t>
  </si>
  <si>
    <t>21.02.17</t>
  </si>
  <si>
    <t>подземная разработка месторождений полезных ископаемых</t>
  </si>
  <si>
    <t>Цифровой модельер</t>
  </si>
  <si>
    <t>T32</t>
  </si>
  <si>
    <t>21.02.18</t>
  </si>
  <si>
    <t>обогащение полезных ископаемых</t>
  </si>
  <si>
    <t>Цифровой электропривод</t>
  </si>
  <si>
    <t>V32</t>
  </si>
  <si>
    <t>22.01.03</t>
  </si>
  <si>
    <t>машинист крана металлургического производства</t>
  </si>
  <si>
    <t>Экспедирование грузов</t>
  </si>
  <si>
    <t>D3</t>
  </si>
  <si>
    <t>22.01.04</t>
  </si>
  <si>
    <t>контролер металлургического производства</t>
  </si>
  <si>
    <t>Эксплуатация беспилотных авиационных систем</t>
  </si>
  <si>
    <t>F1</t>
  </si>
  <si>
    <t>22.01.05</t>
  </si>
  <si>
    <t>аппаратчик-оператор в производстве цветных металлов</t>
  </si>
  <si>
    <t>Эксплуатация и обслуживание многоквартирного дома</t>
  </si>
  <si>
    <t>T43</t>
  </si>
  <si>
    <t>22.01.08</t>
  </si>
  <si>
    <t>оператор прокатного производства</t>
  </si>
  <si>
    <t>Эксплуатация кабельных линий электропередачи</t>
  </si>
  <si>
    <t>R88</t>
  </si>
  <si>
    <t>22.01.09</t>
  </si>
  <si>
    <t>оператор трубного производства</t>
  </si>
  <si>
    <t>Эксплуатация сельскохозяйственных машин</t>
  </si>
  <si>
    <t>E53</t>
  </si>
  <si>
    <t>22.02.01</t>
  </si>
  <si>
    <t>металлургия черных металлов</t>
  </si>
  <si>
    <t>Эксплуатация сервисных роботов</t>
  </si>
  <si>
    <t>T75</t>
  </si>
  <si>
    <t>22.02.02</t>
  </si>
  <si>
    <t>металлургия цветных металлов</t>
  </si>
  <si>
    <t>Эксплуатация судов водного транспорта</t>
  </si>
  <si>
    <t>T5</t>
  </si>
  <si>
    <t>22.02.03</t>
  </si>
  <si>
    <t>питейное производство черных и цветных металлов</t>
  </si>
  <si>
    <t>Электромонтаж</t>
  </si>
  <si>
    <t>22.02.04</t>
  </si>
  <si>
    <t>металловедение и термическая обработка металлов</t>
  </si>
  <si>
    <t>Электроника</t>
  </si>
  <si>
    <t>22.02.05</t>
  </si>
  <si>
    <t>обработка металлов давлением</t>
  </si>
  <si>
    <t>Электрослесарь подземный</t>
  </si>
  <si>
    <t>R61</t>
  </si>
  <si>
    <t>22.02.06</t>
  </si>
  <si>
    <t>сварочное производство</t>
  </si>
  <si>
    <t>Эстетическая косметология</t>
  </si>
  <si>
    <t>22.02.07</t>
  </si>
  <si>
    <t>порошковая металлургия, композиционные материалы, покрытия</t>
  </si>
  <si>
    <t>Ювелирное дело</t>
  </si>
  <si>
    <t>23.01.01</t>
  </si>
  <si>
    <t>оператор транспортного терминала</t>
  </si>
  <si>
    <t>Клиентоориентированный сервис на вокзальном комплексе</t>
  </si>
  <si>
    <t>V31</t>
  </si>
  <si>
    <t>23.01.02</t>
  </si>
  <si>
    <t>докер-механизатор</t>
  </si>
  <si>
    <t>Командная работа по организации перевозочного процесса</t>
  </si>
  <si>
    <t>T95</t>
  </si>
  <si>
    <t>23.01.03</t>
  </si>
  <si>
    <t>автомеханик</t>
  </si>
  <si>
    <t>Командная работа по организации связи и передаче информации в полевых условиях</t>
  </si>
  <si>
    <t>V22</t>
  </si>
  <si>
    <t>23.01.04</t>
  </si>
  <si>
    <t>водитель городского электротранспорта</t>
  </si>
  <si>
    <t>Монтаж электрооборудования летательных аппаратов</t>
  </si>
  <si>
    <t>R83</t>
  </si>
  <si>
    <t>23.01.06</t>
  </si>
  <si>
    <t>машинист дорожных и строительных машин</t>
  </si>
  <si>
    <t>Продажи транспортно-логистических услуг</t>
  </si>
  <si>
    <t>V07</t>
  </si>
  <si>
    <t>23.01.07</t>
  </si>
  <si>
    <t>машинист крана (крановщик)</t>
  </si>
  <si>
    <t>Работа передвижных рельсосварочных самоходных машин</t>
  </si>
  <si>
    <t>V30</t>
  </si>
  <si>
    <t>23.01.08</t>
  </si>
  <si>
    <t>слесарь по ремонту строительных машин</t>
  </si>
  <si>
    <t>Сопровождение клиентов на транспорте</t>
  </si>
  <si>
    <t>V06</t>
  </si>
  <si>
    <t>23.01.09</t>
  </si>
  <si>
    <t>машинист локомотива</t>
  </si>
  <si>
    <t>Техническое администрирование проектов и мероприятий</t>
  </si>
  <si>
    <t>V48</t>
  </si>
  <si>
    <t>23.01.10</t>
  </si>
  <si>
    <t>слесарь по обслуживанию и ремонту подвижного состава</t>
  </si>
  <si>
    <t>Управление пассажирским транспортом</t>
  </si>
  <si>
    <t>R90</t>
  </si>
  <si>
    <t>23.01.11</t>
  </si>
  <si>
    <t>слесарь-электрик по ремонту электрооборудования подвижного состава (электровозов, электропоездов)</t>
  </si>
  <si>
    <t>Устройства, оборудование и элементы систем теплоснабжения</t>
  </si>
  <si>
    <t>V35</t>
  </si>
  <si>
    <t>23.01.12</t>
  </si>
  <si>
    <t>слесарь-электрик метрополитена</t>
  </si>
  <si>
    <t>Фронтенд-Разработчик</t>
  </si>
  <si>
    <t>V26</t>
  </si>
  <si>
    <t>23.01.13</t>
  </si>
  <si>
    <t>электромонтер тяговой подстанции</t>
  </si>
  <si>
    <t>Эксплуатация пассажирской инфраструктуры</t>
  </si>
  <si>
    <t>V34</t>
  </si>
  <si>
    <t>23.01.14</t>
  </si>
  <si>
    <t>электромонтер устройств сигнализации, централизации, блокировки (сцб)</t>
  </si>
  <si>
    <t>Слесарная деятельность по ремонту и обслуживанию дорожно-строительных машин и механизмов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</si>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</sst>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Inconsolata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  <fill>
      <patternFill patternType="solid">
        <fgColor rgb="FF92D050"/>
        <bgColor rgb="FFC0C0C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CE5CD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4" fontId="1" fillId="5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" fontId="5" fillId="4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right" vertical="center" wrapText="1"/>
    </xf>
    <xf numFmtId="49" fontId="6" fillId="0" borderId="1" xfId="0" applyNumberFormat="1" applyFont="1" applyBorder="1"/>
    <xf numFmtId="49" fontId="7" fillId="0" borderId="1" xfId="0" applyNumberFormat="1" applyFont="1" applyBorder="1"/>
    <xf numFmtId="49" fontId="7" fillId="0" borderId="0" xfId="0" applyNumberFormat="1" applyFont="1"/>
    <xf numFmtId="49" fontId="8" fillId="0" borderId="1" xfId="0" applyNumberFormat="1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right"/>
    </xf>
    <xf numFmtId="49" fontId="9" fillId="6" borderId="1" xfId="0" applyNumberFormat="1" applyFont="1" applyFill="1" applyBorder="1"/>
    <xf numFmtId="49" fontId="7" fillId="6" borderId="0" xfId="0" applyNumberFormat="1" applyFont="1" applyFill="1"/>
    <xf numFmtId="0" fontId="10" fillId="0" borderId="1" xfId="0" applyFont="1" applyBorder="1" applyAlignment="1">
      <alignment wrapText="1"/>
    </xf>
    <xf numFmtId="0" fontId="11" fillId="0" borderId="1" xfId="0" applyFont="1" applyBorder="1"/>
    <xf numFmtId="49" fontId="7" fillId="0" borderId="1" xfId="0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right"/>
    </xf>
    <xf numFmtId="0" fontId="11" fillId="5" borderId="1" xfId="0" applyFont="1" applyFill="1" applyBorder="1"/>
    <xf numFmtId="0" fontId="10" fillId="0" borderId="0" xfId="0" applyFont="1" applyAlignment="1">
      <alignment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0"/>
  <sheetViews>
    <sheetView tabSelected="1" topLeftCell="A55" zoomScale="85" zoomScaleNormal="85" workbookViewId="0">
      <selection activeCell="L143" sqref="L143"/>
    </sheetView>
  </sheetViews>
  <sheetFormatPr defaultColWidth="14.42578125" defaultRowHeight="12.75" x14ac:dyDescent="0.2"/>
  <cols>
    <col min="1" max="1" width="9.5703125" style="1" customWidth="1"/>
    <col min="2" max="2" width="34.42578125" style="1" customWidth="1"/>
    <col min="3" max="3" width="12" style="1" customWidth="1"/>
    <col min="4" max="4" width="43.85546875" style="1" customWidth="1"/>
    <col min="5" max="5" width="10.42578125" style="1" customWidth="1"/>
    <col min="6" max="6" width="41.42578125" style="1" customWidth="1"/>
    <col min="7" max="7" width="14.42578125" style="1"/>
    <col min="8" max="9" width="11.85546875" style="1" customWidth="1"/>
    <col min="10" max="12" width="14.42578125" style="1"/>
    <col min="13" max="14" width="4" style="1" customWidth="1"/>
    <col min="15" max="18" width="14.42578125" style="1"/>
    <col min="19" max="19" width="4" style="1" customWidth="1"/>
    <col min="20" max="16384" width="14.42578125" style="1"/>
  </cols>
  <sheetData>
    <row r="1" spans="1:22" x14ac:dyDescent="0.2">
      <c r="A1" s="2"/>
      <c r="B1" s="3"/>
      <c r="C1" s="3"/>
      <c r="D1" s="4"/>
      <c r="E1" s="5"/>
      <c r="F1" s="6"/>
      <c r="G1" s="4"/>
      <c r="H1" s="4"/>
      <c r="I1" s="4"/>
      <c r="J1" s="4"/>
      <c r="K1" s="4"/>
      <c r="L1" s="7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">
      <c r="A2" s="4"/>
      <c r="B2" s="4"/>
      <c r="C2" s="8" t="s">
        <v>0</v>
      </c>
      <c r="D2" s="9" t="s">
        <v>1</v>
      </c>
      <c r="E2" s="5"/>
      <c r="F2" s="4"/>
      <c r="G2" s="4"/>
      <c r="H2" s="4"/>
      <c r="I2" s="4"/>
      <c r="J2" s="4"/>
      <c r="K2" s="4"/>
      <c r="L2" s="7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">
      <c r="A3" s="4"/>
      <c r="B3" s="4"/>
      <c r="C3" s="8" t="s">
        <v>2</v>
      </c>
      <c r="D3" s="9" t="s">
        <v>3</v>
      </c>
      <c r="E3" s="5"/>
      <c r="F3" s="4"/>
      <c r="G3" s="4"/>
      <c r="H3" s="4"/>
      <c r="I3" s="4"/>
      <c r="J3" s="4"/>
      <c r="K3" s="4"/>
      <c r="L3" s="7"/>
      <c r="M3" s="4"/>
      <c r="N3" s="4"/>
      <c r="O3" s="10"/>
      <c r="P3" s="10" t="s">
        <v>4</v>
      </c>
      <c r="Q3" s="10" t="s">
        <v>5</v>
      </c>
      <c r="R3" s="10" t="s">
        <v>6</v>
      </c>
      <c r="S3" s="4"/>
      <c r="T3" s="10" t="s">
        <v>7</v>
      </c>
      <c r="U3" s="10" t="s">
        <v>6</v>
      </c>
      <c r="V3" s="4"/>
    </row>
    <row r="4" spans="1:22" ht="15.75" x14ac:dyDescent="0.2">
      <c r="A4" s="4"/>
      <c r="B4" s="4"/>
      <c r="C4" s="11" t="s">
        <v>8</v>
      </c>
      <c r="D4" s="12"/>
      <c r="E4" s="4"/>
      <c r="F4" s="4"/>
      <c r="G4" s="4"/>
      <c r="H4" s="5"/>
      <c r="I4" s="4"/>
      <c r="J4" s="4"/>
      <c r="K4" s="4"/>
      <c r="L4" s="7"/>
      <c r="M4" s="4"/>
      <c r="N4" s="4"/>
      <c r="O4" s="10" t="s">
        <v>9</v>
      </c>
      <c r="P4" s="13">
        <f>IFERROR(SUMIF($C$19:$C$50,"O",$I$19:$I$50), 0)</f>
        <v>11.2</v>
      </c>
      <c r="Q4" s="13">
        <f>IFERROR(SUMIF($C$19:$C$50,"J",$I$19:$I$50),0)</f>
        <v>0.8</v>
      </c>
      <c r="R4" s="13">
        <f t="shared" ref="R4:R12" si="0">IFERROR(SUM(P4:Q4),0)</f>
        <v>12</v>
      </c>
      <c r="S4" s="4"/>
      <c r="T4" s="10" t="s">
        <v>10</v>
      </c>
      <c r="U4" s="13">
        <f>IFERROR(SUMIF($H:$H,1,$I:$I),0)</f>
        <v>1.1000000000000001</v>
      </c>
      <c r="V4" s="4"/>
    </row>
    <row r="5" spans="1:22" x14ac:dyDescent="0.2">
      <c r="A5" s="4"/>
      <c r="B5" s="4"/>
      <c r="C5" s="4"/>
      <c r="D5" s="8" t="s">
        <v>11</v>
      </c>
      <c r="E5" s="14" t="s">
        <v>12</v>
      </c>
      <c r="F5" s="4"/>
      <c r="G5" s="4"/>
      <c r="H5" s="4"/>
      <c r="I5" s="4"/>
      <c r="J5" s="4"/>
      <c r="K5" s="4"/>
      <c r="L5" s="7"/>
      <c r="M5" s="4"/>
      <c r="N5" s="4"/>
      <c r="O5" s="10" t="s">
        <v>13</v>
      </c>
      <c r="P5" s="13">
        <f>IFERROR(SUMIF($C$50:$C$90,"O",$I$50:$I$90), 0)</f>
        <v>26.000000000000007</v>
      </c>
      <c r="Q5" s="13">
        <f>IFERROR(SUMIF($C$50:$C$90,"J",$I$50:$I$90),0)</f>
        <v>0</v>
      </c>
      <c r="R5" s="13">
        <f t="shared" si="0"/>
        <v>26.000000000000007</v>
      </c>
      <c r="S5" s="4"/>
      <c r="T5" s="10" t="s">
        <v>14</v>
      </c>
      <c r="U5" s="13">
        <f>IFERROR(SUMIF($H:$H,2,$I:$I),0)</f>
        <v>6.1</v>
      </c>
      <c r="V5" s="4"/>
    </row>
    <row r="6" spans="1:22" x14ac:dyDescent="0.2">
      <c r="A6" s="4"/>
      <c r="B6" s="4"/>
      <c r="C6" s="15" t="s">
        <v>9</v>
      </c>
      <c r="D6" s="15" t="s">
        <v>15</v>
      </c>
      <c r="E6" s="16">
        <f>IFERROR(SUM($I$19:$I$50), 0)</f>
        <v>12</v>
      </c>
      <c r="F6" s="4"/>
      <c r="G6" s="4"/>
      <c r="H6" s="4"/>
      <c r="I6" s="4"/>
      <c r="J6" s="4"/>
      <c r="K6" s="4"/>
      <c r="L6" s="7"/>
      <c r="M6" s="4"/>
      <c r="N6" s="4"/>
      <c r="O6" s="10" t="s">
        <v>16</v>
      </c>
      <c r="P6" s="13">
        <f>IFERROR(SUMIF($C$90:$C$129,"O",$I$90:$I$129), 0)</f>
        <v>5.8999999999999995</v>
      </c>
      <c r="Q6" s="13">
        <f>IFERROR(SUMIF($C$90:$C$129,"J",$I$90:$I$129),0)</f>
        <v>1.1000000000000001</v>
      </c>
      <c r="R6" s="13">
        <f t="shared" si="0"/>
        <v>7</v>
      </c>
      <c r="S6" s="4"/>
      <c r="T6" s="10" t="s">
        <v>17</v>
      </c>
      <c r="U6" s="13">
        <f>IFERROR(SUMIF($H:$H,3,$I:$I),0)</f>
        <v>8</v>
      </c>
      <c r="V6" s="4"/>
    </row>
    <row r="7" spans="1:22" x14ac:dyDescent="0.2">
      <c r="A7" s="4"/>
      <c r="B7" s="4"/>
      <c r="C7" s="15" t="s">
        <v>13</v>
      </c>
      <c r="D7" s="15" t="s">
        <v>18</v>
      </c>
      <c r="E7" s="16">
        <f>IFERROR(SUM($I$50:$I$90),0)</f>
        <v>26.000000000000007</v>
      </c>
      <c r="F7" s="4"/>
      <c r="G7" s="4"/>
      <c r="H7" s="4"/>
      <c r="I7" s="4"/>
      <c r="J7" s="4"/>
      <c r="K7" s="4"/>
      <c r="L7" s="7"/>
      <c r="M7" s="4"/>
      <c r="N7" s="4"/>
      <c r="O7" s="10" t="s">
        <v>19</v>
      </c>
      <c r="P7" s="13">
        <f>IFERROR(SUMIF($C$129:$C$142,"O",$I$129:$I$142), 0)</f>
        <v>1</v>
      </c>
      <c r="Q7" s="13">
        <f>IFERROR(SUMIF($C$129:$C$142,"J",$I$129:$I$142),0)</f>
        <v>4</v>
      </c>
      <c r="R7" s="13">
        <f t="shared" si="0"/>
        <v>5</v>
      </c>
      <c r="S7" s="4"/>
      <c r="T7" s="10" t="s">
        <v>20</v>
      </c>
      <c r="U7" s="13">
        <f>IFERROR(SUMIF($H:$H,4,$I:$I),0)</f>
        <v>10.9</v>
      </c>
      <c r="V7" s="4"/>
    </row>
    <row r="8" spans="1:22" x14ac:dyDescent="0.2">
      <c r="A8" s="4"/>
      <c r="B8" s="4"/>
      <c r="C8" s="15" t="s">
        <v>16</v>
      </c>
      <c r="D8" s="15" t="s">
        <v>21</v>
      </c>
      <c r="E8" s="16">
        <f>IFERROR(SUM($I$90:$I$129),0)</f>
        <v>6.9999999999999991</v>
      </c>
      <c r="F8" s="4"/>
      <c r="G8" s="4"/>
      <c r="H8" s="4"/>
      <c r="I8" s="4"/>
      <c r="J8" s="4"/>
      <c r="K8" s="4"/>
      <c r="L8" s="7"/>
      <c r="M8" s="4"/>
      <c r="N8" s="4"/>
      <c r="O8" s="10" t="s">
        <v>22</v>
      </c>
      <c r="P8" s="13">
        <f>IFERROR(SUMIF(#REF!,"O",#REF!), 0)</f>
        <v>0</v>
      </c>
      <c r="Q8" s="17">
        <f>IFERROR(SUMIF(#REF!,"J",#REF!),0)</f>
        <v>0</v>
      </c>
      <c r="R8" s="13">
        <f t="shared" si="0"/>
        <v>0</v>
      </c>
      <c r="S8" s="4"/>
      <c r="T8" s="10" t="s">
        <v>23</v>
      </c>
      <c r="U8" s="13">
        <f>IFERROR(SUMIF($H:$H,5,$I:$I),0)</f>
        <v>22.900000000000002</v>
      </c>
      <c r="V8" s="4"/>
    </row>
    <row r="9" spans="1:22" x14ac:dyDescent="0.2">
      <c r="A9" s="4"/>
      <c r="B9" s="4"/>
      <c r="C9" s="15" t="s">
        <v>19</v>
      </c>
      <c r="D9" s="15" t="s">
        <v>24</v>
      </c>
      <c r="E9" s="16">
        <f>IFERROR(SUM($I$129:$I$142), 0)</f>
        <v>5</v>
      </c>
      <c r="F9" s="4"/>
      <c r="G9" s="4"/>
      <c r="H9" s="4"/>
      <c r="I9" s="4"/>
      <c r="J9" s="4"/>
      <c r="K9" s="4"/>
      <c r="L9" s="7"/>
      <c r="M9" s="4"/>
      <c r="N9" s="4"/>
      <c r="O9" s="10" t="s">
        <v>25</v>
      </c>
      <c r="P9" s="13">
        <f>IFERROR(SUMIF(#REF!,"O",#REF!), 0)</f>
        <v>0</v>
      </c>
      <c r="Q9" s="13">
        <f>IFERROR(SUMIF(#REF!,"J",#REF!),0)</f>
        <v>0</v>
      </c>
      <c r="R9" s="13">
        <f t="shared" si="0"/>
        <v>0</v>
      </c>
      <c r="S9" s="4"/>
      <c r="T9" s="10" t="s">
        <v>26</v>
      </c>
      <c r="U9" s="13">
        <f>IFERROR(SUMIF($H:$H,6,$I:$I),0)</f>
        <v>1</v>
      </c>
      <c r="V9" s="4"/>
    </row>
    <row r="10" spans="1:22" x14ac:dyDescent="0.2">
      <c r="A10" s="4"/>
      <c r="B10" s="4"/>
      <c r="C10" s="15" t="s">
        <v>22</v>
      </c>
      <c r="D10" s="15"/>
      <c r="E10" s="16">
        <f>IFERROR(SUM(#REF!), 0)</f>
        <v>0</v>
      </c>
      <c r="F10" s="4"/>
      <c r="G10" s="4"/>
      <c r="H10" s="4"/>
      <c r="I10" s="4"/>
      <c r="J10" s="4"/>
      <c r="K10" s="4"/>
      <c r="L10" s="7"/>
      <c r="M10" s="4"/>
      <c r="N10" s="4"/>
      <c r="O10" s="10" t="s">
        <v>27</v>
      </c>
      <c r="P10" s="13">
        <f>IFERROR(SUMIF(#REF!,"O",#REF!), 0)</f>
        <v>0</v>
      </c>
      <c r="Q10" s="13">
        <f>IFERROR(SUMIF(#REF!,"J",#REF!),0)</f>
        <v>0</v>
      </c>
      <c r="R10" s="13">
        <f t="shared" si="0"/>
        <v>0</v>
      </c>
      <c r="S10" s="4"/>
      <c r="T10" s="10" t="s">
        <v>28</v>
      </c>
      <c r="U10" s="13">
        <f>IFERROR(SUMIF($H:$H,7,$I:$I),0)</f>
        <v>0</v>
      </c>
      <c r="V10" s="4"/>
    </row>
    <row r="11" spans="1:22" x14ac:dyDescent="0.2">
      <c r="A11" s="4"/>
      <c r="B11" s="4"/>
      <c r="C11" s="15" t="s">
        <v>25</v>
      </c>
      <c r="D11" s="15"/>
      <c r="E11" s="16">
        <f>IFERROR(SUM(#REF!), 0)</f>
        <v>0</v>
      </c>
      <c r="F11" s="4"/>
      <c r="G11" s="4"/>
      <c r="H11" s="4"/>
      <c r="I11" s="4"/>
      <c r="J11" s="4"/>
      <c r="K11" s="4"/>
      <c r="L11" s="7"/>
      <c r="M11" s="4"/>
      <c r="N11" s="4"/>
      <c r="O11" s="10" t="s">
        <v>29</v>
      </c>
      <c r="P11" s="13">
        <f>IFERROR(SUMIF(#REF!,"O",#REF!), 0)</f>
        <v>0</v>
      </c>
      <c r="Q11" s="13">
        <f>IFERROR(SUMIF(#REF!,"J",#REF!),0)</f>
        <v>0</v>
      </c>
      <c r="R11" s="13">
        <f t="shared" si="0"/>
        <v>0</v>
      </c>
      <c r="S11" s="4"/>
      <c r="T11" s="10" t="s">
        <v>30</v>
      </c>
      <c r="U11" s="13">
        <f>IFERROR(SUMIF($H:$H,8,$I:$I),0)</f>
        <v>0</v>
      </c>
      <c r="V11" s="4"/>
    </row>
    <row r="12" spans="1:22" x14ac:dyDescent="0.2">
      <c r="A12" s="4"/>
      <c r="B12" s="4"/>
      <c r="C12" s="15" t="s">
        <v>27</v>
      </c>
      <c r="D12" s="15"/>
      <c r="E12" s="16">
        <f>IFERROR(SUM(#REF!), 0)</f>
        <v>0</v>
      </c>
      <c r="F12" s="4"/>
      <c r="G12" s="4"/>
      <c r="H12" s="4"/>
      <c r="I12" s="4"/>
      <c r="J12" s="4"/>
      <c r="K12" s="4"/>
      <c r="L12" s="7"/>
      <c r="M12" s="4"/>
      <c r="N12" s="4"/>
      <c r="O12" s="10" t="s">
        <v>31</v>
      </c>
      <c r="P12" s="13">
        <f>IFERROR(SUMIF($C$143:$C$144,"O",$I$143:$I$144), 0)</f>
        <v>0</v>
      </c>
      <c r="Q12" s="13">
        <f>IFERROR(SUMIF($C$143:$C$144,"J",$I$143:$I$144),0)</f>
        <v>0</v>
      </c>
      <c r="R12" s="13">
        <f t="shared" si="0"/>
        <v>0</v>
      </c>
      <c r="S12" s="4"/>
      <c r="T12" s="10" t="s">
        <v>32</v>
      </c>
      <c r="U12" s="13">
        <f>IFERROR(SUMIF($H:$H,9,$I:$I),0)</f>
        <v>0</v>
      </c>
      <c r="V12" s="4"/>
    </row>
    <row r="13" spans="1:22" x14ac:dyDescent="0.2">
      <c r="A13" s="4"/>
      <c r="B13" s="4"/>
      <c r="C13" s="15" t="s">
        <v>29</v>
      </c>
      <c r="D13" s="15"/>
      <c r="E13" s="16">
        <f>IFERROR(SUM(#REF!), 0)</f>
        <v>0</v>
      </c>
      <c r="F13" s="4"/>
      <c r="G13" s="4"/>
      <c r="H13" s="4"/>
      <c r="I13" s="4"/>
      <c r="J13" s="4"/>
      <c r="K13" s="4"/>
      <c r="L13" s="7"/>
      <c r="M13" s="4"/>
      <c r="N13" s="4"/>
      <c r="O13" s="10" t="s">
        <v>6</v>
      </c>
      <c r="P13" s="13">
        <f>IFERROR(SUM(P4:P12),0)</f>
        <v>44.1</v>
      </c>
      <c r="Q13" s="13">
        <f>IFERROR(SUM(Q4:Q12),0)</f>
        <v>5.9</v>
      </c>
      <c r="R13" s="13">
        <f>IFERROR(SUM(R4:R12),0)</f>
        <v>50.000000000000007</v>
      </c>
      <c r="S13" s="4"/>
      <c r="T13" s="10" t="s">
        <v>33</v>
      </c>
      <c r="U13" s="13">
        <f>IFERROR(SUMIF($H:$H,10,$I:$I),0)</f>
        <v>0</v>
      </c>
      <c r="V13" s="4"/>
    </row>
    <row r="14" spans="1:22" x14ac:dyDescent="0.2">
      <c r="A14" s="4"/>
      <c r="B14" s="4"/>
      <c r="C14" s="15" t="s">
        <v>31</v>
      </c>
      <c r="D14" s="15"/>
      <c r="E14" s="16">
        <f>IFERROR(SUM($I$143:$I$144), 0)</f>
        <v>0</v>
      </c>
      <c r="F14" s="4"/>
      <c r="G14" s="4"/>
      <c r="H14" s="4"/>
      <c r="I14" s="4"/>
      <c r="J14" s="4"/>
      <c r="K14" s="4"/>
      <c r="L14" s="7"/>
      <c r="M14" s="4"/>
      <c r="N14" s="4"/>
      <c r="O14" s="4"/>
      <c r="P14" s="4"/>
      <c r="Q14" s="4"/>
      <c r="R14" s="4"/>
      <c r="S14" s="4"/>
      <c r="T14" s="10" t="s">
        <v>6</v>
      </c>
      <c r="U14" s="13">
        <f>IFERROR(SUM($U$4:$U$13), 0)</f>
        <v>50</v>
      </c>
      <c r="V14" s="4"/>
    </row>
    <row r="15" spans="1:22" x14ac:dyDescent="0.2">
      <c r="A15" s="4"/>
      <c r="B15" s="4"/>
      <c r="C15" s="15" t="s">
        <v>6</v>
      </c>
      <c r="D15" s="15"/>
      <c r="E15" s="16">
        <f>IFERROR(SUM(I:I), 0)</f>
        <v>49.999999999999986</v>
      </c>
      <c r="F15" s="4"/>
      <c r="G15" s="4"/>
      <c r="H15" s="4"/>
      <c r="I15" s="4"/>
      <c r="J15" s="4"/>
      <c r="K15" s="4"/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7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">
      <c r="A18" s="4"/>
      <c r="B18" s="4"/>
      <c r="C18" s="4"/>
      <c r="D18" s="4"/>
      <c r="E18" s="5"/>
      <c r="F18" s="4"/>
      <c r="G18" s="4"/>
      <c r="H18" s="4"/>
      <c r="I18" s="4"/>
      <c r="J18" s="4"/>
      <c r="K18" s="4"/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51" x14ac:dyDescent="0.2">
      <c r="A19" s="18" t="s">
        <v>34</v>
      </c>
      <c r="B19" s="18" t="s">
        <v>35</v>
      </c>
      <c r="C19" s="18" t="s">
        <v>36</v>
      </c>
      <c r="D19" s="18" t="s">
        <v>37</v>
      </c>
      <c r="E19" s="18" t="s">
        <v>38</v>
      </c>
      <c r="F19" s="18" t="s">
        <v>39</v>
      </c>
      <c r="G19" s="18" t="s">
        <v>40</v>
      </c>
      <c r="H19" s="18" t="s">
        <v>7</v>
      </c>
      <c r="I19" s="18" t="s">
        <v>41</v>
      </c>
      <c r="J19" s="19" t="s">
        <v>42</v>
      </c>
      <c r="K19" s="19" t="s">
        <v>43</v>
      </c>
      <c r="L19" s="20">
        <f>IFERROR(SUM($I$19:$I$50), 0)</f>
        <v>12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">
      <c r="A20" s="8" t="s">
        <v>44</v>
      </c>
      <c r="B20" s="21" t="s">
        <v>45</v>
      </c>
      <c r="C20" s="22"/>
      <c r="D20" s="21"/>
      <c r="E20" s="8"/>
      <c r="F20" s="21"/>
      <c r="G20" s="21"/>
      <c r="H20" s="22"/>
      <c r="I20" s="2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">
      <c r="A21" s="8"/>
      <c r="B21" s="21"/>
      <c r="C21" s="22" t="s">
        <v>46</v>
      </c>
      <c r="D21" s="45" t="s">
        <v>47</v>
      </c>
      <c r="E21" s="8"/>
      <c r="F21" s="21" t="s">
        <v>48</v>
      </c>
      <c r="G21" s="21"/>
      <c r="H21" s="22">
        <v>4</v>
      </c>
      <c r="I21" s="23">
        <v>1</v>
      </c>
      <c r="J21" s="4">
        <v>1</v>
      </c>
      <c r="K21" s="4">
        <f>SUM(J21:J48)</f>
        <v>12</v>
      </c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">
      <c r="A22" s="8"/>
      <c r="B22" s="21"/>
      <c r="C22" s="22" t="s">
        <v>46</v>
      </c>
      <c r="D22" s="45" t="s">
        <v>49</v>
      </c>
      <c r="E22" s="8"/>
      <c r="F22" s="21" t="s">
        <v>48</v>
      </c>
      <c r="G22" s="21"/>
      <c r="H22" s="22">
        <v>4</v>
      </c>
      <c r="I22" s="23">
        <v>1</v>
      </c>
      <c r="J22" s="4">
        <v>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8"/>
      <c r="B23" s="21"/>
      <c r="C23" s="22" t="s">
        <v>46</v>
      </c>
      <c r="D23" s="45" t="s">
        <v>50</v>
      </c>
      <c r="E23" s="8"/>
      <c r="F23" s="21" t="s">
        <v>48</v>
      </c>
      <c r="G23" s="21"/>
      <c r="H23" s="22">
        <v>4</v>
      </c>
      <c r="I23" s="23">
        <v>0.5</v>
      </c>
      <c r="J23" s="4">
        <v>0.5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25.5" x14ac:dyDescent="0.2">
      <c r="A24" s="8" t="s">
        <v>51</v>
      </c>
      <c r="B24" s="21" t="s">
        <v>52</v>
      </c>
      <c r="C24" s="22"/>
      <c r="D24" s="21"/>
      <c r="E24" s="8"/>
      <c r="F24" s="21"/>
      <c r="G24" s="21"/>
      <c r="H24" s="22"/>
      <c r="I24" s="2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25.5" x14ac:dyDescent="0.2">
      <c r="A25" s="8"/>
      <c r="B25" s="21"/>
      <c r="C25" s="22" t="s">
        <v>46</v>
      </c>
      <c r="D25" s="45" t="s">
        <v>53</v>
      </c>
      <c r="E25" s="8"/>
      <c r="F25" s="21" t="s">
        <v>54</v>
      </c>
      <c r="G25" s="21"/>
      <c r="H25" s="22">
        <v>4</v>
      </c>
      <c r="I25" s="23">
        <v>2</v>
      </c>
      <c r="J25" s="4">
        <v>2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5.5" x14ac:dyDescent="0.2">
      <c r="A26" s="8"/>
      <c r="B26" s="21"/>
      <c r="C26" s="22" t="s">
        <v>46</v>
      </c>
      <c r="D26" s="45" t="s">
        <v>55</v>
      </c>
      <c r="E26" s="8"/>
      <c r="F26" s="21" t="s">
        <v>56</v>
      </c>
      <c r="G26" s="21"/>
      <c r="H26" s="22">
        <v>4</v>
      </c>
      <c r="I26" s="23">
        <v>0.5</v>
      </c>
      <c r="J26" s="4">
        <v>0.5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25.5" x14ac:dyDescent="0.2">
      <c r="A27" s="8"/>
      <c r="B27" s="21"/>
      <c r="C27" s="22" t="s">
        <v>46</v>
      </c>
      <c r="D27" s="45" t="s">
        <v>57</v>
      </c>
      <c r="E27" s="8"/>
      <c r="F27" s="21" t="s">
        <v>58</v>
      </c>
      <c r="G27" s="21"/>
      <c r="H27" s="22">
        <v>4</v>
      </c>
      <c r="I27" s="23">
        <v>2</v>
      </c>
      <c r="J27" s="4">
        <v>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25.5" x14ac:dyDescent="0.2">
      <c r="A28" s="8"/>
      <c r="B28" s="21"/>
      <c r="C28" s="22" t="s">
        <v>46</v>
      </c>
      <c r="D28" s="45" t="s">
        <v>59</v>
      </c>
      <c r="E28" s="8"/>
      <c r="F28" s="21" t="s">
        <v>60</v>
      </c>
      <c r="G28" s="21"/>
      <c r="H28" s="22">
        <v>4</v>
      </c>
      <c r="I28" s="23">
        <v>0.5</v>
      </c>
      <c r="J28" s="4">
        <v>0.5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5.5" x14ac:dyDescent="0.2">
      <c r="A29" s="8"/>
      <c r="B29" s="21"/>
      <c r="C29" s="22" t="s">
        <v>46</v>
      </c>
      <c r="D29" s="45" t="s">
        <v>61</v>
      </c>
      <c r="E29" s="8"/>
      <c r="F29" s="21" t="s">
        <v>62</v>
      </c>
      <c r="G29" s="21"/>
      <c r="H29" s="22">
        <v>4</v>
      </c>
      <c r="I29" s="23">
        <v>0.5</v>
      </c>
      <c r="J29" s="4">
        <v>0.5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42" customHeight="1" x14ac:dyDescent="0.2">
      <c r="A30" s="8"/>
      <c r="B30" s="21"/>
      <c r="C30" s="22" t="s">
        <v>46</v>
      </c>
      <c r="D30" s="45" t="s">
        <v>63</v>
      </c>
      <c r="E30" s="8"/>
      <c r="F30" s="21" t="s">
        <v>64</v>
      </c>
      <c r="G30" s="21"/>
      <c r="H30" s="22">
        <v>4</v>
      </c>
      <c r="I30" s="23">
        <v>0.9</v>
      </c>
      <c r="J30" s="4">
        <v>0.9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25.5" x14ac:dyDescent="0.2">
      <c r="A31" s="8"/>
      <c r="B31" s="21"/>
      <c r="C31" s="22" t="s">
        <v>65</v>
      </c>
      <c r="D31" s="45" t="s">
        <v>66</v>
      </c>
      <c r="E31" s="8"/>
      <c r="F31" s="21"/>
      <c r="G31" s="21"/>
      <c r="H31" s="22">
        <v>2</v>
      </c>
      <c r="I31" s="23">
        <v>0.5</v>
      </c>
      <c r="J31" s="4">
        <v>0.5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38.25" x14ac:dyDescent="0.2">
      <c r="A32" s="8"/>
      <c r="B32" s="21"/>
      <c r="C32" s="22"/>
      <c r="D32" s="21"/>
      <c r="E32" s="8">
        <v>0</v>
      </c>
      <c r="F32" s="21" t="s">
        <v>67</v>
      </c>
      <c r="G32" s="21"/>
      <c r="H32" s="22"/>
      <c r="I32" s="2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25.5" x14ac:dyDescent="0.2">
      <c r="A33" s="8"/>
      <c r="B33" s="21"/>
      <c r="C33" s="22"/>
      <c r="D33" s="21"/>
      <c r="E33" s="8">
        <v>1</v>
      </c>
      <c r="F33" s="21" t="s">
        <v>68</v>
      </c>
      <c r="G33" s="21"/>
      <c r="H33" s="22"/>
      <c r="I33" s="2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38.25" x14ac:dyDescent="0.2">
      <c r="A34" s="8"/>
      <c r="B34" s="21"/>
      <c r="C34" s="22"/>
      <c r="D34" s="21"/>
      <c r="E34" s="8">
        <v>2</v>
      </c>
      <c r="F34" s="21" t="s">
        <v>69</v>
      </c>
      <c r="G34" s="21"/>
      <c r="H34" s="22"/>
      <c r="I34" s="2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38.25" x14ac:dyDescent="0.2">
      <c r="A35" s="8"/>
      <c r="B35" s="21"/>
      <c r="C35" s="22"/>
      <c r="D35" s="21"/>
      <c r="E35" s="8">
        <v>3</v>
      </c>
      <c r="F35" s="21" t="s">
        <v>70</v>
      </c>
      <c r="G35" s="21"/>
      <c r="H35" s="22"/>
      <c r="I35" s="2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8" t="s">
        <v>71</v>
      </c>
      <c r="B36" s="21" t="s">
        <v>72</v>
      </c>
      <c r="C36" s="22"/>
      <c r="D36" s="21"/>
      <c r="E36" s="8"/>
      <c r="F36" s="21"/>
      <c r="G36" s="21"/>
      <c r="H36" s="22"/>
      <c r="I36" s="2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8"/>
      <c r="B37" s="21"/>
      <c r="C37" s="22" t="s">
        <v>46</v>
      </c>
      <c r="D37" s="45" t="s">
        <v>73</v>
      </c>
      <c r="E37" s="8"/>
      <c r="F37" s="21"/>
      <c r="G37" s="21"/>
      <c r="H37" s="22">
        <v>2</v>
      </c>
      <c r="I37" s="23">
        <v>0.1</v>
      </c>
      <c r="J37" s="4">
        <v>0.1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25.5" x14ac:dyDescent="0.2">
      <c r="A38" s="8"/>
      <c r="B38" s="21"/>
      <c r="C38" s="22" t="s">
        <v>46</v>
      </c>
      <c r="D38" s="45" t="s">
        <v>74</v>
      </c>
      <c r="E38" s="8"/>
      <c r="F38" s="21" t="s">
        <v>75</v>
      </c>
      <c r="G38" s="21"/>
      <c r="H38" s="22">
        <v>2</v>
      </c>
      <c r="I38" s="23">
        <v>0.3</v>
      </c>
      <c r="J38" s="4">
        <v>0.3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25.5" x14ac:dyDescent="0.2">
      <c r="A39" s="8"/>
      <c r="B39" s="21"/>
      <c r="C39" s="22" t="s">
        <v>46</v>
      </c>
      <c r="D39" s="45" t="s">
        <v>76</v>
      </c>
      <c r="E39" s="8"/>
      <c r="F39" s="21" t="s">
        <v>77</v>
      </c>
      <c r="G39" s="21"/>
      <c r="H39" s="22">
        <v>2</v>
      </c>
      <c r="I39" s="23">
        <v>1</v>
      </c>
      <c r="J39" s="4">
        <v>1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">
      <c r="A40" s="8"/>
      <c r="B40" s="21"/>
      <c r="C40" s="22" t="s">
        <v>46</v>
      </c>
      <c r="D40" s="45" t="s">
        <v>78</v>
      </c>
      <c r="E40" s="8"/>
      <c r="F40" s="21" t="s">
        <v>75</v>
      </c>
      <c r="G40" s="21"/>
      <c r="H40" s="22">
        <v>2</v>
      </c>
      <c r="I40" s="23">
        <v>0.6</v>
      </c>
      <c r="J40" s="4">
        <v>0.6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25.5" x14ac:dyDescent="0.2">
      <c r="A41" s="8"/>
      <c r="B41" s="21"/>
      <c r="C41" s="22" t="s">
        <v>65</v>
      </c>
      <c r="D41" s="45" t="s">
        <v>79</v>
      </c>
      <c r="E41" s="8"/>
      <c r="F41" s="21"/>
      <c r="G41" s="21"/>
      <c r="H41" s="22">
        <v>1</v>
      </c>
      <c r="I41" s="23">
        <v>0.3</v>
      </c>
      <c r="J41" s="4">
        <v>0.3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">
      <c r="A42" s="8"/>
      <c r="B42" s="21"/>
      <c r="C42" s="22"/>
      <c r="D42" s="21"/>
      <c r="E42" s="8">
        <v>0</v>
      </c>
      <c r="F42" s="21" t="s">
        <v>80</v>
      </c>
      <c r="G42" s="21"/>
      <c r="H42" s="22"/>
      <c r="I42" s="2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38.25" x14ac:dyDescent="0.2">
      <c r="A43" s="8"/>
      <c r="B43" s="21"/>
      <c r="C43" s="22"/>
      <c r="D43" s="21"/>
      <c r="E43" s="8">
        <v>1</v>
      </c>
      <c r="F43" s="21" t="s">
        <v>81</v>
      </c>
      <c r="G43" s="21"/>
      <c r="H43" s="22"/>
      <c r="I43" s="2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38.25" x14ac:dyDescent="0.2">
      <c r="A44" s="8"/>
      <c r="B44" s="21"/>
      <c r="C44" s="22"/>
      <c r="D44" s="21"/>
      <c r="E44" s="8">
        <v>2</v>
      </c>
      <c r="F44" s="21" t="s">
        <v>82</v>
      </c>
      <c r="G44" s="21"/>
      <c r="H44" s="22"/>
      <c r="I44" s="2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38.25" x14ac:dyDescent="0.2">
      <c r="A45" s="8"/>
      <c r="B45" s="21"/>
      <c r="C45" s="22"/>
      <c r="D45" s="21"/>
      <c r="E45" s="8">
        <v>3</v>
      </c>
      <c r="F45" s="21" t="s">
        <v>83</v>
      </c>
      <c r="G45" s="21"/>
      <c r="H45" s="22"/>
      <c r="I45" s="2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25.5" x14ac:dyDescent="0.2">
      <c r="A46" s="8" t="s">
        <v>84</v>
      </c>
      <c r="B46" s="21" t="s">
        <v>85</v>
      </c>
      <c r="C46" s="22"/>
      <c r="D46" s="21"/>
      <c r="E46" s="8"/>
      <c r="F46" s="21"/>
      <c r="G46" s="21"/>
      <c r="H46" s="22"/>
      <c r="I46" s="2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25.5" x14ac:dyDescent="0.2">
      <c r="A47" s="8"/>
      <c r="B47" s="21"/>
      <c r="C47" s="22" t="s">
        <v>46</v>
      </c>
      <c r="D47" s="45" t="s">
        <v>86</v>
      </c>
      <c r="E47" s="8"/>
      <c r="F47" s="21"/>
      <c r="G47" s="21"/>
      <c r="H47" s="22">
        <v>1</v>
      </c>
      <c r="I47" s="23">
        <v>0.1</v>
      </c>
      <c r="J47" s="4">
        <v>0.1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">
      <c r="A48" s="8"/>
      <c r="B48" s="21"/>
      <c r="C48" s="22" t="s">
        <v>46</v>
      </c>
      <c r="D48" s="45" t="s">
        <v>87</v>
      </c>
      <c r="E48" s="8"/>
      <c r="F48" s="21" t="s">
        <v>48</v>
      </c>
      <c r="G48" s="21"/>
      <c r="H48" s="22">
        <v>1</v>
      </c>
      <c r="I48" s="23">
        <v>0.2</v>
      </c>
      <c r="J48" s="4">
        <v>0.2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">
      <c r="A49" s="8"/>
      <c r="B49" s="21"/>
      <c r="C49" s="22"/>
      <c r="D49" s="21"/>
      <c r="E49" s="8"/>
      <c r="F49" s="21"/>
      <c r="G49" s="21"/>
      <c r="H49" s="22"/>
      <c r="I49" s="2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51" x14ac:dyDescent="0.2">
      <c r="A50" s="24" t="s">
        <v>34</v>
      </c>
      <c r="B50" s="24" t="s">
        <v>35</v>
      </c>
      <c r="C50" s="18" t="s">
        <v>36</v>
      </c>
      <c r="D50" s="24" t="s">
        <v>37</v>
      </c>
      <c r="E50" s="24" t="s">
        <v>38</v>
      </c>
      <c r="F50" s="24" t="s">
        <v>39</v>
      </c>
      <c r="G50" s="24" t="s">
        <v>40</v>
      </c>
      <c r="H50" s="24" t="s">
        <v>7</v>
      </c>
      <c r="I50" s="25" t="s">
        <v>41</v>
      </c>
      <c r="J50" s="26" t="s">
        <v>88</v>
      </c>
      <c r="K50" s="26" t="s">
        <v>43</v>
      </c>
      <c r="L50" s="27">
        <f>IFERROR(SUM($I$50:$I$90), 0)</f>
        <v>26.000000000000007</v>
      </c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">
      <c r="A51" s="8" t="s">
        <v>89</v>
      </c>
      <c r="B51" s="21" t="s">
        <v>90</v>
      </c>
      <c r="C51" s="22"/>
      <c r="D51" s="21"/>
      <c r="E51" s="8"/>
      <c r="F51" s="21"/>
      <c r="G51" s="21"/>
      <c r="H51" s="22"/>
      <c r="I51" s="2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">
      <c r="A52" s="8"/>
      <c r="B52" s="21"/>
      <c r="C52" s="22" t="s">
        <v>46</v>
      </c>
      <c r="D52" s="45" t="s">
        <v>91</v>
      </c>
      <c r="E52" s="8"/>
      <c r="F52" s="21" t="s">
        <v>48</v>
      </c>
      <c r="G52" s="21"/>
      <c r="H52" s="22">
        <v>5</v>
      </c>
      <c r="I52" s="23">
        <v>1</v>
      </c>
      <c r="J52" s="4">
        <v>1</v>
      </c>
      <c r="K52" s="4">
        <f>SUM(J52:J88)</f>
        <v>25.000000000000007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">
      <c r="A53" s="8"/>
      <c r="B53" s="21"/>
      <c r="C53" s="22" t="s">
        <v>46</v>
      </c>
      <c r="D53" s="45" t="s">
        <v>92</v>
      </c>
      <c r="E53" s="8"/>
      <c r="F53" s="21" t="s">
        <v>48</v>
      </c>
      <c r="G53" s="21"/>
      <c r="H53" s="22">
        <v>5</v>
      </c>
      <c r="I53" s="23">
        <v>0.9</v>
      </c>
      <c r="J53" s="4">
        <v>0.9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">
      <c r="A54" s="8"/>
      <c r="B54" s="21"/>
      <c r="C54" s="22" t="s">
        <v>46</v>
      </c>
      <c r="D54" s="45" t="s">
        <v>93</v>
      </c>
      <c r="E54" s="8"/>
      <c r="F54" s="21" t="s">
        <v>48</v>
      </c>
      <c r="G54" s="21"/>
      <c r="H54" s="22">
        <v>5</v>
      </c>
      <c r="I54" s="23">
        <v>0.8</v>
      </c>
      <c r="J54" s="4">
        <v>0.8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">
      <c r="A55" s="8"/>
      <c r="B55" s="21"/>
      <c r="C55" s="22" t="s">
        <v>46</v>
      </c>
      <c r="D55" s="45" t="s">
        <v>94</v>
      </c>
      <c r="E55" s="8"/>
      <c r="F55" s="21"/>
      <c r="G55" s="21"/>
      <c r="H55" s="22">
        <v>5</v>
      </c>
      <c r="I55" s="23">
        <v>0.2</v>
      </c>
      <c r="J55" s="4">
        <v>0.2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">
      <c r="A56" s="8" t="s">
        <v>95</v>
      </c>
      <c r="B56" s="21" t="s">
        <v>96</v>
      </c>
      <c r="C56" s="22"/>
      <c r="D56" s="21"/>
      <c r="E56" s="8"/>
      <c r="F56" s="21"/>
      <c r="G56" s="21"/>
      <c r="H56" s="22"/>
      <c r="I56" s="2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">
      <c r="A57" s="8"/>
      <c r="B57" s="21"/>
      <c r="C57" s="22" t="s">
        <v>46</v>
      </c>
      <c r="D57" s="45" t="s">
        <v>97</v>
      </c>
      <c r="E57" s="8"/>
      <c r="F57" s="21"/>
      <c r="G57" s="21"/>
      <c r="H57" s="22">
        <v>5</v>
      </c>
      <c r="I57" s="23">
        <v>0.5</v>
      </c>
      <c r="J57" s="4">
        <v>0.5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2">
      <c r="A58" s="8"/>
      <c r="B58" s="21"/>
      <c r="C58" s="22" t="s">
        <v>46</v>
      </c>
      <c r="D58" s="45" t="s">
        <v>98</v>
      </c>
      <c r="E58" s="8"/>
      <c r="F58" s="21"/>
      <c r="G58" s="21"/>
      <c r="H58" s="22">
        <v>5</v>
      </c>
      <c r="I58" s="23">
        <v>1</v>
      </c>
      <c r="J58" s="4">
        <v>1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38.25" x14ac:dyDescent="0.2">
      <c r="A59" s="8"/>
      <c r="B59" s="21"/>
      <c r="C59" s="22" t="s">
        <v>46</v>
      </c>
      <c r="D59" s="45" t="s">
        <v>99</v>
      </c>
      <c r="E59" s="8"/>
      <c r="F59" s="21" t="s">
        <v>100</v>
      </c>
      <c r="G59" s="21"/>
      <c r="H59" s="22">
        <v>5</v>
      </c>
      <c r="I59" s="23">
        <v>1</v>
      </c>
      <c r="J59" s="4">
        <v>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24.75" customHeight="1" x14ac:dyDescent="0.2">
      <c r="A60" s="8" t="s">
        <v>101</v>
      </c>
      <c r="B60" s="21" t="s">
        <v>102</v>
      </c>
      <c r="C60" s="22"/>
      <c r="D60" s="21"/>
      <c r="E60" s="8"/>
      <c r="F60" s="21"/>
      <c r="G60" s="21"/>
      <c r="H60" s="22"/>
      <c r="I60" s="2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24.75" customHeight="1" x14ac:dyDescent="0.2">
      <c r="A61" s="8"/>
      <c r="B61" s="21"/>
      <c r="C61" s="22" t="s">
        <v>46</v>
      </c>
      <c r="D61" s="45" t="s">
        <v>103</v>
      </c>
      <c r="E61" s="8"/>
      <c r="F61" s="21" t="s">
        <v>48</v>
      </c>
      <c r="G61" s="21"/>
      <c r="H61" s="22">
        <v>5</v>
      </c>
      <c r="I61" s="23">
        <v>1</v>
      </c>
      <c r="J61" s="4"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24.75" customHeight="1" x14ac:dyDescent="0.2">
      <c r="A62" s="8"/>
      <c r="B62" s="21"/>
      <c r="C62" s="22" t="s">
        <v>46</v>
      </c>
      <c r="D62" s="45" t="s">
        <v>104</v>
      </c>
      <c r="E62" s="8"/>
      <c r="F62" s="21"/>
      <c r="G62" s="21"/>
      <c r="H62" s="22">
        <v>5</v>
      </c>
      <c r="I62" s="23">
        <v>1</v>
      </c>
      <c r="J62" s="4">
        <v>1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24.75" customHeight="1" x14ac:dyDescent="0.2">
      <c r="A63" s="8"/>
      <c r="B63" s="21"/>
      <c r="C63" s="22" t="s">
        <v>46</v>
      </c>
      <c r="D63" s="45" t="s">
        <v>105</v>
      </c>
      <c r="F63" s="21"/>
      <c r="G63" s="21"/>
      <c r="H63" s="22">
        <v>5</v>
      </c>
      <c r="I63" s="23">
        <v>1</v>
      </c>
      <c r="J63" s="4">
        <v>1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24.75" customHeight="1" x14ac:dyDescent="0.2">
      <c r="A64" s="8"/>
      <c r="B64" s="21"/>
      <c r="C64" s="22" t="s">
        <v>46</v>
      </c>
      <c r="D64" s="45" t="s">
        <v>106</v>
      </c>
      <c r="E64" s="8"/>
      <c r="F64" s="21"/>
      <c r="G64" s="21"/>
      <c r="H64" s="22">
        <v>5</v>
      </c>
      <c r="I64" s="23">
        <v>1</v>
      </c>
      <c r="J64" s="4">
        <v>1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25.5" x14ac:dyDescent="0.2">
      <c r="A65" s="8" t="s">
        <v>107</v>
      </c>
      <c r="B65" s="21" t="s">
        <v>108</v>
      </c>
      <c r="C65" s="22"/>
      <c r="D65" s="21"/>
      <c r="E65" s="8"/>
      <c r="F65" s="21"/>
      <c r="G65" s="8"/>
      <c r="H65" s="22"/>
      <c r="I65" s="2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">
      <c r="A66" s="8"/>
      <c r="B66" s="21"/>
      <c r="C66" s="22" t="s">
        <v>46</v>
      </c>
      <c r="D66" s="45" t="s">
        <v>103</v>
      </c>
      <c r="F66" s="21" t="s">
        <v>48</v>
      </c>
      <c r="G66" s="21"/>
      <c r="H66" s="22">
        <v>5</v>
      </c>
      <c r="I66" s="23">
        <v>0.9</v>
      </c>
      <c r="J66" s="4">
        <v>0.9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">
      <c r="A67" s="8"/>
      <c r="B67" s="21"/>
      <c r="C67" s="22" t="s">
        <v>46</v>
      </c>
      <c r="D67" s="45" t="s">
        <v>109</v>
      </c>
      <c r="E67" s="8"/>
      <c r="F67" s="21"/>
      <c r="G67" s="8"/>
      <c r="H67" s="22">
        <v>5</v>
      </c>
      <c r="I67" s="23">
        <v>0.9</v>
      </c>
      <c r="J67" s="4">
        <v>0.9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25.5" x14ac:dyDescent="0.2">
      <c r="A68" s="8"/>
      <c r="B68" s="21"/>
      <c r="C68" s="22" t="s">
        <v>46</v>
      </c>
      <c r="D68" s="45" t="s">
        <v>110</v>
      </c>
      <c r="E68" s="8"/>
      <c r="F68" s="21"/>
      <c r="G68" s="8"/>
      <c r="H68" s="22">
        <v>5</v>
      </c>
      <c r="I68" s="23">
        <v>0.9</v>
      </c>
      <c r="J68" s="4">
        <v>0.9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">
      <c r="A69" s="8"/>
      <c r="B69" s="21"/>
      <c r="C69" s="22" t="s">
        <v>46</v>
      </c>
      <c r="D69" s="45" t="s">
        <v>111</v>
      </c>
      <c r="E69" s="8"/>
      <c r="F69" s="21"/>
      <c r="G69" s="8"/>
      <c r="H69" s="22">
        <v>5</v>
      </c>
      <c r="I69" s="23">
        <v>0.9</v>
      </c>
      <c r="J69" s="4">
        <v>0.9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x14ac:dyDescent="0.2">
      <c r="A70" s="8"/>
      <c r="B70" s="21"/>
      <c r="C70" s="22" t="s">
        <v>46</v>
      </c>
      <c r="D70" s="45" t="s">
        <v>112</v>
      </c>
      <c r="E70" s="8"/>
      <c r="F70" s="21"/>
      <c r="G70" s="8"/>
      <c r="H70" s="22">
        <v>5</v>
      </c>
      <c r="I70" s="23">
        <v>0.8</v>
      </c>
      <c r="J70" s="4">
        <v>0.8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x14ac:dyDescent="0.2">
      <c r="A71" s="8"/>
      <c r="B71" s="21"/>
      <c r="C71" s="22" t="s">
        <v>46</v>
      </c>
      <c r="D71" s="45" t="s">
        <v>113</v>
      </c>
      <c r="E71" s="8"/>
      <c r="F71" s="21"/>
      <c r="G71" s="8"/>
      <c r="H71" s="22">
        <v>5</v>
      </c>
      <c r="I71" s="23">
        <v>0.9</v>
      </c>
      <c r="J71" s="4">
        <v>0.9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x14ac:dyDescent="0.2">
      <c r="A72" s="8"/>
      <c r="B72" s="21"/>
      <c r="C72" s="22" t="s">
        <v>46</v>
      </c>
      <c r="D72" s="45" t="s">
        <v>114</v>
      </c>
      <c r="E72" s="8"/>
      <c r="F72" s="21"/>
      <c r="G72" s="8"/>
      <c r="H72" s="22">
        <v>5</v>
      </c>
      <c r="I72" s="23">
        <v>0.9</v>
      </c>
      <c r="J72" s="4">
        <v>0.9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">
      <c r="A73" s="8"/>
      <c r="B73" s="21"/>
      <c r="C73" s="22" t="s">
        <v>46</v>
      </c>
      <c r="D73" s="45" t="s">
        <v>115</v>
      </c>
      <c r="E73" s="8"/>
      <c r="F73" s="21" t="s">
        <v>48</v>
      </c>
      <c r="G73" s="8"/>
      <c r="H73" s="22">
        <v>5</v>
      </c>
      <c r="I73" s="23">
        <v>1</v>
      </c>
      <c r="J73" s="4">
        <v>1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">
      <c r="A74" s="8"/>
      <c r="B74" s="21"/>
      <c r="C74" s="22" t="s">
        <v>46</v>
      </c>
      <c r="D74" s="46" t="s">
        <v>116</v>
      </c>
      <c r="E74" s="8"/>
      <c r="F74" s="21"/>
      <c r="G74" s="8"/>
      <c r="H74" s="22">
        <v>5</v>
      </c>
      <c r="I74" s="23">
        <v>1</v>
      </c>
      <c r="J74" s="4">
        <v>0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">
      <c r="A75" s="8"/>
      <c r="B75" s="21"/>
      <c r="C75" s="22" t="s">
        <v>46</v>
      </c>
      <c r="D75" s="45" t="s">
        <v>117</v>
      </c>
      <c r="E75" s="8"/>
      <c r="F75" s="21" t="s">
        <v>48</v>
      </c>
      <c r="G75" s="8"/>
      <c r="H75" s="22">
        <v>5</v>
      </c>
      <c r="I75" s="23">
        <v>0.8</v>
      </c>
      <c r="J75" s="4">
        <v>0.8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25.5" x14ac:dyDescent="0.2">
      <c r="A76" s="8" t="s">
        <v>118</v>
      </c>
      <c r="B76" s="21" t="s">
        <v>119</v>
      </c>
      <c r="C76" s="22"/>
      <c r="D76" s="21"/>
      <c r="E76" s="8"/>
      <c r="F76" s="21"/>
      <c r="G76" s="21"/>
      <c r="H76" s="22"/>
      <c r="I76" s="2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38.25" x14ac:dyDescent="0.2">
      <c r="A77" s="8"/>
      <c r="B77" s="21"/>
      <c r="C77" s="22" t="s">
        <v>46</v>
      </c>
      <c r="D77" s="45" t="s">
        <v>120</v>
      </c>
      <c r="E77" s="8"/>
      <c r="F77" s="21"/>
      <c r="G77" s="21"/>
      <c r="H77" s="22">
        <v>6</v>
      </c>
      <c r="I77" s="23">
        <v>1</v>
      </c>
      <c r="J77" s="4">
        <v>1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42" customHeight="1" x14ac:dyDescent="0.2">
      <c r="A78" s="8"/>
      <c r="B78" s="21"/>
      <c r="C78" s="22" t="s">
        <v>46</v>
      </c>
      <c r="D78" s="45" t="s">
        <v>121</v>
      </c>
      <c r="E78" s="8"/>
      <c r="F78" s="21"/>
      <c r="G78" s="21"/>
      <c r="H78" s="22">
        <v>2</v>
      </c>
      <c r="I78" s="23">
        <v>0.6</v>
      </c>
      <c r="J78" s="4">
        <v>0.6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52.5" customHeight="1" x14ac:dyDescent="0.2">
      <c r="A79" s="8"/>
      <c r="B79" s="21"/>
      <c r="C79" s="22" t="s">
        <v>46</v>
      </c>
      <c r="D79" s="45" t="s">
        <v>122</v>
      </c>
      <c r="E79" s="8"/>
      <c r="F79" s="21" t="s">
        <v>123</v>
      </c>
      <c r="G79" s="21"/>
      <c r="H79" s="22">
        <v>3</v>
      </c>
      <c r="I79" s="23">
        <v>0.8</v>
      </c>
      <c r="J79" s="4">
        <v>0.8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">
      <c r="A80" s="8" t="s">
        <v>124</v>
      </c>
      <c r="B80" s="21" t="s">
        <v>125</v>
      </c>
      <c r="C80" s="22"/>
      <c r="D80" s="21"/>
      <c r="E80" s="8"/>
      <c r="F80" s="21"/>
      <c r="G80" s="21"/>
      <c r="H80" s="22"/>
      <c r="I80" s="2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">
      <c r="A81" s="8"/>
      <c r="B81" s="21"/>
      <c r="C81" s="22" t="s">
        <v>46</v>
      </c>
      <c r="D81" s="45" t="s">
        <v>126</v>
      </c>
      <c r="E81" s="8"/>
      <c r="F81" s="21" t="s">
        <v>127</v>
      </c>
      <c r="G81" s="21"/>
      <c r="H81" s="22">
        <v>3</v>
      </c>
      <c r="I81" s="23">
        <v>0.3</v>
      </c>
      <c r="J81" s="4">
        <v>0.3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">
      <c r="A82" s="8"/>
      <c r="B82" s="21"/>
      <c r="C82" s="22" t="s">
        <v>46</v>
      </c>
      <c r="D82" s="45" t="s">
        <v>128</v>
      </c>
      <c r="E82" s="8"/>
      <c r="F82" s="21" t="s">
        <v>127</v>
      </c>
      <c r="G82" s="21"/>
      <c r="H82" s="22">
        <v>3</v>
      </c>
      <c r="I82" s="23">
        <v>0.3</v>
      </c>
      <c r="J82" s="4">
        <v>0.3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">
      <c r="A83" s="8"/>
      <c r="B83" s="21"/>
      <c r="C83" s="22" t="s">
        <v>46</v>
      </c>
      <c r="D83" s="45" t="s">
        <v>129</v>
      </c>
      <c r="E83" s="8"/>
      <c r="F83" s="21" t="s">
        <v>127</v>
      </c>
      <c r="G83" s="21"/>
      <c r="H83" s="22">
        <v>3</v>
      </c>
      <c r="I83" s="23">
        <v>1</v>
      </c>
      <c r="J83" s="4">
        <v>1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2">
      <c r="A84" s="8"/>
      <c r="B84" s="21"/>
      <c r="C84" s="22" t="s">
        <v>46</v>
      </c>
      <c r="D84" s="45" t="s">
        <v>130</v>
      </c>
      <c r="E84" s="8"/>
      <c r="F84" s="21" t="s">
        <v>127</v>
      </c>
      <c r="G84" s="21"/>
      <c r="H84" s="22">
        <v>3</v>
      </c>
      <c r="I84" s="23">
        <v>0.3</v>
      </c>
      <c r="J84" s="4">
        <v>0.3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2">
      <c r="A85" s="8"/>
      <c r="B85" s="21"/>
      <c r="C85" s="22" t="s">
        <v>46</v>
      </c>
      <c r="D85" s="45" t="s">
        <v>131</v>
      </c>
      <c r="E85" s="8"/>
      <c r="F85" s="21" t="s">
        <v>127</v>
      </c>
      <c r="G85" s="21"/>
      <c r="H85" s="22">
        <v>3</v>
      </c>
      <c r="I85" s="23">
        <v>0.3</v>
      </c>
      <c r="J85" s="4">
        <v>0.3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2">
      <c r="A86" s="8"/>
      <c r="B86" s="21"/>
      <c r="C86" s="22" t="s">
        <v>46</v>
      </c>
      <c r="D86" s="45" t="s">
        <v>132</v>
      </c>
      <c r="E86" s="8"/>
      <c r="F86" s="21" t="s">
        <v>127</v>
      </c>
      <c r="G86" s="21"/>
      <c r="H86" s="22">
        <v>3</v>
      </c>
      <c r="I86" s="23">
        <v>1</v>
      </c>
      <c r="J86" s="4">
        <v>1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">
      <c r="A87" s="8"/>
      <c r="B87" s="21"/>
      <c r="C87" s="22" t="s">
        <v>46</v>
      </c>
      <c r="D87" s="45" t="s">
        <v>133</v>
      </c>
      <c r="E87" s="8"/>
      <c r="F87" s="21" t="s">
        <v>127</v>
      </c>
      <c r="G87" s="21"/>
      <c r="H87" s="22">
        <v>3</v>
      </c>
      <c r="I87" s="23">
        <v>1</v>
      </c>
      <c r="J87" s="4">
        <v>1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">
      <c r="A88" s="8"/>
      <c r="B88" s="21"/>
      <c r="C88" s="22" t="s">
        <v>46</v>
      </c>
      <c r="D88" s="45" t="s">
        <v>134</v>
      </c>
      <c r="E88" s="8"/>
      <c r="F88" s="21" t="s">
        <v>127</v>
      </c>
      <c r="G88" s="21"/>
      <c r="H88" s="22">
        <v>3</v>
      </c>
      <c r="I88" s="23">
        <v>1</v>
      </c>
      <c r="J88" s="4">
        <v>1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">
      <c r="A89" s="15"/>
      <c r="B89" s="15"/>
      <c r="C89" s="22"/>
      <c r="D89" s="21"/>
      <c r="E89" s="8"/>
      <c r="F89" s="21"/>
      <c r="G89" s="21"/>
      <c r="H89" s="28"/>
      <c r="I89" s="2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51" x14ac:dyDescent="0.2">
      <c r="A90" s="24" t="s">
        <v>34</v>
      </c>
      <c r="B90" s="24" t="s">
        <v>35</v>
      </c>
      <c r="C90" s="18" t="s">
        <v>36</v>
      </c>
      <c r="D90" s="24" t="s">
        <v>37</v>
      </c>
      <c r="E90" s="24" t="s">
        <v>38</v>
      </c>
      <c r="F90" s="24" t="s">
        <v>39</v>
      </c>
      <c r="G90" s="24" t="s">
        <v>40</v>
      </c>
      <c r="H90" s="24" t="s">
        <v>7</v>
      </c>
      <c r="I90" s="25" t="s">
        <v>41</v>
      </c>
      <c r="J90" s="26" t="s">
        <v>135</v>
      </c>
      <c r="K90" s="26" t="s">
        <v>43</v>
      </c>
      <c r="L90" s="27">
        <f>IFERROR(SUM($I$90:$I$129), 0)</f>
        <v>6.9999999999999991</v>
      </c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51" x14ac:dyDescent="0.2">
      <c r="A91" s="8" t="s">
        <v>136</v>
      </c>
      <c r="B91" s="21" t="s">
        <v>137</v>
      </c>
      <c r="C91" s="22"/>
      <c r="D91" s="21"/>
      <c r="E91" s="8"/>
      <c r="F91" s="21"/>
      <c r="G91" s="21"/>
      <c r="H91" s="22"/>
      <c r="I91" s="2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25.5" x14ac:dyDescent="0.2">
      <c r="A92" s="8"/>
      <c r="B92" s="21"/>
      <c r="C92" s="22" t="s">
        <v>46</v>
      </c>
      <c r="D92" s="45" t="s">
        <v>138</v>
      </c>
      <c r="E92" s="8"/>
      <c r="F92" s="21"/>
      <c r="G92" s="21"/>
      <c r="H92" s="22">
        <v>5</v>
      </c>
      <c r="I92" s="23">
        <v>0.5</v>
      </c>
      <c r="J92" s="4">
        <v>0.5</v>
      </c>
      <c r="K92" s="4">
        <f>SUM(J92:J128)</f>
        <v>5.0999999999999996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30" customHeight="1" x14ac:dyDescent="0.2">
      <c r="A93" s="8"/>
      <c r="B93" s="21"/>
      <c r="C93" s="22" t="s">
        <v>46</v>
      </c>
      <c r="D93" s="45" t="s">
        <v>139</v>
      </c>
      <c r="E93" s="8"/>
      <c r="F93" s="21"/>
      <c r="G93" s="21"/>
      <c r="H93" s="22">
        <v>5</v>
      </c>
      <c r="I93" s="23">
        <v>0.2</v>
      </c>
      <c r="J93" s="4">
        <v>0.2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25.5" x14ac:dyDescent="0.2">
      <c r="A94" s="8"/>
      <c r="B94" s="21"/>
      <c r="C94" s="22" t="s">
        <v>46</v>
      </c>
      <c r="D94" s="47" t="s">
        <v>140</v>
      </c>
      <c r="E94" s="8"/>
      <c r="F94" s="21"/>
      <c r="G94" s="21"/>
      <c r="H94" s="22">
        <v>5</v>
      </c>
      <c r="I94" s="23">
        <v>0.5</v>
      </c>
      <c r="J94" s="4">
        <v>0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38.25" x14ac:dyDescent="0.2">
      <c r="A95" s="8"/>
      <c r="B95" s="21"/>
      <c r="C95" s="22" t="s">
        <v>46</v>
      </c>
      <c r="D95" s="45" t="s">
        <v>141</v>
      </c>
      <c r="E95" s="8"/>
      <c r="F95" s="21"/>
      <c r="G95" s="21"/>
      <c r="H95" s="22">
        <v>5</v>
      </c>
      <c r="I95" s="23">
        <v>0.3</v>
      </c>
      <c r="J95" s="4">
        <v>0.3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38.25" x14ac:dyDescent="0.2">
      <c r="A96" s="8"/>
      <c r="B96" s="21"/>
      <c r="C96" s="22" t="s">
        <v>46</v>
      </c>
      <c r="D96" s="47" t="s">
        <v>142</v>
      </c>
      <c r="E96" s="8"/>
      <c r="F96" s="21"/>
      <c r="G96" s="21"/>
      <c r="H96" s="22">
        <v>5</v>
      </c>
      <c r="I96" s="23">
        <v>0.4</v>
      </c>
      <c r="J96" s="4">
        <v>0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25.5" x14ac:dyDescent="0.2">
      <c r="A97" s="8"/>
      <c r="B97" s="21"/>
      <c r="C97" s="22" t="s">
        <v>46</v>
      </c>
      <c r="D97" s="47" t="s">
        <v>143</v>
      </c>
      <c r="E97" s="8"/>
      <c r="F97" s="21"/>
      <c r="G97" s="21"/>
      <c r="H97" s="22">
        <v>5</v>
      </c>
      <c r="I97" s="23">
        <v>0.5</v>
      </c>
      <c r="J97" s="4">
        <v>0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51" x14ac:dyDescent="0.2">
      <c r="A98" s="8"/>
      <c r="B98" s="21"/>
      <c r="C98" s="22" t="s">
        <v>46</v>
      </c>
      <c r="D98" s="45" t="s">
        <v>144</v>
      </c>
      <c r="E98" s="8"/>
      <c r="F98" s="21"/>
      <c r="G98" s="21"/>
      <c r="H98" s="22">
        <v>5</v>
      </c>
      <c r="I98" s="23">
        <v>0.5</v>
      </c>
      <c r="J98" s="4">
        <v>0.5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25.5" x14ac:dyDescent="0.2">
      <c r="A99" s="8"/>
      <c r="B99" s="21"/>
      <c r="C99" s="22" t="s">
        <v>46</v>
      </c>
      <c r="D99" s="45" t="s">
        <v>145</v>
      </c>
      <c r="E99" s="8"/>
      <c r="F99" s="21"/>
      <c r="G99" s="21"/>
      <c r="H99" s="22">
        <v>5</v>
      </c>
      <c r="I99" s="23">
        <v>0.2</v>
      </c>
      <c r="J99" s="4">
        <v>0.2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25.5" x14ac:dyDescent="0.2">
      <c r="A100" s="8" t="s">
        <v>146</v>
      </c>
      <c r="B100" s="21" t="s">
        <v>147</v>
      </c>
      <c r="C100" s="22"/>
      <c r="D100" s="21"/>
      <c r="E100" s="8"/>
      <c r="F100" s="21"/>
      <c r="G100" s="21"/>
      <c r="H100" s="22"/>
      <c r="I100" s="2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38.25" x14ac:dyDescent="0.2">
      <c r="A101" s="8"/>
      <c r="B101" s="21"/>
      <c r="C101" s="22" t="s">
        <v>46</v>
      </c>
      <c r="D101" s="45" t="s">
        <v>148</v>
      </c>
      <c r="E101" s="8"/>
      <c r="F101" s="21" t="s">
        <v>149</v>
      </c>
      <c r="G101" s="21"/>
      <c r="H101" s="22">
        <v>5</v>
      </c>
      <c r="I101" s="23">
        <v>0.5</v>
      </c>
      <c r="J101" s="4">
        <v>0.5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">
      <c r="A102" s="8"/>
      <c r="B102" s="21"/>
      <c r="C102" s="22" t="s">
        <v>46</v>
      </c>
      <c r="D102" s="45" t="s">
        <v>150</v>
      </c>
      <c r="E102" s="8"/>
      <c r="F102" s="21" t="s">
        <v>151</v>
      </c>
      <c r="G102" s="21"/>
      <c r="H102" s="22">
        <v>5</v>
      </c>
      <c r="I102" s="23">
        <v>0.5</v>
      </c>
      <c r="J102" s="4">
        <v>0.5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">
      <c r="A103" s="8"/>
      <c r="B103" s="21"/>
      <c r="C103" s="22" t="s">
        <v>46</v>
      </c>
      <c r="D103" s="45" t="s">
        <v>152</v>
      </c>
      <c r="E103" s="8"/>
      <c r="F103" s="21" t="s">
        <v>151</v>
      </c>
      <c r="G103" s="21"/>
      <c r="H103" s="22">
        <v>5</v>
      </c>
      <c r="I103" s="23">
        <v>0.1</v>
      </c>
      <c r="J103" s="4">
        <v>0.1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">
      <c r="A104" s="8"/>
      <c r="B104" s="21"/>
      <c r="C104" s="22" t="s">
        <v>65</v>
      </c>
      <c r="D104" s="45" t="s">
        <v>153</v>
      </c>
      <c r="E104" s="8"/>
      <c r="F104" s="21"/>
      <c r="G104" s="21"/>
      <c r="H104" s="22">
        <v>5</v>
      </c>
      <c r="I104" s="23">
        <v>0.3</v>
      </c>
      <c r="J104" s="4">
        <v>0.3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2">
      <c r="A105" s="8"/>
      <c r="B105" s="21"/>
      <c r="C105" s="22"/>
      <c r="D105" s="21"/>
      <c r="E105" s="8">
        <v>0</v>
      </c>
      <c r="F105" s="21" t="s">
        <v>154</v>
      </c>
      <c r="G105" s="21"/>
      <c r="H105" s="22"/>
      <c r="I105" s="2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25.5" x14ac:dyDescent="0.2">
      <c r="A106" s="8"/>
      <c r="B106" s="21"/>
      <c r="C106" s="22"/>
      <c r="D106" s="21"/>
      <c r="E106" s="8">
        <v>1</v>
      </c>
      <c r="F106" s="21" t="s">
        <v>155</v>
      </c>
      <c r="G106" s="21"/>
      <c r="H106" s="22"/>
      <c r="I106" s="2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25.5" x14ac:dyDescent="0.2">
      <c r="A107" s="8"/>
      <c r="B107" s="21"/>
      <c r="C107" s="22"/>
      <c r="D107" s="21"/>
      <c r="E107" s="8">
        <v>2</v>
      </c>
      <c r="F107" s="21" t="s">
        <v>156</v>
      </c>
      <c r="G107" s="21"/>
      <c r="H107" s="22"/>
      <c r="I107" s="2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">
      <c r="A108" s="8"/>
      <c r="B108" s="21"/>
      <c r="C108" s="22"/>
      <c r="D108" s="21"/>
      <c r="E108" s="8">
        <v>3</v>
      </c>
      <c r="F108" s="21" t="s">
        <v>157</v>
      </c>
      <c r="G108" s="21"/>
      <c r="H108" s="22"/>
      <c r="I108" s="2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25.5" x14ac:dyDescent="0.2">
      <c r="A109" s="8" t="s">
        <v>158</v>
      </c>
      <c r="B109" s="21" t="s">
        <v>159</v>
      </c>
      <c r="C109" s="22"/>
      <c r="D109" s="21"/>
      <c r="E109" s="8"/>
      <c r="F109" s="21"/>
      <c r="G109" s="21"/>
      <c r="H109" s="22"/>
      <c r="I109" s="2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25.5" x14ac:dyDescent="0.2">
      <c r="A110" s="8"/>
      <c r="B110" s="21"/>
      <c r="C110" s="22" t="s">
        <v>46</v>
      </c>
      <c r="D110" s="45" t="s">
        <v>160</v>
      </c>
      <c r="E110" s="8"/>
      <c r="F110" s="21" t="s">
        <v>161</v>
      </c>
      <c r="G110" s="21"/>
      <c r="H110" s="22">
        <v>1</v>
      </c>
      <c r="I110" s="23">
        <v>0.5</v>
      </c>
      <c r="J110" s="4">
        <v>0.5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">
      <c r="A111" s="8"/>
      <c r="B111" s="21"/>
      <c r="C111" s="22" t="s">
        <v>46</v>
      </c>
      <c r="D111" s="45" t="s">
        <v>162</v>
      </c>
      <c r="E111" s="8"/>
      <c r="F111" s="21"/>
      <c r="G111" s="21"/>
      <c r="H111" s="22">
        <v>3</v>
      </c>
      <c r="I111" s="23">
        <v>0.5</v>
      </c>
      <c r="J111" s="4">
        <v>0.5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25.5" x14ac:dyDescent="0.2">
      <c r="A112" s="8" t="s">
        <v>163</v>
      </c>
      <c r="B112" s="21" t="s">
        <v>164</v>
      </c>
      <c r="C112" s="22"/>
      <c r="D112" s="21"/>
      <c r="E112" s="8"/>
      <c r="F112" s="21"/>
      <c r="G112" s="21"/>
      <c r="H112" s="22"/>
      <c r="I112" s="2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25.5" x14ac:dyDescent="0.2">
      <c r="A113" s="8"/>
      <c r="B113" s="21"/>
      <c r="C113" s="22" t="s">
        <v>46</v>
      </c>
      <c r="D113" s="47" t="s">
        <v>165</v>
      </c>
      <c r="E113" s="8"/>
      <c r="F113" s="21"/>
      <c r="G113" s="21"/>
      <c r="H113" s="22">
        <v>3</v>
      </c>
      <c r="I113" s="23">
        <v>0.2</v>
      </c>
      <c r="J113" s="4"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25.5" x14ac:dyDescent="0.2">
      <c r="A114" s="8"/>
      <c r="B114" s="21"/>
      <c r="C114" s="22" t="s">
        <v>46</v>
      </c>
      <c r="D114" s="45" t="s">
        <v>166</v>
      </c>
      <c r="E114" s="8"/>
      <c r="F114" s="21"/>
      <c r="G114" s="21"/>
      <c r="H114" s="22">
        <v>3</v>
      </c>
      <c r="I114" s="23">
        <v>0.2</v>
      </c>
      <c r="J114" s="4">
        <v>0.2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25.5" x14ac:dyDescent="0.2">
      <c r="A115" s="8"/>
      <c r="B115" s="21"/>
      <c r="C115" s="22" t="s">
        <v>65</v>
      </c>
      <c r="D115" s="45" t="s">
        <v>167</v>
      </c>
      <c r="E115" s="8"/>
      <c r="F115" s="21"/>
      <c r="G115" s="21"/>
      <c r="H115" s="22">
        <v>3</v>
      </c>
      <c r="I115" s="23">
        <v>0.5</v>
      </c>
      <c r="J115" s="4">
        <v>0.5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">
      <c r="A116" s="8"/>
      <c r="B116" s="21"/>
      <c r="C116" s="22"/>
      <c r="D116" s="21"/>
      <c r="E116" s="8">
        <v>0</v>
      </c>
      <c r="F116" s="21" t="s">
        <v>168</v>
      </c>
      <c r="G116" s="21"/>
      <c r="H116" s="22"/>
      <c r="I116" s="2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38.25" x14ac:dyDescent="0.2">
      <c r="A117" s="8"/>
      <c r="B117" s="21"/>
      <c r="C117" s="22"/>
      <c r="D117" s="21"/>
      <c r="E117" s="8">
        <v>1</v>
      </c>
      <c r="F117" s="21" t="s">
        <v>169</v>
      </c>
      <c r="G117" s="21"/>
      <c r="H117" s="22"/>
      <c r="I117" s="2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63.75" x14ac:dyDescent="0.2">
      <c r="A118" s="8"/>
      <c r="B118" s="21"/>
      <c r="C118" s="22"/>
      <c r="D118" s="21"/>
      <c r="E118" s="8">
        <v>2</v>
      </c>
      <c r="F118" s="21" t="s">
        <v>170</v>
      </c>
      <c r="G118" s="21"/>
      <c r="H118" s="22"/>
      <c r="I118" s="2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89.25" x14ac:dyDescent="0.2">
      <c r="A119" s="8"/>
      <c r="B119" s="21"/>
      <c r="C119" s="22"/>
      <c r="D119" s="21"/>
      <c r="E119" s="8">
        <v>3</v>
      </c>
      <c r="F119" s="21" t="s">
        <v>171</v>
      </c>
      <c r="G119" s="21"/>
      <c r="H119" s="22"/>
      <c r="I119" s="2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25.5" x14ac:dyDescent="0.2">
      <c r="A120" s="8" t="s">
        <v>172</v>
      </c>
      <c r="B120" s="21" t="s">
        <v>173</v>
      </c>
      <c r="C120" s="22"/>
      <c r="D120" s="21"/>
      <c r="E120" s="8"/>
      <c r="F120" s="21"/>
      <c r="G120" s="21"/>
      <c r="H120" s="22"/>
      <c r="I120" s="2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2">
      <c r="A121" s="8"/>
      <c r="B121" s="21"/>
      <c r="C121" s="22" t="s">
        <v>46</v>
      </c>
      <c r="D121" s="47" t="s">
        <v>174</v>
      </c>
      <c r="E121" s="8"/>
      <c r="F121" s="21"/>
      <c r="G121" s="21"/>
      <c r="H121" s="22">
        <v>3</v>
      </c>
      <c r="I121" s="23">
        <v>0.1</v>
      </c>
      <c r="J121" s="4"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25.5" x14ac:dyDescent="0.2">
      <c r="A122" s="8"/>
      <c r="B122" s="21"/>
      <c r="C122" s="22" t="s">
        <v>46</v>
      </c>
      <c r="D122" s="47" t="s">
        <v>175</v>
      </c>
      <c r="E122" s="8"/>
      <c r="F122" s="21" t="s">
        <v>176</v>
      </c>
      <c r="G122" s="21"/>
      <c r="H122" s="22">
        <v>3</v>
      </c>
      <c r="I122" s="23">
        <v>0.2</v>
      </c>
      <c r="J122" s="4"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36.75" customHeight="1" x14ac:dyDescent="0.2">
      <c r="A123" s="8"/>
      <c r="B123" s="21"/>
      <c r="C123" s="22" t="s">
        <v>65</v>
      </c>
      <c r="D123" s="45" t="s">
        <v>177</v>
      </c>
      <c r="E123" s="8"/>
      <c r="F123" s="21"/>
      <c r="G123" s="21"/>
      <c r="H123" s="22">
        <v>3</v>
      </c>
      <c r="I123" s="23">
        <v>0.3</v>
      </c>
      <c r="J123" s="4">
        <v>0.3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">
      <c r="A124" s="8"/>
      <c r="B124" s="21"/>
      <c r="C124" s="22"/>
      <c r="D124" s="21"/>
      <c r="E124" s="8">
        <v>0</v>
      </c>
      <c r="F124" s="21" t="s">
        <v>178</v>
      </c>
      <c r="G124" s="21"/>
      <c r="H124" s="22"/>
      <c r="I124" s="2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25.5" x14ac:dyDescent="0.2">
      <c r="A125" s="8"/>
      <c r="B125" s="21"/>
      <c r="C125" s="22"/>
      <c r="D125" s="21"/>
      <c r="E125" s="8">
        <v>1</v>
      </c>
      <c r="F125" s="21" t="s">
        <v>179</v>
      </c>
      <c r="G125" s="21"/>
      <c r="H125" s="22"/>
      <c r="I125" s="2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">
      <c r="A126" s="8"/>
      <c r="B126" s="21"/>
      <c r="C126" s="22"/>
      <c r="D126" s="21"/>
      <c r="E126" s="8">
        <v>2</v>
      </c>
      <c r="F126" s="21" t="s">
        <v>180</v>
      </c>
      <c r="G126" s="21"/>
      <c r="H126" s="22"/>
      <c r="I126" s="2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25.5" x14ac:dyDescent="0.2">
      <c r="A127" s="8"/>
      <c r="B127" s="21"/>
      <c r="C127" s="22"/>
      <c r="D127" s="21"/>
      <c r="E127" s="8">
        <v>3</v>
      </c>
      <c r="F127" s="21" t="s">
        <v>181</v>
      </c>
      <c r="G127" s="21"/>
      <c r="H127" s="22"/>
      <c r="I127" s="2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x14ac:dyDescent="0.2">
      <c r="A128" s="15"/>
      <c r="B128" s="15"/>
      <c r="C128" s="22"/>
      <c r="D128" s="21"/>
      <c r="E128" s="8"/>
      <c r="F128" s="21"/>
      <c r="G128" s="21"/>
      <c r="H128" s="28"/>
      <c r="I128" s="2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51" x14ac:dyDescent="0.2">
      <c r="A129" s="24" t="s">
        <v>34</v>
      </c>
      <c r="B129" s="24" t="s">
        <v>35</v>
      </c>
      <c r="C129" s="18" t="s">
        <v>36</v>
      </c>
      <c r="D129" s="24" t="s">
        <v>37</v>
      </c>
      <c r="E129" s="24" t="s">
        <v>38</v>
      </c>
      <c r="F129" s="24" t="s">
        <v>39</v>
      </c>
      <c r="G129" s="24" t="s">
        <v>40</v>
      </c>
      <c r="H129" s="24" t="s">
        <v>7</v>
      </c>
      <c r="I129" s="25" t="s">
        <v>41</v>
      </c>
      <c r="J129" s="26" t="s">
        <v>182</v>
      </c>
      <c r="K129" s="26" t="s">
        <v>43</v>
      </c>
      <c r="L129" s="27">
        <f>IFERROR(SUM($I$129:$I$142), 0)</f>
        <v>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">
      <c r="A130" s="8" t="s">
        <v>183</v>
      </c>
      <c r="B130" s="21" t="s">
        <v>184</v>
      </c>
      <c r="C130" s="22"/>
      <c r="D130" s="21"/>
      <c r="E130" s="8"/>
      <c r="F130" s="21"/>
      <c r="G130" s="21"/>
      <c r="H130" s="22"/>
      <c r="I130" s="2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25.5" x14ac:dyDescent="0.2">
      <c r="A131" s="8"/>
      <c r="B131" s="21"/>
      <c r="C131" s="22" t="s">
        <v>46</v>
      </c>
      <c r="D131" s="21" t="s">
        <v>185</v>
      </c>
      <c r="E131" s="8"/>
      <c r="F131" s="21"/>
      <c r="G131" s="21"/>
      <c r="H131" s="22">
        <v>2</v>
      </c>
      <c r="I131" s="23">
        <v>0.5</v>
      </c>
      <c r="J131" s="4">
        <v>0.5</v>
      </c>
      <c r="K131" s="4">
        <f>SUM(J131:J142)</f>
        <v>4.7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25.5" x14ac:dyDescent="0.2">
      <c r="A132" s="8"/>
      <c r="B132" s="21"/>
      <c r="C132" s="22" t="s">
        <v>46</v>
      </c>
      <c r="D132" s="21" t="s">
        <v>186</v>
      </c>
      <c r="E132" s="8"/>
      <c r="F132" s="21" t="s">
        <v>187</v>
      </c>
      <c r="G132" s="21"/>
      <c r="H132" s="22">
        <v>2</v>
      </c>
      <c r="I132" s="23">
        <v>0.5</v>
      </c>
      <c r="J132" s="4">
        <v>0.2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2">
      <c r="A133" s="8"/>
      <c r="B133" s="21"/>
      <c r="C133" s="22" t="s">
        <v>65</v>
      </c>
      <c r="D133" s="21" t="s">
        <v>188</v>
      </c>
      <c r="E133" s="8"/>
      <c r="F133" s="21"/>
      <c r="G133" s="21"/>
      <c r="H133" s="22">
        <v>2</v>
      </c>
      <c r="I133" s="23">
        <v>2</v>
      </c>
      <c r="J133" s="4">
        <v>2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51" x14ac:dyDescent="0.2">
      <c r="A134" s="8"/>
      <c r="B134" s="21"/>
      <c r="C134" s="22"/>
      <c r="D134" s="21"/>
      <c r="E134" s="8">
        <v>0</v>
      </c>
      <c r="F134" s="21" t="s">
        <v>189</v>
      </c>
      <c r="G134" s="21"/>
      <c r="H134" s="22"/>
      <c r="I134" s="2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38.25" x14ac:dyDescent="0.2">
      <c r="A135" s="8"/>
      <c r="B135" s="21"/>
      <c r="C135" s="22"/>
      <c r="D135" s="21"/>
      <c r="E135" s="8">
        <v>1</v>
      </c>
      <c r="F135" s="21" t="s">
        <v>190</v>
      </c>
      <c r="G135" s="21"/>
      <c r="H135" s="22"/>
      <c r="I135" s="2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51" x14ac:dyDescent="0.2">
      <c r="A136" s="8"/>
      <c r="B136" s="21"/>
      <c r="C136" s="22"/>
      <c r="D136" s="21"/>
      <c r="E136" s="8">
        <v>2</v>
      </c>
      <c r="F136" s="21" t="s">
        <v>191</v>
      </c>
      <c r="G136" s="21"/>
      <c r="H136" s="22"/>
      <c r="I136" s="2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">
      <c r="A137" s="8"/>
      <c r="B137" s="21"/>
      <c r="C137" s="22"/>
      <c r="D137" s="21"/>
      <c r="E137" s="8">
        <v>3</v>
      </c>
      <c r="F137" s="21" t="s">
        <v>192</v>
      </c>
      <c r="G137" s="21"/>
      <c r="H137" s="22"/>
      <c r="I137" s="2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">
      <c r="A138" s="8"/>
      <c r="B138" s="21"/>
      <c r="C138" s="22" t="s">
        <v>65</v>
      </c>
      <c r="D138" s="21" t="s">
        <v>193</v>
      </c>
      <c r="E138" s="8"/>
      <c r="F138" s="21"/>
      <c r="G138" s="21"/>
      <c r="H138" s="22">
        <v>4</v>
      </c>
      <c r="I138" s="23">
        <v>2</v>
      </c>
      <c r="J138" s="4">
        <v>2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">
      <c r="A139" s="8"/>
      <c r="B139" s="21"/>
      <c r="C139" s="22"/>
      <c r="D139" s="21"/>
      <c r="E139" s="8">
        <v>0</v>
      </c>
      <c r="F139" s="21" t="s">
        <v>194</v>
      </c>
      <c r="G139" s="21"/>
      <c r="H139" s="22"/>
      <c r="I139" s="2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25.5" x14ac:dyDescent="0.2">
      <c r="A140" s="8"/>
      <c r="B140" s="21"/>
      <c r="C140" s="22"/>
      <c r="D140" s="21"/>
      <c r="E140" s="8">
        <v>1</v>
      </c>
      <c r="F140" s="21" t="s">
        <v>195</v>
      </c>
      <c r="G140" s="21"/>
      <c r="H140" s="22"/>
      <c r="I140" s="2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25.5" x14ac:dyDescent="0.2">
      <c r="A141" s="8"/>
      <c r="B141" s="21"/>
      <c r="C141" s="22"/>
      <c r="D141" s="21"/>
      <c r="E141" s="8">
        <v>2</v>
      </c>
      <c r="F141" s="21" t="s">
        <v>196</v>
      </c>
      <c r="G141" s="21"/>
      <c r="H141" s="22"/>
      <c r="I141" s="2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38.25" x14ac:dyDescent="0.2">
      <c r="A142" s="8"/>
      <c r="B142" s="21"/>
      <c r="C142" s="22"/>
      <c r="D142" s="21"/>
      <c r="E142" s="8">
        <v>3</v>
      </c>
      <c r="F142" s="21" t="s">
        <v>197</v>
      </c>
      <c r="G142" s="21"/>
      <c r="H142" s="22"/>
      <c r="I142" s="23"/>
      <c r="J142" s="4"/>
      <c r="K142" s="4"/>
      <c r="L142" s="4">
        <f>SUM(K131,K92,K52,K21,)</f>
        <v>46.800000000000011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25.5" x14ac:dyDescent="0.2">
      <c r="A143" s="15"/>
      <c r="B143" s="15"/>
      <c r="C143" s="22"/>
      <c r="D143" s="21"/>
      <c r="E143" s="8"/>
      <c r="F143" s="21"/>
      <c r="G143" s="21"/>
      <c r="H143" s="22"/>
      <c r="I143" s="29"/>
      <c r="J143" s="14" t="s">
        <v>198</v>
      </c>
      <c r="K143" s="14" t="s">
        <v>43</v>
      </c>
      <c r="L143" s="30">
        <f>IFERROR(SUM(I:I), 0)</f>
        <v>49.999999999999986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">
      <c r="A144" s="15"/>
      <c r="B144" s="15"/>
      <c r="C144" s="22"/>
      <c r="D144" s="21"/>
      <c r="E144" s="8"/>
      <c r="F144" s="21"/>
      <c r="G144" s="21"/>
      <c r="H144" s="28"/>
      <c r="I144" s="29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">
      <c r="A145" s="4"/>
      <c r="B145" s="4"/>
      <c r="C145" s="4"/>
      <c r="D145" s="4"/>
      <c r="E145" s="5"/>
      <c r="F145" s="4"/>
      <c r="G145" s="4"/>
      <c r="H145" s="4"/>
      <c r="I145" s="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">
      <c r="A146" s="4"/>
      <c r="B146" s="4"/>
      <c r="C146" s="4"/>
      <c r="D146" s="4"/>
      <c r="E146" s="5"/>
      <c r="F146" s="4"/>
      <c r="G146" s="4"/>
      <c r="H146" s="4"/>
      <c r="I146" s="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x14ac:dyDescent="0.2">
      <c r="A147" s="4"/>
      <c r="B147" s="4"/>
      <c r="C147" s="4"/>
      <c r="D147" s="4"/>
      <c r="E147" s="5"/>
      <c r="F147" s="4"/>
      <c r="G147" s="4"/>
      <c r="H147" s="4"/>
      <c r="I147" s="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2">
      <c r="A148" s="4"/>
      <c r="B148" s="4"/>
      <c r="C148" s="4"/>
      <c r="D148" s="4"/>
      <c r="E148" s="5"/>
      <c r="F148" s="4"/>
      <c r="G148" s="4"/>
      <c r="H148" s="4"/>
      <c r="I148" s="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">
      <c r="A149" s="4"/>
      <c r="B149" s="4"/>
      <c r="C149" s="4"/>
      <c r="D149" s="4"/>
      <c r="E149" s="5"/>
      <c r="F149" s="4"/>
      <c r="G149" s="4"/>
      <c r="H149" s="4"/>
      <c r="I149" s="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">
      <c r="A150" s="4"/>
      <c r="B150" s="4"/>
      <c r="C150" s="4"/>
      <c r="D150" s="4"/>
      <c r="E150" s="5"/>
      <c r="F150" s="4"/>
      <c r="G150" s="4"/>
      <c r="H150" s="4"/>
      <c r="I150" s="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">
      <c r="A151" s="4"/>
      <c r="B151" s="4"/>
      <c r="C151" s="4"/>
      <c r="D151" s="4"/>
      <c r="E151" s="5"/>
      <c r="F151" s="4"/>
      <c r="G151" s="4"/>
      <c r="H151" s="4"/>
      <c r="I151" s="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">
      <c r="A152" s="4"/>
      <c r="B152" s="4"/>
      <c r="C152" s="4"/>
      <c r="D152" s="4"/>
      <c r="E152" s="5"/>
      <c r="F152" s="4"/>
      <c r="G152" s="4"/>
      <c r="H152" s="4"/>
      <c r="I152" s="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">
      <c r="A153" s="4"/>
      <c r="B153" s="4"/>
      <c r="C153" s="4"/>
      <c r="D153" s="4"/>
      <c r="E153" s="5"/>
      <c r="F153" s="4"/>
      <c r="G153" s="4"/>
      <c r="H153" s="4"/>
      <c r="I153" s="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">
      <c r="A154" s="4"/>
      <c r="B154" s="4"/>
      <c r="C154" s="4"/>
      <c r="D154" s="4"/>
      <c r="E154" s="5"/>
      <c r="F154" s="4"/>
      <c r="G154" s="4"/>
      <c r="H154" s="4"/>
      <c r="I154" s="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2">
      <c r="A155" s="4"/>
      <c r="B155" s="4"/>
      <c r="C155" s="4"/>
      <c r="D155" s="4"/>
      <c r="E155" s="4"/>
      <c r="F155" s="4"/>
      <c r="G155" s="4"/>
      <c r="H155" s="4"/>
      <c r="I155" s="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2">
      <c r="A156" s="4"/>
      <c r="B156" s="4"/>
      <c r="C156" s="4"/>
      <c r="D156" s="4"/>
      <c r="E156" s="4"/>
      <c r="F156" s="4"/>
      <c r="G156" s="4"/>
      <c r="H156" s="4"/>
      <c r="I156" s="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2">
      <c r="A157" s="4"/>
      <c r="B157" s="4"/>
      <c r="C157" s="4"/>
      <c r="D157" s="4"/>
      <c r="E157" s="4"/>
      <c r="F157" s="4"/>
      <c r="G157" s="4"/>
      <c r="H157" s="4"/>
      <c r="I157" s="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">
      <c r="A158" s="4"/>
      <c r="B158" s="4"/>
      <c r="C158" s="4"/>
      <c r="D158" s="4"/>
      <c r="E158" s="4"/>
      <c r="F158" s="4"/>
      <c r="G158" s="4"/>
      <c r="H158" s="4"/>
      <c r="I158" s="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2">
      <c r="A159" s="4"/>
      <c r="B159" s="4"/>
      <c r="C159" s="4"/>
      <c r="D159" s="4"/>
      <c r="E159" s="4"/>
      <c r="F159" s="4"/>
      <c r="G159" s="4"/>
      <c r="H159" s="4"/>
      <c r="I159" s="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">
      <c r="A160" s="4"/>
      <c r="B160" s="4"/>
      <c r="C160" s="4"/>
      <c r="D160" s="4"/>
      <c r="E160" s="4"/>
      <c r="F160" s="4"/>
      <c r="G160" s="4"/>
      <c r="H160" s="4"/>
      <c r="I160" s="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</sheetData>
  <autoFilter ref="A19:I144" xr:uid="{00000000-0009-0000-0000-000000000000}"/>
  <pageMargins left="0.7" right="0.7" top="0.75" bottom="0.75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'Справочник валидация'!$AZ$1:$AZ$2</xm:f>
          </x14:formula1>
          <x14:formula2>
            <xm:f>0</xm:f>
          </x14:formula2>
          <xm:sqref>C49 C89 C128 C143:C144</xm:sqref>
        </x14:dataValidation>
        <x14:dataValidation type="list" allowBlank="1" showErrorMessage="1" xr:uid="{00000000-0002-0000-0000-000001000000}">
          <x14:formula1>
            <xm:f>'Справочник валидация'!$BB$1:$BB$10</xm:f>
          </x14:formula1>
          <x14:formula2>
            <xm:f>0</xm:f>
          </x14:formula2>
          <xm:sqref>H49 H89 H128 H143:H144</xm:sqref>
        </x14:dataValidation>
        <x14:dataValidation type="list" allowBlank="1" showErrorMessage="1" xr:uid="{00000000-0002-0000-0000-000002000000}">
          <x14:formula1>
            <xm:f>'Справочник валидация'!$A$2:$A$261</xm:f>
          </x14:formula1>
          <x14:formula2>
            <xm:f>0</xm:f>
          </x14:formula2>
          <xm:sqref>D2</xm:sqref>
        </x14:dataValidation>
        <x14:dataValidation type="list" allowBlank="1" showErrorMessage="1" xr:uid="{00000000-0002-0000-0000-000003000000}">
          <x14:formula1>
            <xm:f>'Справочник валидация'!$H$1:$H$20</xm:f>
          </x14:formula1>
          <x14:formula2>
            <xm:f>0</xm:f>
          </x14:formula2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1000"/>
  <sheetViews>
    <sheetView topLeftCell="A2" zoomScale="110" zoomScaleNormal="110" workbookViewId="0">
      <selection activeCell="A2" sqref="A2"/>
    </sheetView>
  </sheetViews>
  <sheetFormatPr defaultColWidth="14.42578125" defaultRowHeight="12.75" x14ac:dyDescent="0.2"/>
  <cols>
    <col min="1" max="1" width="28.85546875" customWidth="1"/>
    <col min="2" max="2" width="18.42578125" customWidth="1"/>
  </cols>
  <sheetData>
    <row r="1" spans="1:109" ht="15.75" customHeight="1" x14ac:dyDescent="0.4">
      <c r="A1" s="31" t="s">
        <v>199</v>
      </c>
      <c r="B1" s="31" t="s">
        <v>200</v>
      </c>
      <c r="C1" s="32"/>
      <c r="D1" s="32" t="s">
        <v>201</v>
      </c>
      <c r="E1" s="32" t="s">
        <v>202</v>
      </c>
      <c r="F1" s="33"/>
      <c r="G1" s="33" t="s">
        <v>203</v>
      </c>
      <c r="H1" t="s">
        <v>204</v>
      </c>
      <c r="I1" s="33"/>
      <c r="J1" s="33"/>
      <c r="K1" s="33"/>
      <c r="L1" s="33"/>
      <c r="M1" s="32"/>
      <c r="N1" s="32"/>
      <c r="O1" s="32" t="s">
        <v>205</v>
      </c>
      <c r="P1" s="32"/>
      <c r="Q1" s="32" t="s">
        <v>206</v>
      </c>
      <c r="R1" s="32"/>
      <c r="S1" s="32" t="s">
        <v>207</v>
      </c>
      <c r="T1" s="33"/>
      <c r="U1" s="32" t="s">
        <v>208</v>
      </c>
      <c r="V1" s="32"/>
      <c r="W1" s="32" t="s">
        <v>209</v>
      </c>
      <c r="X1" s="33"/>
      <c r="Y1" s="32" t="s">
        <v>210</v>
      </c>
      <c r="Z1" s="34" t="s">
        <v>211</v>
      </c>
      <c r="AA1" s="34" t="s">
        <v>212</v>
      </c>
      <c r="AB1" s="32"/>
      <c r="AC1" s="32" t="s">
        <v>213</v>
      </c>
      <c r="AD1" s="32"/>
      <c r="AE1" s="35" t="s">
        <v>214</v>
      </c>
      <c r="AF1" s="35" t="s">
        <v>215</v>
      </c>
      <c r="AG1" s="35" t="s">
        <v>216</v>
      </c>
      <c r="AH1" s="33"/>
      <c r="AI1" s="33"/>
      <c r="AJ1" s="33"/>
      <c r="AK1" s="33"/>
      <c r="AL1" s="33"/>
      <c r="AM1" s="33"/>
      <c r="AN1" s="33" t="s">
        <v>217</v>
      </c>
      <c r="AO1" s="32"/>
      <c r="AP1" s="32" t="s">
        <v>218</v>
      </c>
      <c r="AQ1" s="32"/>
      <c r="AR1" s="32" t="s">
        <v>219</v>
      </c>
      <c r="AS1" s="33"/>
      <c r="AT1" s="32" t="s">
        <v>220</v>
      </c>
      <c r="AU1" s="33"/>
      <c r="AV1" s="33" t="s">
        <v>221</v>
      </c>
      <c r="AW1" s="33"/>
      <c r="AX1" s="32" t="s">
        <v>222</v>
      </c>
      <c r="AY1" s="33"/>
      <c r="AZ1" s="33" t="s">
        <v>46</v>
      </c>
      <c r="BA1" s="33"/>
      <c r="BB1" s="36">
        <v>1</v>
      </c>
      <c r="BC1" s="33"/>
      <c r="BD1" s="33" t="s">
        <v>223</v>
      </c>
      <c r="BE1" s="32"/>
      <c r="BF1" s="32" t="s">
        <v>224</v>
      </c>
      <c r="BG1" s="33"/>
      <c r="BH1" s="33" t="s">
        <v>225</v>
      </c>
      <c r="BI1" s="33"/>
      <c r="BJ1" s="32" t="s">
        <v>226</v>
      </c>
      <c r="BK1" s="33"/>
      <c r="BL1" s="33"/>
      <c r="BM1" s="33" t="s">
        <v>227</v>
      </c>
      <c r="BN1" s="33"/>
      <c r="BO1" s="33" t="s">
        <v>228</v>
      </c>
      <c r="BP1" s="32"/>
      <c r="BQ1" s="37" t="s">
        <v>229</v>
      </c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3"/>
    </row>
    <row r="2" spans="1:109" ht="15.75" customHeight="1" x14ac:dyDescent="0.25">
      <c r="A2" s="39" t="s">
        <v>230</v>
      </c>
      <c r="B2" s="40" t="s">
        <v>231</v>
      </c>
      <c r="C2" s="33"/>
      <c r="D2" s="33" t="s">
        <v>232</v>
      </c>
      <c r="E2" s="33" t="s">
        <v>233</v>
      </c>
      <c r="F2" s="33"/>
      <c r="G2" s="33" t="s">
        <v>232</v>
      </c>
      <c r="H2" t="s">
        <v>3</v>
      </c>
      <c r="I2" s="33"/>
      <c r="J2" s="33"/>
      <c r="K2" s="33"/>
      <c r="L2" s="33"/>
      <c r="M2" s="32"/>
      <c r="N2" s="32"/>
      <c r="O2" s="32" t="s">
        <v>234</v>
      </c>
      <c r="P2" s="33"/>
      <c r="Q2" s="36">
        <v>1</v>
      </c>
      <c r="R2" s="36">
        <v>1</v>
      </c>
      <c r="S2" s="36" t="s">
        <v>235</v>
      </c>
      <c r="T2" s="32"/>
      <c r="U2" s="32" t="s">
        <v>236</v>
      </c>
      <c r="V2" s="32"/>
      <c r="W2" s="32" t="s">
        <v>237</v>
      </c>
      <c r="X2" s="32"/>
      <c r="Y2" s="32" t="s">
        <v>223</v>
      </c>
      <c r="Z2" s="41" t="s">
        <v>238</v>
      </c>
      <c r="AA2" s="41" t="s">
        <v>239</v>
      </c>
      <c r="AB2" s="32"/>
      <c r="AC2" s="32" t="s">
        <v>240</v>
      </c>
      <c r="AD2" s="32"/>
      <c r="AE2" s="42">
        <v>1</v>
      </c>
      <c r="AF2" s="42">
        <v>2</v>
      </c>
      <c r="AG2" s="42">
        <v>3</v>
      </c>
      <c r="AH2" s="33"/>
      <c r="AI2" s="33"/>
      <c r="AJ2" s="33"/>
      <c r="AK2" s="33"/>
      <c r="AL2" s="33"/>
      <c r="AM2" s="33"/>
      <c r="AN2" s="33" t="s">
        <v>241</v>
      </c>
      <c r="AO2" s="32"/>
      <c r="AP2" s="32" t="s">
        <v>242</v>
      </c>
      <c r="AQ2" s="33"/>
      <c r="AR2" s="36">
        <v>3</v>
      </c>
      <c r="AS2" s="32"/>
      <c r="AT2" s="32" t="s">
        <v>243</v>
      </c>
      <c r="AU2" s="33"/>
      <c r="AV2" s="32" t="s">
        <v>244</v>
      </c>
      <c r="AW2" s="32"/>
      <c r="AX2" s="32" t="s">
        <v>245</v>
      </c>
      <c r="AY2" s="33"/>
      <c r="AZ2" s="33" t="s">
        <v>65</v>
      </c>
      <c r="BA2" s="33"/>
      <c r="BB2" s="36">
        <v>2</v>
      </c>
      <c r="BC2" s="33"/>
      <c r="BD2" s="33" t="s">
        <v>246</v>
      </c>
      <c r="BE2" s="33"/>
      <c r="BF2" s="33" t="s">
        <v>247</v>
      </c>
      <c r="BG2" s="33"/>
      <c r="BH2" s="36">
        <v>1</v>
      </c>
      <c r="BI2" s="32"/>
      <c r="BJ2" s="32" t="s">
        <v>248</v>
      </c>
      <c r="BK2" s="33"/>
      <c r="BL2" s="33"/>
      <c r="BM2" s="33" t="s">
        <v>249</v>
      </c>
      <c r="BN2" s="33"/>
      <c r="BO2" s="33" t="s">
        <v>250</v>
      </c>
      <c r="BP2" s="32"/>
      <c r="BQ2" s="32" t="s">
        <v>251</v>
      </c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</row>
    <row r="3" spans="1:109" ht="15.75" customHeight="1" x14ac:dyDescent="0.25">
      <c r="A3" s="39" t="s">
        <v>252</v>
      </c>
      <c r="B3" s="40" t="s">
        <v>253</v>
      </c>
      <c r="C3" s="33"/>
      <c r="D3" s="33" t="s">
        <v>254</v>
      </c>
      <c r="E3" s="33" t="s">
        <v>255</v>
      </c>
      <c r="F3" s="33"/>
      <c r="G3" s="33" t="s">
        <v>254</v>
      </c>
      <c r="H3" t="s">
        <v>256</v>
      </c>
      <c r="I3" s="33"/>
      <c r="J3" s="33"/>
      <c r="K3" s="33"/>
      <c r="L3" s="33"/>
      <c r="M3" s="32"/>
      <c r="N3" s="32"/>
      <c r="O3" s="32" t="s">
        <v>257</v>
      </c>
      <c r="P3" s="33"/>
      <c r="Q3" s="36">
        <v>2</v>
      </c>
      <c r="R3" s="36">
        <v>2</v>
      </c>
      <c r="S3" s="42" t="s">
        <v>258</v>
      </c>
      <c r="T3" s="32"/>
      <c r="U3" s="32" t="s">
        <v>259</v>
      </c>
      <c r="V3" s="32"/>
      <c r="W3" s="32" t="s">
        <v>260</v>
      </c>
      <c r="X3" s="32"/>
      <c r="Y3" s="32" t="s">
        <v>261</v>
      </c>
      <c r="Z3" s="41" t="s">
        <v>262</v>
      </c>
      <c r="AA3" s="41" t="s">
        <v>263</v>
      </c>
      <c r="AB3" s="32"/>
      <c r="AC3" s="32" t="s">
        <v>264</v>
      </c>
      <c r="AD3" s="32"/>
      <c r="AE3" s="32"/>
      <c r="AF3" s="32"/>
      <c r="AG3" s="42">
        <v>4</v>
      </c>
      <c r="AH3" s="33"/>
      <c r="AI3" s="33"/>
      <c r="AJ3" s="33"/>
      <c r="AK3" s="33"/>
      <c r="AL3" s="33"/>
      <c r="AM3" s="33"/>
      <c r="AN3" s="33" t="s">
        <v>265</v>
      </c>
      <c r="AO3" s="32"/>
      <c r="AP3" s="32" t="s">
        <v>266</v>
      </c>
      <c r="AQ3" s="33"/>
      <c r="AR3" s="36">
        <v>4</v>
      </c>
      <c r="AS3" s="32"/>
      <c r="AT3" s="32" t="s">
        <v>267</v>
      </c>
      <c r="AU3" s="32"/>
      <c r="AV3" s="32" t="s">
        <v>268</v>
      </c>
      <c r="AW3" s="33"/>
      <c r="AX3" s="33" t="s">
        <v>269</v>
      </c>
      <c r="AY3" s="33"/>
      <c r="AZ3" s="33"/>
      <c r="BA3" s="33"/>
      <c r="BB3" s="36">
        <v>3</v>
      </c>
      <c r="BC3" s="33"/>
      <c r="BD3" s="33"/>
      <c r="BE3" s="33"/>
      <c r="BF3" s="36">
        <v>1</v>
      </c>
      <c r="BG3" s="33"/>
      <c r="BH3" s="36">
        <v>2</v>
      </c>
      <c r="BI3" s="33"/>
      <c r="BJ3" s="33" t="s">
        <v>270</v>
      </c>
      <c r="BK3" s="33"/>
      <c r="BL3" s="33"/>
      <c r="BM3" s="33"/>
      <c r="BN3" s="33"/>
      <c r="BO3" s="33" t="s">
        <v>271</v>
      </c>
      <c r="BP3" s="32"/>
      <c r="BQ3" s="32" t="s">
        <v>272</v>
      </c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</row>
    <row r="4" spans="1:109" ht="15.75" customHeight="1" x14ac:dyDescent="0.25">
      <c r="A4" s="39" t="s">
        <v>273</v>
      </c>
      <c r="B4" s="40" t="s">
        <v>274</v>
      </c>
      <c r="C4" s="33"/>
      <c r="D4" s="33" t="s">
        <v>275</v>
      </c>
      <c r="E4" s="33" t="s">
        <v>276</v>
      </c>
      <c r="F4" s="33"/>
      <c r="G4" s="33" t="s">
        <v>275</v>
      </c>
      <c r="H4" t="s">
        <v>277</v>
      </c>
      <c r="I4" s="33"/>
      <c r="J4" s="33"/>
      <c r="K4" s="33"/>
      <c r="L4" s="33"/>
      <c r="M4" s="32"/>
      <c r="N4" s="32"/>
      <c r="O4" s="32" t="s">
        <v>278</v>
      </c>
      <c r="P4" s="33"/>
      <c r="Q4" s="36">
        <v>3</v>
      </c>
      <c r="R4" s="36">
        <v>3</v>
      </c>
      <c r="S4" s="42" t="s">
        <v>279</v>
      </c>
      <c r="T4" s="32"/>
      <c r="U4" s="32" t="s">
        <v>280</v>
      </c>
      <c r="V4" s="32"/>
      <c r="W4" s="32" t="s">
        <v>281</v>
      </c>
      <c r="X4" s="32"/>
      <c r="Y4" s="32"/>
      <c r="Z4" s="41" t="s">
        <v>282</v>
      </c>
      <c r="AA4" s="41" t="s">
        <v>283</v>
      </c>
      <c r="AB4" s="33"/>
      <c r="AC4" s="32"/>
      <c r="AD4" s="32"/>
      <c r="AE4" s="32"/>
      <c r="AF4" s="32"/>
      <c r="AG4" s="42">
        <v>5</v>
      </c>
      <c r="AH4" s="33"/>
      <c r="AI4" s="33"/>
      <c r="AJ4" s="33"/>
      <c r="AK4" s="33"/>
      <c r="AL4" s="33"/>
      <c r="AM4" s="33"/>
      <c r="AN4" s="33"/>
      <c r="AO4" s="32"/>
      <c r="AP4" s="32" t="s">
        <v>284</v>
      </c>
      <c r="AQ4" s="33"/>
      <c r="AR4" s="36">
        <v>5</v>
      </c>
      <c r="AS4" s="32"/>
      <c r="AT4" s="32" t="s">
        <v>285</v>
      </c>
      <c r="AU4" s="32"/>
      <c r="AV4" s="32" t="s">
        <v>286</v>
      </c>
      <c r="AW4" s="33"/>
      <c r="AX4" s="33" t="s">
        <v>287</v>
      </c>
      <c r="AY4" s="33"/>
      <c r="AZ4" s="33"/>
      <c r="BA4" s="33"/>
      <c r="BB4" s="36">
        <v>4</v>
      </c>
      <c r="BC4" s="33"/>
      <c r="BD4" s="33"/>
      <c r="BE4" s="33"/>
      <c r="BF4" s="36">
        <v>2</v>
      </c>
      <c r="BG4" s="33"/>
      <c r="BH4" s="36">
        <v>3</v>
      </c>
      <c r="BI4" s="33"/>
      <c r="BJ4" s="33" t="s">
        <v>288</v>
      </c>
      <c r="BK4" s="33"/>
      <c r="BL4" s="33"/>
      <c r="BM4" s="33"/>
      <c r="BN4" s="33"/>
      <c r="BO4" s="33"/>
      <c r="BP4" s="32"/>
      <c r="BQ4" s="32" t="s">
        <v>289</v>
      </c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</row>
    <row r="5" spans="1:109" ht="15.75" customHeight="1" x14ac:dyDescent="0.25">
      <c r="A5" s="39" t="s">
        <v>290</v>
      </c>
      <c r="B5" s="40" t="s">
        <v>291</v>
      </c>
      <c r="C5" s="33"/>
      <c r="D5" s="33" t="s">
        <v>292</v>
      </c>
      <c r="E5" s="33" t="s">
        <v>293</v>
      </c>
      <c r="F5" s="33"/>
      <c r="G5" s="33" t="s">
        <v>292</v>
      </c>
      <c r="H5" t="s">
        <v>294</v>
      </c>
      <c r="I5" s="33"/>
      <c r="J5" s="33"/>
      <c r="K5" s="33"/>
      <c r="L5" s="33"/>
      <c r="M5" s="33"/>
      <c r="N5" s="33"/>
      <c r="O5" s="33"/>
      <c r="P5" s="33"/>
      <c r="Q5" s="36">
        <v>4</v>
      </c>
      <c r="R5" s="36">
        <v>4</v>
      </c>
      <c r="S5" s="36" t="s">
        <v>295</v>
      </c>
      <c r="T5" s="33"/>
      <c r="U5" s="32"/>
      <c r="V5" s="32"/>
      <c r="W5" s="32" t="s">
        <v>261</v>
      </c>
      <c r="X5" s="32"/>
      <c r="Y5" s="32"/>
      <c r="Z5" s="41" t="s">
        <v>296</v>
      </c>
      <c r="AA5" s="41" t="s">
        <v>297</v>
      </c>
      <c r="AB5" s="33"/>
      <c r="AC5" s="32"/>
      <c r="AD5" s="32"/>
      <c r="AE5" s="32"/>
      <c r="AF5" s="32"/>
      <c r="AG5" s="42">
        <v>6</v>
      </c>
      <c r="AH5" s="33"/>
      <c r="AI5" s="33"/>
      <c r="AJ5" s="33"/>
      <c r="AK5" s="33"/>
      <c r="AL5" s="33"/>
      <c r="AM5" s="33"/>
      <c r="AN5" s="33"/>
      <c r="AO5" s="32"/>
      <c r="AP5" s="32" t="s">
        <v>298</v>
      </c>
      <c r="AQ5" s="33"/>
      <c r="AR5" s="36">
        <v>6</v>
      </c>
      <c r="AS5" s="33"/>
      <c r="AT5" s="33"/>
      <c r="AU5" s="33"/>
      <c r="AV5" s="33"/>
      <c r="AW5" s="33"/>
      <c r="AX5" s="33"/>
      <c r="AY5" s="33"/>
      <c r="AZ5" s="33"/>
      <c r="BA5" s="33"/>
      <c r="BB5" s="36">
        <v>5</v>
      </c>
      <c r="BC5" s="33"/>
      <c r="BD5" s="33"/>
      <c r="BE5" s="33"/>
      <c r="BF5" s="36">
        <v>3</v>
      </c>
      <c r="BG5" s="33"/>
      <c r="BH5" s="36">
        <v>4</v>
      </c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</row>
    <row r="6" spans="1:109" ht="15.75" customHeight="1" x14ac:dyDescent="0.25">
      <c r="A6" s="39" t="s">
        <v>299</v>
      </c>
      <c r="B6" s="40" t="s">
        <v>300</v>
      </c>
      <c r="C6" s="33"/>
      <c r="D6" s="33" t="s">
        <v>301</v>
      </c>
      <c r="E6" s="33" t="s">
        <v>302</v>
      </c>
      <c r="F6" s="33"/>
      <c r="G6" s="33" t="s">
        <v>301</v>
      </c>
      <c r="H6" t="s">
        <v>303</v>
      </c>
      <c r="I6" s="33"/>
      <c r="J6" s="33"/>
      <c r="K6" s="33"/>
      <c r="L6" s="33"/>
      <c r="M6" s="33"/>
      <c r="N6" s="33"/>
      <c r="O6" s="33"/>
      <c r="P6" s="33"/>
      <c r="Q6" s="36">
        <v>5</v>
      </c>
      <c r="R6" s="36">
        <v>5</v>
      </c>
      <c r="S6" s="36" t="s">
        <v>304</v>
      </c>
      <c r="T6" s="33"/>
      <c r="U6" s="33"/>
      <c r="V6" s="33"/>
      <c r="W6" s="33"/>
      <c r="X6" s="32"/>
      <c r="Y6" s="32"/>
      <c r="Z6" s="41" t="s">
        <v>305</v>
      </c>
      <c r="AA6" s="41" t="s">
        <v>306</v>
      </c>
      <c r="AB6" s="33"/>
      <c r="AC6" s="32"/>
      <c r="AD6" s="32"/>
      <c r="AE6" s="32"/>
      <c r="AF6" s="32"/>
      <c r="AG6" s="42">
        <v>7</v>
      </c>
      <c r="AH6" s="33"/>
      <c r="AI6" s="33"/>
      <c r="AJ6" s="33"/>
      <c r="AK6" s="33"/>
      <c r="AL6" s="33"/>
      <c r="AM6" s="33"/>
      <c r="AN6" s="33"/>
      <c r="AO6" s="32"/>
      <c r="AP6" s="32" t="s">
        <v>307</v>
      </c>
      <c r="AQ6" s="33"/>
      <c r="AR6" s="36">
        <v>7</v>
      </c>
      <c r="AS6" s="33"/>
      <c r="AT6" s="33"/>
      <c r="AU6" s="33"/>
      <c r="AV6" s="33"/>
      <c r="AW6" s="33"/>
      <c r="AX6" s="33"/>
      <c r="AY6" s="33"/>
      <c r="AZ6" s="33"/>
      <c r="BA6" s="33"/>
      <c r="BB6" s="36">
        <v>6</v>
      </c>
      <c r="BC6" s="33"/>
      <c r="BD6" s="33"/>
      <c r="BE6" s="33"/>
      <c r="BF6" s="36">
        <v>4</v>
      </c>
      <c r="BG6" s="33"/>
      <c r="BH6" s="36">
        <v>5</v>
      </c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</row>
    <row r="7" spans="1:109" ht="15.75" customHeight="1" x14ac:dyDescent="0.25">
      <c r="A7" s="39" t="s">
        <v>308</v>
      </c>
      <c r="B7" s="40" t="s">
        <v>309</v>
      </c>
      <c r="C7" s="33"/>
      <c r="D7" s="33" t="s">
        <v>310</v>
      </c>
      <c r="E7" s="33"/>
      <c r="F7" s="33"/>
      <c r="G7" s="33" t="s">
        <v>310</v>
      </c>
      <c r="H7" t="s">
        <v>311</v>
      </c>
      <c r="I7" s="33"/>
      <c r="J7" s="33"/>
      <c r="K7" s="33"/>
      <c r="L7" s="33"/>
      <c r="M7" s="33"/>
      <c r="N7" s="33"/>
      <c r="O7" s="33"/>
      <c r="P7" s="33"/>
      <c r="Q7" s="36">
        <v>6</v>
      </c>
      <c r="R7" s="36">
        <v>6</v>
      </c>
      <c r="S7" s="36" t="s">
        <v>312</v>
      </c>
      <c r="T7" s="33"/>
      <c r="U7" s="33"/>
      <c r="V7" s="33"/>
      <c r="W7" s="33"/>
      <c r="X7" s="32"/>
      <c r="Y7" s="32"/>
      <c r="Z7" s="41" t="s">
        <v>313</v>
      </c>
      <c r="AA7" s="41" t="s">
        <v>314</v>
      </c>
      <c r="AB7" s="33"/>
      <c r="AC7" s="32"/>
      <c r="AD7" s="32"/>
      <c r="AE7" s="32"/>
      <c r="AF7" s="32"/>
      <c r="AG7" s="42">
        <v>8</v>
      </c>
      <c r="AH7" s="33"/>
      <c r="AI7" s="33"/>
      <c r="AJ7" s="33"/>
      <c r="AK7" s="33"/>
      <c r="AL7" s="33"/>
      <c r="AM7" s="33"/>
      <c r="AN7" s="33"/>
      <c r="AO7" s="32"/>
      <c r="AP7" s="32" t="s">
        <v>315</v>
      </c>
      <c r="AQ7" s="33"/>
      <c r="AR7" s="36">
        <v>8</v>
      </c>
      <c r="AS7" s="33"/>
      <c r="AT7" s="33"/>
      <c r="AU7" s="33"/>
      <c r="AV7" s="33"/>
      <c r="AW7" s="33"/>
      <c r="AX7" s="33"/>
      <c r="AY7" s="33"/>
      <c r="AZ7" s="33"/>
      <c r="BA7" s="33"/>
      <c r="BB7" s="36">
        <v>7</v>
      </c>
      <c r="BC7" s="33"/>
      <c r="BD7" s="33"/>
      <c r="BE7" s="33"/>
      <c r="BF7" s="36">
        <v>5</v>
      </c>
      <c r="BG7" s="33"/>
      <c r="BH7" s="36">
        <v>6</v>
      </c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</row>
    <row r="8" spans="1:109" ht="15.75" customHeight="1" x14ac:dyDescent="0.25">
      <c r="A8" s="39" t="s">
        <v>316</v>
      </c>
      <c r="B8" s="40" t="s">
        <v>317</v>
      </c>
      <c r="C8" s="33"/>
      <c r="D8" s="33" t="s">
        <v>318</v>
      </c>
      <c r="E8" s="33"/>
      <c r="F8" s="33"/>
      <c r="G8" s="33" t="s">
        <v>318</v>
      </c>
      <c r="H8" t="s">
        <v>319</v>
      </c>
      <c r="I8" s="33"/>
      <c r="J8" s="33"/>
      <c r="K8" s="33"/>
      <c r="L8" s="33"/>
      <c r="M8" s="33"/>
      <c r="N8" s="33"/>
      <c r="O8" s="33"/>
      <c r="P8" s="33"/>
      <c r="Q8" s="36">
        <v>7</v>
      </c>
      <c r="R8" s="36">
        <v>7</v>
      </c>
      <c r="S8" s="33"/>
      <c r="T8" s="33"/>
      <c r="U8" s="33"/>
      <c r="V8" s="33"/>
      <c r="W8" s="33"/>
      <c r="X8" s="32"/>
      <c r="Y8" s="32"/>
      <c r="Z8" s="41" t="s">
        <v>320</v>
      </c>
      <c r="AA8" s="41" t="s">
        <v>321</v>
      </c>
      <c r="AB8" s="33"/>
      <c r="AC8" s="32"/>
      <c r="AD8" s="32"/>
      <c r="AE8" s="32"/>
      <c r="AF8" s="32"/>
      <c r="AG8" s="42">
        <v>9</v>
      </c>
      <c r="AH8" s="33"/>
      <c r="AI8" s="33"/>
      <c r="AJ8" s="33"/>
      <c r="AK8" s="33"/>
      <c r="AL8" s="33"/>
      <c r="AM8" s="33"/>
      <c r="AN8" s="33"/>
      <c r="AO8" s="32"/>
      <c r="AP8" s="32" t="s">
        <v>322</v>
      </c>
      <c r="AQ8" s="33"/>
      <c r="AR8" s="36">
        <v>9</v>
      </c>
      <c r="AS8" s="33"/>
      <c r="AT8" s="33"/>
      <c r="AU8" s="33"/>
      <c r="AV8" s="33"/>
      <c r="AW8" s="33"/>
      <c r="AX8" s="33"/>
      <c r="AY8" s="33"/>
      <c r="AZ8" s="33"/>
      <c r="BA8" s="33"/>
      <c r="BB8" s="36">
        <v>8</v>
      </c>
      <c r="BC8" s="33"/>
      <c r="BD8" s="33"/>
      <c r="BE8" s="33"/>
      <c r="BF8" s="36">
        <v>6</v>
      </c>
      <c r="BG8" s="33"/>
      <c r="BH8" s="36">
        <v>7</v>
      </c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</row>
    <row r="9" spans="1:109" ht="15.75" customHeight="1" x14ac:dyDescent="0.25">
      <c r="A9" s="39" t="s">
        <v>323</v>
      </c>
      <c r="B9" s="40" t="s">
        <v>324</v>
      </c>
      <c r="C9" s="33"/>
      <c r="D9" s="33" t="s">
        <v>325</v>
      </c>
      <c r="E9" s="33"/>
      <c r="F9" s="33"/>
      <c r="G9" s="33" t="s">
        <v>325</v>
      </c>
      <c r="H9" t="s">
        <v>326</v>
      </c>
      <c r="I9" s="33"/>
      <c r="J9" s="33"/>
      <c r="K9" s="33"/>
      <c r="L9" s="33"/>
      <c r="M9" s="33"/>
      <c r="N9" s="33"/>
      <c r="O9" s="33"/>
      <c r="P9" s="33"/>
      <c r="Q9" s="36">
        <v>8</v>
      </c>
      <c r="R9" s="36">
        <v>8</v>
      </c>
      <c r="S9" s="33"/>
      <c r="T9" s="33"/>
      <c r="U9" s="33"/>
      <c r="V9" s="33"/>
      <c r="W9" s="33"/>
      <c r="X9" s="32"/>
      <c r="Y9" s="32"/>
      <c r="Z9" s="41" t="s">
        <v>327</v>
      </c>
      <c r="AA9" s="41" t="s">
        <v>328</v>
      </c>
      <c r="AB9" s="33"/>
      <c r="AC9" s="32"/>
      <c r="AD9" s="32"/>
      <c r="AE9" s="32"/>
      <c r="AF9" s="32"/>
      <c r="AG9" s="42">
        <v>10</v>
      </c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6">
        <v>10</v>
      </c>
      <c r="AS9" s="33"/>
      <c r="AT9" s="33"/>
      <c r="AU9" s="33"/>
      <c r="AV9" s="33"/>
      <c r="AW9" s="33"/>
      <c r="AX9" s="33"/>
      <c r="AY9" s="33"/>
      <c r="AZ9" s="33"/>
      <c r="BA9" s="33"/>
      <c r="BB9" s="36">
        <v>9</v>
      </c>
      <c r="BC9" s="33"/>
      <c r="BD9" s="33"/>
      <c r="BE9" s="33"/>
      <c r="BF9" s="36">
        <v>7</v>
      </c>
      <c r="BG9" s="33"/>
      <c r="BH9" s="36">
        <v>8</v>
      </c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</row>
    <row r="10" spans="1:109" ht="15.75" customHeight="1" x14ac:dyDescent="0.25">
      <c r="A10" s="39" t="s">
        <v>329</v>
      </c>
      <c r="B10" s="40" t="s">
        <v>330</v>
      </c>
      <c r="C10" s="33"/>
      <c r="D10" s="33" t="s">
        <v>331</v>
      </c>
      <c r="E10" s="33"/>
      <c r="F10" s="33"/>
      <c r="G10" s="33" t="s">
        <v>331</v>
      </c>
      <c r="H10" t="s">
        <v>332</v>
      </c>
      <c r="I10" s="33"/>
      <c r="J10" s="33"/>
      <c r="K10" s="33"/>
      <c r="L10" s="33"/>
      <c r="M10" s="33"/>
      <c r="N10" s="33"/>
      <c r="O10" s="33"/>
      <c r="P10" s="33"/>
      <c r="Q10" s="36">
        <v>9</v>
      </c>
      <c r="R10" s="36">
        <v>9</v>
      </c>
      <c r="S10" s="33"/>
      <c r="T10" s="33"/>
      <c r="U10" s="33"/>
      <c r="V10" s="33"/>
      <c r="W10" s="33"/>
      <c r="X10" s="32"/>
      <c r="Y10" s="32"/>
      <c r="Z10" s="41" t="s">
        <v>333</v>
      </c>
      <c r="AA10" s="41" t="s">
        <v>334</v>
      </c>
      <c r="AB10" s="33"/>
      <c r="AC10" s="32"/>
      <c r="AD10" s="32"/>
      <c r="AE10" s="32"/>
      <c r="AF10" s="32"/>
      <c r="AG10" s="42">
        <v>11</v>
      </c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6">
        <v>11</v>
      </c>
      <c r="AS10" s="33"/>
      <c r="AT10" s="33"/>
      <c r="AU10" s="33"/>
      <c r="AV10" s="33"/>
      <c r="AW10" s="33"/>
      <c r="AX10" s="33"/>
      <c r="AY10" s="33"/>
      <c r="AZ10" s="33"/>
      <c r="BA10" s="33"/>
      <c r="BB10" s="36" t="s">
        <v>335</v>
      </c>
      <c r="BC10" s="33"/>
      <c r="BD10" s="33"/>
      <c r="BE10" s="33"/>
      <c r="BF10" s="36">
        <v>8</v>
      </c>
      <c r="BG10" s="33"/>
      <c r="BH10" s="36">
        <v>9</v>
      </c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</row>
    <row r="11" spans="1:109" ht="15.75" customHeight="1" x14ac:dyDescent="0.25">
      <c r="A11" s="39" t="s">
        <v>336</v>
      </c>
      <c r="B11" s="40" t="s">
        <v>337</v>
      </c>
      <c r="C11" s="33"/>
      <c r="D11" s="33" t="s">
        <v>338</v>
      </c>
      <c r="E11" s="33"/>
      <c r="F11" s="33"/>
      <c r="G11" s="33" t="s">
        <v>338</v>
      </c>
      <c r="H11" t="s">
        <v>339</v>
      </c>
      <c r="I11" s="33"/>
      <c r="J11" s="33"/>
      <c r="K11" s="33"/>
      <c r="L11" s="33"/>
      <c r="M11" s="33"/>
      <c r="N11" s="33"/>
      <c r="O11" s="33"/>
      <c r="P11" s="33"/>
      <c r="Q11" s="36">
        <v>10</v>
      </c>
      <c r="R11" s="36">
        <v>10</v>
      </c>
      <c r="S11" s="33"/>
      <c r="T11" s="33"/>
      <c r="U11" s="33"/>
      <c r="V11" s="33"/>
      <c r="W11" s="33"/>
      <c r="X11" s="32"/>
      <c r="Y11" s="32"/>
      <c r="Z11" s="41" t="s">
        <v>340</v>
      </c>
      <c r="AA11" s="41" t="s">
        <v>341</v>
      </c>
      <c r="AB11" s="33"/>
      <c r="AC11" s="32"/>
      <c r="AD11" s="32"/>
      <c r="AE11" s="32"/>
      <c r="AF11" s="32"/>
      <c r="AG11" s="42">
        <v>12</v>
      </c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6">
        <v>12</v>
      </c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6">
        <v>9</v>
      </c>
      <c r="BG11" s="33"/>
      <c r="BH11" s="36">
        <v>10</v>
      </c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</row>
    <row r="12" spans="1:109" ht="15.75" customHeight="1" x14ac:dyDescent="0.25">
      <c r="A12" s="39" t="s">
        <v>342</v>
      </c>
      <c r="B12" s="40">
        <v>8</v>
      </c>
      <c r="C12" s="33"/>
      <c r="D12" s="33"/>
      <c r="E12" s="33"/>
      <c r="F12" s="33"/>
      <c r="G12" s="33" t="s">
        <v>233</v>
      </c>
      <c r="H12" t="s">
        <v>343</v>
      </c>
      <c r="I12" s="33"/>
      <c r="J12" s="33"/>
      <c r="K12" s="33"/>
      <c r="L12" s="33"/>
      <c r="M12" s="33"/>
      <c r="N12" s="33"/>
      <c r="O12" s="33"/>
      <c r="P12" s="33"/>
      <c r="Q12" s="36">
        <v>11</v>
      </c>
      <c r="R12" s="36">
        <v>11</v>
      </c>
      <c r="S12" s="33"/>
      <c r="T12" s="33"/>
      <c r="U12" s="33"/>
      <c r="V12" s="33"/>
      <c r="W12" s="33"/>
      <c r="X12" s="32"/>
      <c r="Y12" s="32"/>
      <c r="Z12" s="41" t="s">
        <v>344</v>
      </c>
      <c r="AA12" s="41" t="s">
        <v>345</v>
      </c>
      <c r="AB12" s="33"/>
      <c r="AC12" s="32"/>
      <c r="AD12" s="32"/>
      <c r="AE12" s="32"/>
      <c r="AF12" s="32"/>
      <c r="AG12" s="42">
        <v>13</v>
      </c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6">
        <v>13</v>
      </c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6">
        <v>10</v>
      </c>
      <c r="BG12" s="33"/>
      <c r="BH12" s="36">
        <v>11</v>
      </c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</row>
    <row r="13" spans="1:109" ht="15.75" customHeight="1" x14ac:dyDescent="0.25">
      <c r="A13" s="39" t="s">
        <v>346</v>
      </c>
      <c r="B13" s="40" t="s">
        <v>347</v>
      </c>
      <c r="C13" s="33"/>
      <c r="D13" s="33"/>
      <c r="E13" s="33"/>
      <c r="F13" s="33"/>
      <c r="G13" s="33" t="s">
        <v>255</v>
      </c>
      <c r="H13" t="s">
        <v>348</v>
      </c>
      <c r="I13" s="33"/>
      <c r="J13" s="33"/>
      <c r="K13" s="33"/>
      <c r="L13" s="33"/>
      <c r="M13" s="33"/>
      <c r="N13" s="33"/>
      <c r="O13" s="33"/>
      <c r="P13" s="33"/>
      <c r="Q13" s="36">
        <v>12</v>
      </c>
      <c r="R13" s="36">
        <v>12</v>
      </c>
      <c r="S13" s="33"/>
      <c r="T13" s="33"/>
      <c r="U13" s="33"/>
      <c r="V13" s="33"/>
      <c r="W13" s="33"/>
      <c r="X13" s="32"/>
      <c r="Y13" s="32"/>
      <c r="Z13" s="41" t="s">
        <v>349</v>
      </c>
      <c r="AA13" s="41" t="s">
        <v>350</v>
      </c>
      <c r="AB13" s="33"/>
      <c r="AC13" s="32"/>
      <c r="AD13" s="32"/>
      <c r="AE13" s="32"/>
      <c r="AF13" s="32"/>
      <c r="AG13" s="42">
        <v>14</v>
      </c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6">
        <v>14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6">
        <v>11</v>
      </c>
      <c r="BG13" s="33"/>
      <c r="BH13" s="36">
        <v>12</v>
      </c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</row>
    <row r="14" spans="1:109" ht="15.75" customHeight="1" x14ac:dyDescent="0.25">
      <c r="A14" s="39" t="s">
        <v>351</v>
      </c>
      <c r="B14" s="40" t="s">
        <v>352</v>
      </c>
      <c r="C14" s="33"/>
      <c r="D14" s="33"/>
      <c r="E14" s="33"/>
      <c r="F14" s="33"/>
      <c r="G14" s="33" t="s">
        <v>276</v>
      </c>
      <c r="H14" t="s">
        <v>353</v>
      </c>
      <c r="I14" s="33"/>
      <c r="J14" s="33"/>
      <c r="K14" s="33"/>
      <c r="L14" s="33"/>
      <c r="M14" s="33"/>
      <c r="N14" s="33"/>
      <c r="O14" s="33"/>
      <c r="P14" s="33"/>
      <c r="Q14" s="36">
        <v>13</v>
      </c>
      <c r="R14" s="36"/>
      <c r="S14" s="33"/>
      <c r="T14" s="33"/>
      <c r="U14" s="33"/>
      <c r="V14" s="33"/>
      <c r="W14" s="33"/>
      <c r="X14" s="32"/>
      <c r="Y14" s="32"/>
      <c r="Z14" s="41" t="s">
        <v>354</v>
      </c>
      <c r="AA14" s="41" t="s">
        <v>355</v>
      </c>
      <c r="AB14" s="33"/>
      <c r="AC14" s="32"/>
      <c r="AD14" s="32"/>
      <c r="AE14" s="32"/>
      <c r="AF14" s="32"/>
      <c r="AG14" s="42">
        <v>15</v>
      </c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6">
        <v>15</v>
      </c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6">
        <v>12</v>
      </c>
      <c r="BG14" s="33"/>
      <c r="BH14" s="36">
        <v>13</v>
      </c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</row>
    <row r="15" spans="1:109" ht="15.75" customHeight="1" x14ac:dyDescent="0.25">
      <c r="A15" s="39" t="s">
        <v>356</v>
      </c>
      <c r="B15" s="40" t="s">
        <v>357</v>
      </c>
      <c r="C15" s="33"/>
      <c r="D15" s="33"/>
      <c r="E15" s="33"/>
      <c r="F15" s="33"/>
      <c r="G15" s="33" t="s">
        <v>293</v>
      </c>
      <c r="H15" t="s">
        <v>358</v>
      </c>
      <c r="I15" s="33"/>
      <c r="J15" s="33"/>
      <c r="K15" s="33"/>
      <c r="L15" s="33"/>
      <c r="M15" s="33"/>
      <c r="N15" s="33"/>
      <c r="O15" s="33"/>
      <c r="P15" s="33"/>
      <c r="Q15" s="36">
        <v>14</v>
      </c>
      <c r="R15" s="33"/>
      <c r="S15" s="33"/>
      <c r="T15" s="33"/>
      <c r="U15" s="33"/>
      <c r="V15" s="33"/>
      <c r="W15" s="33"/>
      <c r="X15" s="32"/>
      <c r="Y15" s="32"/>
      <c r="Z15" s="41" t="s">
        <v>359</v>
      </c>
      <c r="AA15" s="41" t="s">
        <v>360</v>
      </c>
      <c r="AB15" s="33"/>
      <c r="AC15" s="32"/>
      <c r="AD15" s="32"/>
      <c r="AE15" s="32"/>
      <c r="AF15" s="32"/>
      <c r="AG15" s="42">
        <v>16</v>
      </c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 t="s">
        <v>361</v>
      </c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6">
        <v>13</v>
      </c>
      <c r="BG15" s="33"/>
      <c r="BH15" s="36">
        <v>14</v>
      </c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</row>
    <row r="16" spans="1:109" ht="15.75" customHeight="1" x14ac:dyDescent="0.25">
      <c r="A16" s="39" t="s">
        <v>362</v>
      </c>
      <c r="B16" s="40">
        <v>46</v>
      </c>
      <c r="C16" s="33"/>
      <c r="D16" s="33"/>
      <c r="E16" s="33"/>
      <c r="F16" s="33"/>
      <c r="G16" s="33" t="s">
        <v>302</v>
      </c>
      <c r="H16" t="s">
        <v>363</v>
      </c>
      <c r="I16" s="33"/>
      <c r="J16" s="33"/>
      <c r="K16" s="33"/>
      <c r="L16" s="33"/>
      <c r="M16" s="33"/>
      <c r="N16" s="33"/>
      <c r="O16" s="33"/>
      <c r="P16" s="33"/>
      <c r="Q16" s="36">
        <v>15</v>
      </c>
      <c r="R16" s="33"/>
      <c r="S16" s="33"/>
      <c r="T16" s="33"/>
      <c r="U16" s="33"/>
      <c r="V16" s="33"/>
      <c r="W16" s="33"/>
      <c r="X16" s="32"/>
      <c r="Y16" s="32"/>
      <c r="Z16" s="41" t="s">
        <v>364</v>
      </c>
      <c r="AA16" s="41" t="s">
        <v>365</v>
      </c>
      <c r="AB16" s="33"/>
      <c r="AC16" s="32"/>
      <c r="AD16" s="32"/>
      <c r="AE16" s="32"/>
      <c r="AF16" s="32"/>
      <c r="AG16" s="42">
        <v>17</v>
      </c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6">
        <v>14</v>
      </c>
      <c r="BG16" s="33"/>
      <c r="BH16" s="36">
        <v>15</v>
      </c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</row>
    <row r="17" spans="1:109" ht="15.75" customHeight="1" x14ac:dyDescent="0.25">
      <c r="A17" s="39" t="s">
        <v>366</v>
      </c>
      <c r="B17" s="40" t="s">
        <v>367</v>
      </c>
      <c r="C17" s="33"/>
      <c r="D17" s="33"/>
      <c r="E17" s="33"/>
      <c r="F17" s="33"/>
      <c r="G17" s="33"/>
      <c r="H17" t="s">
        <v>368</v>
      </c>
      <c r="I17" s="33"/>
      <c r="J17" s="33"/>
      <c r="K17" s="33"/>
      <c r="L17" s="33"/>
      <c r="M17" s="33"/>
      <c r="N17" s="33"/>
      <c r="O17" s="33"/>
      <c r="P17" s="33"/>
      <c r="Q17" s="36">
        <v>16</v>
      </c>
      <c r="R17" s="33"/>
      <c r="S17" s="33"/>
      <c r="T17" s="33"/>
      <c r="U17" s="33"/>
      <c r="V17" s="33"/>
      <c r="W17" s="33"/>
      <c r="X17" s="32"/>
      <c r="Y17" s="32"/>
      <c r="Z17" s="41" t="s">
        <v>369</v>
      </c>
      <c r="AA17" s="41" t="s">
        <v>370</v>
      </c>
      <c r="AB17" s="33"/>
      <c r="AC17" s="32"/>
      <c r="AD17" s="32"/>
      <c r="AE17" s="32"/>
      <c r="AF17" s="32"/>
      <c r="AG17" s="42">
        <v>18</v>
      </c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6">
        <v>15</v>
      </c>
      <c r="BG17" s="33"/>
      <c r="BH17" s="36">
        <v>16</v>
      </c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</row>
    <row r="18" spans="1:109" ht="15.75" customHeight="1" x14ac:dyDescent="0.25">
      <c r="A18" s="39" t="s">
        <v>371</v>
      </c>
      <c r="B18" s="40" t="s">
        <v>372</v>
      </c>
      <c r="C18" s="33"/>
      <c r="D18" s="33"/>
      <c r="E18" s="33"/>
      <c r="F18" s="33"/>
      <c r="G18" s="33"/>
      <c r="H18" t="s">
        <v>373</v>
      </c>
      <c r="I18" s="33"/>
      <c r="J18" s="33"/>
      <c r="K18" s="33"/>
      <c r="L18" s="33"/>
      <c r="M18" s="33"/>
      <c r="N18" s="33"/>
      <c r="O18" s="33"/>
      <c r="P18" s="33"/>
      <c r="Q18" s="36">
        <v>17</v>
      </c>
      <c r="R18" s="33"/>
      <c r="S18" s="33"/>
      <c r="T18" s="33"/>
      <c r="U18" s="33"/>
      <c r="V18" s="33"/>
      <c r="W18" s="33"/>
      <c r="X18" s="32"/>
      <c r="Y18" s="32"/>
      <c r="Z18" s="41" t="s">
        <v>374</v>
      </c>
      <c r="AA18" s="41" t="s">
        <v>375</v>
      </c>
      <c r="AB18" s="33"/>
      <c r="AC18" s="32"/>
      <c r="AD18" s="32"/>
      <c r="AE18" s="32"/>
      <c r="AF18" s="32"/>
      <c r="AG18" s="42">
        <v>19</v>
      </c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6">
        <v>16</v>
      </c>
      <c r="BG18" s="33"/>
      <c r="BH18" s="36">
        <v>17</v>
      </c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</row>
    <row r="19" spans="1:109" ht="15.75" customHeight="1" x14ac:dyDescent="0.25">
      <c r="A19" s="39" t="s">
        <v>376</v>
      </c>
      <c r="B19" s="40" t="s">
        <v>377</v>
      </c>
      <c r="C19" s="33"/>
      <c r="D19" s="33"/>
      <c r="E19" s="33"/>
      <c r="F19" s="33"/>
      <c r="G19" s="33"/>
      <c r="H19" t="s">
        <v>378</v>
      </c>
      <c r="I19" s="33"/>
      <c r="J19" s="33"/>
      <c r="K19" s="33"/>
      <c r="L19" s="33"/>
      <c r="M19" s="33"/>
      <c r="N19" s="33"/>
      <c r="O19" s="33"/>
      <c r="P19" s="33"/>
      <c r="Q19" s="36">
        <v>18</v>
      </c>
      <c r="R19" s="33"/>
      <c r="S19" s="33"/>
      <c r="T19" s="33"/>
      <c r="U19" s="33"/>
      <c r="V19" s="33"/>
      <c r="W19" s="33"/>
      <c r="X19" s="32"/>
      <c r="Y19" s="32"/>
      <c r="Z19" s="41" t="s">
        <v>379</v>
      </c>
      <c r="AA19" s="41" t="s">
        <v>380</v>
      </c>
      <c r="AB19" s="33"/>
      <c r="AC19" s="32"/>
      <c r="AD19" s="32"/>
      <c r="AE19" s="32"/>
      <c r="AF19" s="32"/>
      <c r="AG19" s="42">
        <v>20</v>
      </c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6">
        <v>17</v>
      </c>
      <c r="BG19" s="33"/>
      <c r="BH19" s="36">
        <v>18</v>
      </c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</row>
    <row r="20" spans="1:109" ht="15.75" customHeight="1" x14ac:dyDescent="0.25">
      <c r="A20" s="39" t="s">
        <v>381</v>
      </c>
      <c r="B20" s="40">
        <v>17</v>
      </c>
      <c r="C20" s="33"/>
      <c r="D20" s="33"/>
      <c r="E20" s="33"/>
      <c r="F20" s="33"/>
      <c r="G20" s="33"/>
      <c r="H20" t="s">
        <v>382</v>
      </c>
      <c r="I20" s="33"/>
      <c r="J20" s="33"/>
      <c r="K20" s="33"/>
      <c r="L20" s="33"/>
      <c r="M20" s="33"/>
      <c r="N20" s="33"/>
      <c r="O20" s="33"/>
      <c r="P20" s="33"/>
      <c r="Q20" s="36">
        <v>19</v>
      </c>
      <c r="R20" s="33"/>
      <c r="S20" s="33"/>
      <c r="T20" s="33"/>
      <c r="U20" s="33"/>
      <c r="V20" s="33"/>
      <c r="W20" s="33"/>
      <c r="X20" s="32"/>
      <c r="Y20" s="32"/>
      <c r="Z20" s="41" t="s">
        <v>383</v>
      </c>
      <c r="AA20" s="41" t="s">
        <v>384</v>
      </c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6">
        <v>18</v>
      </c>
      <c r="BG20" s="33"/>
      <c r="BH20" s="36">
        <v>19</v>
      </c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</row>
    <row r="21" spans="1:109" ht="15.75" customHeight="1" x14ac:dyDescent="0.25">
      <c r="A21" s="39" t="s">
        <v>385</v>
      </c>
      <c r="B21" s="40" t="s">
        <v>386</v>
      </c>
      <c r="C21" s="33"/>
      <c r="D21" s="33"/>
      <c r="E21" s="33"/>
      <c r="F21" s="33"/>
      <c r="G21" s="33"/>
      <c r="H21" t="s">
        <v>387</v>
      </c>
      <c r="I21" s="33"/>
      <c r="J21" s="33"/>
      <c r="K21" s="33"/>
      <c r="L21" s="33"/>
      <c r="M21" s="33"/>
      <c r="N21" s="33"/>
      <c r="O21" s="33"/>
      <c r="P21" s="33"/>
      <c r="Q21" s="36">
        <v>20</v>
      </c>
      <c r="R21" s="33"/>
      <c r="S21" s="33"/>
      <c r="T21" s="33"/>
      <c r="U21" s="33"/>
      <c r="V21" s="33"/>
      <c r="W21" s="33"/>
      <c r="X21" s="32"/>
      <c r="Y21" s="32"/>
      <c r="Z21" s="41" t="s">
        <v>388</v>
      </c>
      <c r="AA21" s="41" t="s">
        <v>389</v>
      </c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6">
        <v>19</v>
      </c>
      <c r="BG21" s="33"/>
      <c r="BH21" s="36">
        <v>20</v>
      </c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</row>
    <row r="22" spans="1:109" ht="77.25" x14ac:dyDescent="0.25">
      <c r="A22" s="39" t="s">
        <v>390</v>
      </c>
      <c r="B22" s="40" t="s">
        <v>391</v>
      </c>
      <c r="C22" s="33"/>
      <c r="D22" s="33"/>
      <c r="E22" s="33"/>
      <c r="F22" s="33"/>
      <c r="G22" s="33"/>
      <c r="H22" t="s">
        <v>392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2"/>
      <c r="Y22" s="32"/>
      <c r="Z22" s="41" t="s">
        <v>393</v>
      </c>
      <c r="AA22" s="41" t="s">
        <v>394</v>
      </c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6">
        <v>20</v>
      </c>
      <c r="BG22" s="33"/>
      <c r="BH22" s="36">
        <v>21</v>
      </c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</row>
    <row r="23" spans="1:109" ht="77.25" x14ac:dyDescent="0.25">
      <c r="A23" s="39" t="s">
        <v>395</v>
      </c>
      <c r="B23" s="40" t="s">
        <v>396</v>
      </c>
      <c r="C23" s="33"/>
      <c r="D23" s="33"/>
      <c r="E23" s="33"/>
      <c r="F23" s="33"/>
      <c r="G23" s="33"/>
      <c r="H23" t="s">
        <v>397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2"/>
      <c r="Y23" s="32"/>
      <c r="Z23" s="41" t="s">
        <v>398</v>
      </c>
      <c r="AA23" s="41" t="s">
        <v>399</v>
      </c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6">
        <v>22</v>
      </c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</row>
    <row r="24" spans="1:109" ht="51.75" x14ac:dyDescent="0.25">
      <c r="A24" s="39" t="s">
        <v>400</v>
      </c>
      <c r="B24" s="40" t="s">
        <v>401</v>
      </c>
      <c r="C24" s="33"/>
      <c r="D24" s="33"/>
      <c r="E24" s="33"/>
      <c r="F24" s="33"/>
      <c r="G24" s="33"/>
      <c r="H24" t="s">
        <v>402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2"/>
      <c r="Y24" s="32"/>
      <c r="Z24" s="41" t="s">
        <v>403</v>
      </c>
      <c r="AA24" s="41" t="s">
        <v>404</v>
      </c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6">
        <v>23</v>
      </c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</row>
    <row r="25" spans="1:109" ht="26.25" x14ac:dyDescent="0.25">
      <c r="A25" s="39" t="s">
        <v>405</v>
      </c>
      <c r="B25" s="40">
        <v>44</v>
      </c>
      <c r="C25" s="33"/>
      <c r="D25" s="33"/>
      <c r="E25" s="33"/>
      <c r="F25" s="33"/>
      <c r="G25" s="33"/>
      <c r="H25" t="s">
        <v>406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2"/>
      <c r="Y25" s="32"/>
      <c r="Z25" s="41" t="s">
        <v>407</v>
      </c>
      <c r="AA25" s="41" t="s">
        <v>408</v>
      </c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6">
        <v>24</v>
      </c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</row>
    <row r="26" spans="1:109" ht="26.25" x14ac:dyDescent="0.25">
      <c r="A26" s="39" t="s">
        <v>409</v>
      </c>
      <c r="B26" s="40" t="s">
        <v>410</v>
      </c>
      <c r="C26" s="33"/>
      <c r="D26" s="33"/>
      <c r="E26" s="33"/>
      <c r="F26" s="33"/>
      <c r="G26" s="33"/>
      <c r="H26" t="s">
        <v>411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2"/>
      <c r="Y26" s="32"/>
      <c r="Z26" s="41" t="s">
        <v>412</v>
      </c>
      <c r="AA26" s="41" t="s">
        <v>413</v>
      </c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6">
        <v>25</v>
      </c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</row>
    <row r="27" spans="1:109" ht="77.25" x14ac:dyDescent="0.25">
      <c r="A27" s="39" t="s">
        <v>414</v>
      </c>
      <c r="B27" s="40" t="s">
        <v>415</v>
      </c>
      <c r="C27" s="33"/>
      <c r="D27" s="33"/>
      <c r="E27" s="33"/>
      <c r="F27" s="33"/>
      <c r="G27" s="33"/>
      <c r="H27" t="s">
        <v>416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2"/>
      <c r="Y27" s="32"/>
      <c r="Z27" s="41" t="s">
        <v>417</v>
      </c>
      <c r="AA27" s="41" t="s">
        <v>418</v>
      </c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</row>
    <row r="28" spans="1:109" ht="64.5" x14ac:dyDescent="0.25">
      <c r="A28" s="39" t="s">
        <v>419</v>
      </c>
      <c r="B28" s="40" t="s">
        <v>420</v>
      </c>
      <c r="C28" s="33"/>
      <c r="D28" s="33"/>
      <c r="E28" s="33"/>
      <c r="F28" s="33"/>
      <c r="G28" s="33"/>
      <c r="H28" t="s">
        <v>421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2"/>
      <c r="Y28" s="32"/>
      <c r="Z28" s="41" t="s">
        <v>422</v>
      </c>
      <c r="AA28" s="41" t="s">
        <v>423</v>
      </c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</row>
    <row r="29" spans="1:109" ht="102.75" x14ac:dyDescent="0.25">
      <c r="A29" s="39" t="s">
        <v>424</v>
      </c>
      <c r="B29" s="40" t="s">
        <v>425</v>
      </c>
      <c r="C29" s="33"/>
      <c r="D29" s="33"/>
      <c r="E29" s="33"/>
      <c r="F29" s="33"/>
      <c r="G29" s="33"/>
      <c r="H29" t="s">
        <v>426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2"/>
      <c r="Y29" s="32"/>
      <c r="Z29" s="41" t="s">
        <v>427</v>
      </c>
      <c r="AA29" s="41" t="s">
        <v>428</v>
      </c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</row>
    <row r="30" spans="1:109" ht="51.75" x14ac:dyDescent="0.25">
      <c r="A30" s="39" t="s">
        <v>429</v>
      </c>
      <c r="B30" s="40" t="s">
        <v>430</v>
      </c>
      <c r="C30" s="33"/>
      <c r="D30" s="33"/>
      <c r="E30" s="33"/>
      <c r="F30" s="33"/>
      <c r="G30" s="33"/>
      <c r="H30" t="s">
        <v>431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2"/>
      <c r="Y30" s="32"/>
      <c r="Z30" s="41" t="s">
        <v>432</v>
      </c>
      <c r="AA30" s="41" t="s">
        <v>433</v>
      </c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</row>
    <row r="31" spans="1:109" ht="51.75" x14ac:dyDescent="0.25">
      <c r="A31" s="39" t="s">
        <v>434</v>
      </c>
      <c r="B31" s="40" t="s">
        <v>435</v>
      </c>
      <c r="C31" s="33"/>
      <c r="D31" s="33"/>
      <c r="E31" s="33"/>
      <c r="F31" s="33"/>
      <c r="G31" s="33"/>
      <c r="H31" t="s">
        <v>436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2"/>
      <c r="Y31" s="32"/>
      <c r="Z31" s="41" t="s">
        <v>437</v>
      </c>
      <c r="AA31" s="41" t="s">
        <v>438</v>
      </c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</row>
    <row r="32" spans="1:109" ht="77.25" x14ac:dyDescent="0.25">
      <c r="A32" s="39" t="s">
        <v>439</v>
      </c>
      <c r="B32" s="40" t="s">
        <v>440</v>
      </c>
      <c r="C32" s="33"/>
      <c r="D32" s="33"/>
      <c r="E32" s="33"/>
      <c r="F32" s="33"/>
      <c r="G32" s="33"/>
      <c r="H32" t="s">
        <v>441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2"/>
      <c r="Y32" s="32"/>
      <c r="Z32" s="41" t="s">
        <v>442</v>
      </c>
      <c r="AA32" s="41" t="s">
        <v>443</v>
      </c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</row>
    <row r="33" spans="1:109" ht="39" x14ac:dyDescent="0.25">
      <c r="A33" s="39" t="s">
        <v>444</v>
      </c>
      <c r="B33" s="40" t="s">
        <v>445</v>
      </c>
      <c r="C33" s="33"/>
      <c r="D33" s="33"/>
      <c r="E33" s="33"/>
      <c r="F33" s="33"/>
      <c r="G33" s="33"/>
      <c r="H33" t="s">
        <v>446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2"/>
      <c r="Y33" s="32"/>
      <c r="Z33" s="41" t="s">
        <v>447</v>
      </c>
      <c r="AA33" s="41" t="s">
        <v>448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</row>
    <row r="34" spans="1:109" ht="64.5" x14ac:dyDescent="0.25">
      <c r="A34" s="39" t="s">
        <v>449</v>
      </c>
      <c r="B34" s="40" t="s">
        <v>450</v>
      </c>
      <c r="C34" s="33"/>
      <c r="D34" s="33"/>
      <c r="E34" s="33"/>
      <c r="F34" s="33"/>
      <c r="G34" s="33"/>
      <c r="H34" t="s">
        <v>451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2"/>
      <c r="Y34" s="32"/>
      <c r="Z34" s="41" t="s">
        <v>452</v>
      </c>
      <c r="AA34" s="41" t="s">
        <v>453</v>
      </c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</row>
    <row r="35" spans="1:109" ht="64.5" x14ac:dyDescent="0.25">
      <c r="A35" s="39" t="s">
        <v>454</v>
      </c>
      <c r="B35" s="40" t="s">
        <v>455</v>
      </c>
      <c r="C35" s="33"/>
      <c r="D35" s="33"/>
      <c r="E35" s="33"/>
      <c r="F35" s="33"/>
      <c r="G35" s="33"/>
      <c r="H35" t="s">
        <v>456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2"/>
      <c r="Y35" s="32"/>
      <c r="Z35" s="41" t="s">
        <v>457</v>
      </c>
      <c r="AA35" s="41" t="s">
        <v>458</v>
      </c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</row>
    <row r="36" spans="1:109" ht="102.75" x14ac:dyDescent="0.25">
      <c r="A36" s="39" t="s">
        <v>459</v>
      </c>
      <c r="B36" s="40" t="s">
        <v>460</v>
      </c>
      <c r="C36" s="33"/>
      <c r="D36" s="33"/>
      <c r="E36" s="33"/>
      <c r="F36" s="33"/>
      <c r="G36" s="33"/>
      <c r="H36" t="s">
        <v>461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2"/>
      <c r="Y36" s="32"/>
      <c r="Z36" s="41" t="s">
        <v>462</v>
      </c>
      <c r="AA36" s="41" t="s">
        <v>463</v>
      </c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</row>
    <row r="37" spans="1:109" ht="64.5" x14ac:dyDescent="0.25">
      <c r="A37" s="39" t="s">
        <v>464</v>
      </c>
      <c r="B37" s="40">
        <v>40</v>
      </c>
      <c r="C37" s="33"/>
      <c r="D37" s="33"/>
      <c r="E37" s="33"/>
      <c r="F37" s="33"/>
      <c r="G37" s="33"/>
      <c r="H37" t="s">
        <v>465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2"/>
      <c r="Y37" s="32"/>
      <c r="Z37" s="41" t="s">
        <v>466</v>
      </c>
      <c r="AA37" s="41" t="s">
        <v>467</v>
      </c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</row>
    <row r="38" spans="1:109" ht="102.75" x14ac:dyDescent="0.25">
      <c r="A38" s="39" t="s">
        <v>468</v>
      </c>
      <c r="B38" s="40" t="s">
        <v>469</v>
      </c>
      <c r="C38" s="33"/>
      <c r="D38" s="33"/>
      <c r="E38" s="33"/>
      <c r="F38" s="33"/>
      <c r="G38" s="33"/>
      <c r="H38" t="s">
        <v>470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2"/>
      <c r="Y38" s="32"/>
      <c r="Z38" s="41" t="s">
        <v>471</v>
      </c>
      <c r="AA38" s="41" t="s">
        <v>472</v>
      </c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</row>
    <row r="39" spans="1:109" ht="64.5" x14ac:dyDescent="0.25">
      <c r="A39" s="39" t="s">
        <v>473</v>
      </c>
      <c r="B39" s="40">
        <v>57</v>
      </c>
      <c r="C39" s="33"/>
      <c r="D39" s="33"/>
      <c r="E39" s="33"/>
      <c r="F39" s="33"/>
      <c r="G39" s="33"/>
      <c r="H39" t="s">
        <v>474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2"/>
      <c r="Y39" s="32"/>
      <c r="Z39" s="41" t="s">
        <v>475</v>
      </c>
      <c r="AA39" s="41" t="s">
        <v>476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</row>
    <row r="40" spans="1:109" ht="64.5" x14ac:dyDescent="0.25">
      <c r="A40" s="39" t="s">
        <v>477</v>
      </c>
      <c r="B40" s="40" t="s">
        <v>478</v>
      </c>
      <c r="C40" s="33"/>
      <c r="D40" s="33"/>
      <c r="E40" s="33"/>
      <c r="F40" s="33"/>
      <c r="G40" s="33"/>
      <c r="H40" t="s">
        <v>479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2"/>
      <c r="Y40" s="32"/>
      <c r="Z40" s="41" t="s">
        <v>480</v>
      </c>
      <c r="AA40" s="41" t="s">
        <v>481</v>
      </c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</row>
    <row r="41" spans="1:109" ht="51.75" x14ac:dyDescent="0.25">
      <c r="A41" s="39" t="s">
        <v>482</v>
      </c>
      <c r="B41" s="40" t="s">
        <v>483</v>
      </c>
      <c r="C41" s="33"/>
      <c r="D41" s="33"/>
      <c r="E41" s="33"/>
      <c r="F41" s="33"/>
      <c r="G41" s="33"/>
      <c r="H41" t="s">
        <v>484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2"/>
      <c r="Y41" s="32"/>
      <c r="Z41" s="41" t="s">
        <v>485</v>
      </c>
      <c r="AA41" s="41" t="s">
        <v>486</v>
      </c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</row>
    <row r="42" spans="1:109" ht="47.25" x14ac:dyDescent="0.25">
      <c r="A42" s="39" t="s">
        <v>487</v>
      </c>
      <c r="B42" s="40" t="s">
        <v>488</v>
      </c>
      <c r="C42" s="33"/>
      <c r="D42" s="33"/>
      <c r="E42" s="33"/>
      <c r="F42" s="33"/>
      <c r="G42" s="33"/>
      <c r="H42" t="s">
        <v>489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2"/>
      <c r="Y42" s="32"/>
      <c r="Z42" s="41" t="s">
        <v>490</v>
      </c>
      <c r="AA42" s="41" t="s">
        <v>491</v>
      </c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</row>
    <row r="43" spans="1:109" ht="51.75" x14ac:dyDescent="0.25">
      <c r="A43" s="39" t="s">
        <v>492</v>
      </c>
      <c r="B43" s="40" t="s">
        <v>493</v>
      </c>
      <c r="C43" s="33"/>
      <c r="D43" s="33"/>
      <c r="E43" s="33"/>
      <c r="F43" s="33"/>
      <c r="G43" s="33"/>
      <c r="H43" t="s">
        <v>494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2"/>
      <c r="Y43" s="32"/>
      <c r="Z43" s="41" t="s">
        <v>495</v>
      </c>
      <c r="AA43" s="41" t="s">
        <v>496</v>
      </c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</row>
    <row r="44" spans="1:109" ht="39" x14ac:dyDescent="0.25">
      <c r="A44" s="39" t="s">
        <v>497</v>
      </c>
      <c r="B44" s="40" t="s">
        <v>498</v>
      </c>
      <c r="C44" s="33"/>
      <c r="D44" s="33"/>
      <c r="E44" s="33"/>
      <c r="F44" s="33"/>
      <c r="G44" s="33"/>
      <c r="H44" t="s">
        <v>499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2"/>
      <c r="Y44" s="32"/>
      <c r="Z44" s="41" t="s">
        <v>500</v>
      </c>
      <c r="AA44" s="41" t="s">
        <v>501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</row>
    <row r="45" spans="1:109" ht="26.25" x14ac:dyDescent="0.25">
      <c r="A45" s="39" t="s">
        <v>502</v>
      </c>
      <c r="B45" s="40" t="s">
        <v>503</v>
      </c>
      <c r="C45" s="33"/>
      <c r="D45" s="33"/>
      <c r="E45" s="33"/>
      <c r="F45" s="33"/>
      <c r="G45" s="33"/>
      <c r="H45" t="s">
        <v>504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2"/>
      <c r="Y45" s="32"/>
      <c r="Z45" s="41" t="s">
        <v>505</v>
      </c>
      <c r="AA45" s="41" t="s">
        <v>506</v>
      </c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</row>
    <row r="46" spans="1:109" ht="51.75" x14ac:dyDescent="0.25">
      <c r="A46" s="39" t="s">
        <v>507</v>
      </c>
      <c r="B46" s="40" t="s">
        <v>508</v>
      </c>
      <c r="C46" s="33"/>
      <c r="D46" s="33"/>
      <c r="E46" s="33"/>
      <c r="F46" s="33"/>
      <c r="G46" s="33"/>
      <c r="H46" t="s">
        <v>509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2"/>
      <c r="Y46" s="32"/>
      <c r="Z46" s="41" t="s">
        <v>510</v>
      </c>
      <c r="AA46" s="41" t="s">
        <v>511</v>
      </c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</row>
    <row r="47" spans="1:109" ht="39" x14ac:dyDescent="0.25">
      <c r="A47" s="39" t="s">
        <v>512</v>
      </c>
      <c r="B47" s="40">
        <v>45</v>
      </c>
      <c r="C47" s="33"/>
      <c r="D47" s="33"/>
      <c r="E47" s="33"/>
      <c r="F47" s="33"/>
      <c r="G47" s="33"/>
      <c r="H47" t="s">
        <v>513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2"/>
      <c r="Y47" s="32"/>
      <c r="Z47" s="41" t="s">
        <v>514</v>
      </c>
      <c r="AA47" s="41" t="s">
        <v>515</v>
      </c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</row>
    <row r="48" spans="1:109" ht="39" x14ac:dyDescent="0.25">
      <c r="A48" s="39" t="s">
        <v>516</v>
      </c>
      <c r="B48" s="40" t="s">
        <v>517</v>
      </c>
      <c r="C48" s="33"/>
      <c r="D48" s="33"/>
      <c r="E48" s="33"/>
      <c r="F48" s="33"/>
      <c r="G48" s="33"/>
      <c r="H48" t="s">
        <v>518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2"/>
      <c r="Y48" s="32"/>
      <c r="Z48" s="41" t="s">
        <v>519</v>
      </c>
      <c r="AA48" s="41" t="s">
        <v>520</v>
      </c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</row>
    <row r="49" spans="1:109" ht="51.75" x14ac:dyDescent="0.25">
      <c r="A49" s="39" t="s">
        <v>521</v>
      </c>
      <c r="B49" s="40" t="s">
        <v>522</v>
      </c>
      <c r="C49" s="33"/>
      <c r="D49" s="33"/>
      <c r="E49" s="33"/>
      <c r="F49" s="33"/>
      <c r="G49" s="33"/>
      <c r="H49" t="s">
        <v>523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2"/>
      <c r="Y49" s="32"/>
      <c r="Z49" s="41" t="s">
        <v>524</v>
      </c>
      <c r="AA49" s="41" t="s">
        <v>525</v>
      </c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</row>
    <row r="50" spans="1:109" ht="51.75" x14ac:dyDescent="0.25">
      <c r="A50" s="39" t="s">
        <v>526</v>
      </c>
      <c r="B50" s="40" t="s">
        <v>527</v>
      </c>
      <c r="C50" s="33"/>
      <c r="D50" s="33"/>
      <c r="E50" s="33"/>
      <c r="F50" s="33"/>
      <c r="G50" s="33"/>
      <c r="H50" t="s">
        <v>528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2"/>
      <c r="Y50" s="32"/>
      <c r="Z50" s="41" t="s">
        <v>529</v>
      </c>
      <c r="AA50" s="41" t="s">
        <v>530</v>
      </c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</row>
    <row r="51" spans="1:109" ht="51.75" x14ac:dyDescent="0.25">
      <c r="A51" s="39" t="s">
        <v>531</v>
      </c>
      <c r="B51" s="40" t="s">
        <v>532</v>
      </c>
      <c r="C51" s="33"/>
      <c r="D51" s="33"/>
      <c r="E51" s="33"/>
      <c r="F51" s="33"/>
      <c r="G51" s="33"/>
      <c r="H51" t="s">
        <v>533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2"/>
      <c r="Y51" s="32"/>
      <c r="Z51" s="41" t="s">
        <v>534</v>
      </c>
      <c r="AA51" s="41" t="s">
        <v>535</v>
      </c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</row>
    <row r="52" spans="1:109" ht="77.25" x14ac:dyDescent="0.25">
      <c r="A52" s="39" t="s">
        <v>536</v>
      </c>
      <c r="B52" s="40">
        <v>5</v>
      </c>
      <c r="C52" s="33"/>
      <c r="D52" s="33"/>
      <c r="E52" s="33"/>
      <c r="F52" s="33"/>
      <c r="G52" s="33"/>
      <c r="H52" t="s">
        <v>537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2"/>
      <c r="Y52" s="32"/>
      <c r="Z52" s="41" t="s">
        <v>538</v>
      </c>
      <c r="AA52" s="41" t="s">
        <v>539</v>
      </c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</row>
    <row r="53" spans="1:109" ht="64.5" x14ac:dyDescent="0.25">
      <c r="A53" s="39" t="s">
        <v>540</v>
      </c>
      <c r="B53" s="40" t="s">
        <v>541</v>
      </c>
      <c r="C53" s="33"/>
      <c r="D53" s="33"/>
      <c r="E53" s="33"/>
      <c r="F53" s="33"/>
      <c r="G53" s="33"/>
      <c r="H53" t="s">
        <v>542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2"/>
      <c r="Y53" s="32"/>
      <c r="Z53" s="41" t="s">
        <v>543</v>
      </c>
      <c r="AA53" s="41" t="s">
        <v>544</v>
      </c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</row>
    <row r="54" spans="1:109" ht="90" x14ac:dyDescent="0.25">
      <c r="A54" s="39" t="s">
        <v>545</v>
      </c>
      <c r="B54" s="40" t="s">
        <v>546</v>
      </c>
      <c r="C54" s="33"/>
      <c r="D54" s="33"/>
      <c r="E54" s="33"/>
      <c r="F54" s="33"/>
      <c r="G54" s="33"/>
      <c r="H54" t="s">
        <v>547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2"/>
      <c r="Y54" s="32"/>
      <c r="Z54" s="41" t="s">
        <v>548</v>
      </c>
      <c r="AA54" s="41" t="s">
        <v>549</v>
      </c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</row>
    <row r="55" spans="1:109" ht="77.25" x14ac:dyDescent="0.25">
      <c r="A55" s="39" t="s">
        <v>550</v>
      </c>
      <c r="B55" s="40" t="s">
        <v>551</v>
      </c>
      <c r="C55" s="33"/>
      <c r="D55" s="33"/>
      <c r="E55" s="33"/>
      <c r="F55" s="33"/>
      <c r="G55" s="33"/>
      <c r="H55" t="s">
        <v>552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2"/>
      <c r="Y55" s="32"/>
      <c r="Z55" s="41" t="s">
        <v>553</v>
      </c>
      <c r="AA55" s="41" t="s">
        <v>554</v>
      </c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</row>
    <row r="56" spans="1:109" ht="64.5" x14ac:dyDescent="0.25">
      <c r="A56" s="39" t="s">
        <v>555</v>
      </c>
      <c r="B56" s="40" t="s">
        <v>556</v>
      </c>
      <c r="C56" s="33"/>
      <c r="D56" s="33"/>
      <c r="E56" s="33"/>
      <c r="F56" s="33"/>
      <c r="G56" s="33"/>
      <c r="H56" t="s">
        <v>557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2"/>
      <c r="Y56" s="32"/>
      <c r="Z56" s="41" t="s">
        <v>558</v>
      </c>
      <c r="AA56" s="41" t="s">
        <v>559</v>
      </c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</row>
    <row r="57" spans="1:109" ht="31.5" x14ac:dyDescent="0.25">
      <c r="A57" s="39" t="s">
        <v>560</v>
      </c>
      <c r="B57" s="40">
        <v>2</v>
      </c>
      <c r="C57" s="33"/>
      <c r="D57" s="33"/>
      <c r="E57" s="33"/>
      <c r="F57" s="33"/>
      <c r="G57" s="33"/>
      <c r="H57" t="s">
        <v>561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2"/>
      <c r="Y57" s="32"/>
      <c r="Z57" s="41" t="s">
        <v>562</v>
      </c>
      <c r="AA57" s="41" t="s">
        <v>563</v>
      </c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</row>
    <row r="58" spans="1:109" ht="47.25" x14ac:dyDescent="0.25">
      <c r="A58" s="39" t="s">
        <v>564</v>
      </c>
      <c r="B58" s="40" t="s">
        <v>565</v>
      </c>
      <c r="C58" s="33"/>
      <c r="D58" s="33"/>
      <c r="E58" s="33"/>
      <c r="F58" s="33"/>
      <c r="G58" s="33"/>
      <c r="H58" t="s">
        <v>566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2"/>
      <c r="Y58" s="32"/>
      <c r="Z58" s="41" t="s">
        <v>567</v>
      </c>
      <c r="AA58" s="41" t="s">
        <v>568</v>
      </c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</row>
    <row r="59" spans="1:109" ht="64.5" x14ac:dyDescent="0.25">
      <c r="A59" s="39" t="s">
        <v>569</v>
      </c>
      <c r="B59" s="40" t="s">
        <v>570</v>
      </c>
      <c r="C59" s="33"/>
      <c r="D59" s="33"/>
      <c r="E59" s="33"/>
      <c r="F59" s="33"/>
      <c r="G59" s="33"/>
      <c r="H59" t="s">
        <v>571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2"/>
      <c r="Y59" s="32"/>
      <c r="Z59" s="41" t="s">
        <v>572</v>
      </c>
      <c r="AA59" s="41" t="s">
        <v>573</v>
      </c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</row>
    <row r="60" spans="1:109" ht="115.5" x14ac:dyDescent="0.25">
      <c r="A60" s="39" t="s">
        <v>574</v>
      </c>
      <c r="B60" s="40" t="s">
        <v>575</v>
      </c>
      <c r="C60" s="33"/>
      <c r="D60" s="33"/>
      <c r="E60" s="33"/>
      <c r="F60" s="33"/>
      <c r="G60" s="33"/>
      <c r="H60" t="s">
        <v>576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2"/>
      <c r="Y60" s="32"/>
      <c r="Z60" s="41" t="s">
        <v>577</v>
      </c>
      <c r="AA60" s="41" t="s">
        <v>578</v>
      </c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</row>
    <row r="61" spans="1:109" ht="15.75" x14ac:dyDescent="0.25">
      <c r="A61" s="39" t="s">
        <v>579</v>
      </c>
      <c r="B61" s="40">
        <v>20</v>
      </c>
      <c r="C61" s="33"/>
      <c r="D61" s="33"/>
      <c r="E61" s="33"/>
      <c r="F61" s="33"/>
      <c r="G61" s="33"/>
      <c r="H61" t="s">
        <v>580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2"/>
      <c r="Y61" s="32"/>
      <c r="Z61" s="41" t="s">
        <v>581</v>
      </c>
      <c r="AA61" s="41" t="s">
        <v>582</v>
      </c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</row>
    <row r="62" spans="1:109" ht="77.25" x14ac:dyDescent="0.25">
      <c r="A62" s="39" t="s">
        <v>583</v>
      </c>
      <c r="B62" s="40">
        <v>3</v>
      </c>
      <c r="C62" s="33"/>
      <c r="D62" s="33"/>
      <c r="E62" s="33"/>
      <c r="F62" s="33"/>
      <c r="G62" s="33"/>
      <c r="H62" t="s">
        <v>584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2"/>
      <c r="Y62" s="32"/>
      <c r="Z62" s="41" t="s">
        <v>585</v>
      </c>
      <c r="AA62" s="41" t="s">
        <v>586</v>
      </c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</row>
    <row r="63" spans="1:109" ht="26.25" x14ac:dyDescent="0.25">
      <c r="A63" s="39" t="s">
        <v>587</v>
      </c>
      <c r="B63" s="40">
        <v>32</v>
      </c>
      <c r="C63" s="33"/>
      <c r="D63" s="33"/>
      <c r="E63" s="33"/>
      <c r="F63" s="33"/>
      <c r="G63" s="33"/>
      <c r="H63" t="s">
        <v>588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2"/>
      <c r="Y63" s="32"/>
      <c r="Z63" s="41" t="s">
        <v>589</v>
      </c>
      <c r="AA63" s="41" t="s">
        <v>590</v>
      </c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</row>
    <row r="64" spans="1:109" ht="77.25" x14ac:dyDescent="0.25">
      <c r="A64" s="39" t="s">
        <v>591</v>
      </c>
      <c r="B64" s="40" t="s">
        <v>592</v>
      </c>
      <c r="C64" s="33"/>
      <c r="D64" s="33"/>
      <c r="E64" s="33"/>
      <c r="F64" s="33"/>
      <c r="G64" s="33"/>
      <c r="H64" t="s">
        <v>593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2"/>
      <c r="Y64" s="32"/>
      <c r="Z64" s="41" t="s">
        <v>594</v>
      </c>
      <c r="AA64" s="41" t="s">
        <v>595</v>
      </c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</row>
    <row r="65" spans="1:109" ht="64.5" x14ac:dyDescent="0.25">
      <c r="A65" s="39" t="s">
        <v>596</v>
      </c>
      <c r="B65" s="40" t="s">
        <v>597</v>
      </c>
      <c r="C65" s="33"/>
      <c r="D65" s="33"/>
      <c r="E65" s="33"/>
      <c r="F65" s="33"/>
      <c r="G65" s="33"/>
      <c r="H65" t="s">
        <v>598</v>
      </c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2"/>
      <c r="Y65" s="32"/>
      <c r="Z65" s="41" t="s">
        <v>599</v>
      </c>
      <c r="AA65" s="41" t="s">
        <v>600</v>
      </c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</row>
    <row r="66" spans="1:109" ht="90" x14ac:dyDescent="0.25">
      <c r="A66" s="39" t="s">
        <v>601</v>
      </c>
      <c r="B66" s="40" t="s">
        <v>602</v>
      </c>
      <c r="C66" s="33"/>
      <c r="D66" s="33"/>
      <c r="E66" s="33"/>
      <c r="F66" s="33"/>
      <c r="G66" s="33"/>
      <c r="H66" t="s">
        <v>603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2"/>
      <c r="Y66" s="32"/>
      <c r="Z66" s="41" t="s">
        <v>604</v>
      </c>
      <c r="AA66" s="41" t="s">
        <v>605</v>
      </c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</row>
    <row r="67" spans="1:109" ht="26.25" x14ac:dyDescent="0.25">
      <c r="A67" s="39" t="s">
        <v>606</v>
      </c>
      <c r="B67" s="40" t="s">
        <v>607</v>
      </c>
      <c r="C67" s="33"/>
      <c r="D67" s="33"/>
      <c r="E67" s="33"/>
      <c r="F67" s="33"/>
      <c r="G67" s="33"/>
      <c r="H67" t="s">
        <v>608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2"/>
      <c r="Y67" s="32"/>
      <c r="Z67" s="41" t="s">
        <v>609</v>
      </c>
      <c r="AA67" s="41" t="s">
        <v>610</v>
      </c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</row>
    <row r="68" spans="1:109" ht="102.75" x14ac:dyDescent="0.25">
      <c r="A68" s="39" t="s">
        <v>611</v>
      </c>
      <c r="B68" s="40" t="s">
        <v>612</v>
      </c>
      <c r="C68" s="33"/>
      <c r="D68" s="33"/>
      <c r="E68" s="33"/>
      <c r="F68" s="33"/>
      <c r="G68" s="33"/>
      <c r="H68" t="s">
        <v>613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2"/>
      <c r="Y68" s="32"/>
      <c r="Z68" s="41" t="s">
        <v>614</v>
      </c>
      <c r="AA68" s="41" t="s">
        <v>615</v>
      </c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</row>
    <row r="69" spans="1:109" ht="51.75" x14ac:dyDescent="0.25">
      <c r="A69" s="39" t="s">
        <v>616</v>
      </c>
      <c r="B69" s="40">
        <v>13</v>
      </c>
      <c r="C69" s="33"/>
      <c r="D69" s="33"/>
      <c r="E69" s="33"/>
      <c r="F69" s="33"/>
      <c r="G69" s="33"/>
      <c r="H69" t="s">
        <v>617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2"/>
      <c r="Y69" s="32"/>
      <c r="Z69" s="41" t="s">
        <v>618</v>
      </c>
      <c r="AA69" s="41" t="s">
        <v>619</v>
      </c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</row>
    <row r="70" spans="1:109" ht="39" x14ac:dyDescent="0.25">
      <c r="A70" s="39" t="s">
        <v>620</v>
      </c>
      <c r="B70" s="40" t="s">
        <v>621</v>
      </c>
      <c r="C70" s="33"/>
      <c r="D70" s="33"/>
      <c r="E70" s="33"/>
      <c r="F70" s="33"/>
      <c r="G70" s="33"/>
      <c r="H70" t="s">
        <v>622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2"/>
      <c r="Y70" s="32"/>
      <c r="Z70" s="41" t="s">
        <v>623</v>
      </c>
      <c r="AA70" s="41" t="s">
        <v>624</v>
      </c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</row>
    <row r="71" spans="1:109" ht="64.5" x14ac:dyDescent="0.25">
      <c r="A71" s="39" t="s">
        <v>625</v>
      </c>
      <c r="B71" s="40" t="s">
        <v>626</v>
      </c>
      <c r="C71" s="33"/>
      <c r="D71" s="33"/>
      <c r="E71" s="33"/>
      <c r="F71" s="33"/>
      <c r="G71" s="33"/>
      <c r="H71" t="s">
        <v>627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2"/>
      <c r="Y71" s="32"/>
      <c r="Z71" s="41" t="s">
        <v>628</v>
      </c>
      <c r="AA71" s="41" t="s">
        <v>629</v>
      </c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</row>
    <row r="72" spans="1:109" ht="39" x14ac:dyDescent="0.25">
      <c r="A72" s="39" t="s">
        <v>630</v>
      </c>
      <c r="B72" s="40" t="s">
        <v>631</v>
      </c>
      <c r="C72" s="33"/>
      <c r="D72" s="33"/>
      <c r="E72" s="33"/>
      <c r="F72" s="33"/>
      <c r="G72" s="33"/>
      <c r="H72" t="s">
        <v>632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2"/>
      <c r="Y72" s="32"/>
      <c r="Z72" s="41" t="s">
        <v>633</v>
      </c>
      <c r="AA72" s="41" t="s">
        <v>634</v>
      </c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</row>
    <row r="73" spans="1:109" ht="39" x14ac:dyDescent="0.25">
      <c r="A73" s="39" t="s">
        <v>635</v>
      </c>
      <c r="B73" s="40">
        <v>37</v>
      </c>
      <c r="C73" s="33"/>
      <c r="D73" s="33"/>
      <c r="E73" s="33"/>
      <c r="F73" s="33"/>
      <c r="G73" s="33"/>
      <c r="H73" t="s">
        <v>636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2"/>
      <c r="Y73" s="32"/>
      <c r="Z73" s="41" t="s">
        <v>637</v>
      </c>
      <c r="AA73" s="41" t="s">
        <v>638</v>
      </c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</row>
    <row r="74" spans="1:109" ht="15.75" x14ac:dyDescent="0.25">
      <c r="A74" s="39" t="s">
        <v>639</v>
      </c>
      <c r="B74" s="40" t="s">
        <v>640</v>
      </c>
      <c r="C74" s="33"/>
      <c r="D74" s="33"/>
      <c r="E74" s="33"/>
      <c r="F74" s="33"/>
      <c r="G74" s="33"/>
      <c r="H74" t="s">
        <v>641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2"/>
      <c r="Y74" s="32"/>
      <c r="Z74" s="41" t="s">
        <v>642</v>
      </c>
      <c r="AA74" s="41" t="s">
        <v>643</v>
      </c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</row>
    <row r="75" spans="1:109" ht="31.5" x14ac:dyDescent="0.25">
      <c r="A75" s="39" t="s">
        <v>644</v>
      </c>
      <c r="B75" s="40" t="s">
        <v>645</v>
      </c>
      <c r="C75" s="33"/>
      <c r="D75" s="33"/>
      <c r="E75" s="33"/>
      <c r="F75" s="33"/>
      <c r="G75" s="33"/>
      <c r="H75" t="s">
        <v>646</v>
      </c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2"/>
      <c r="Y75" s="32"/>
      <c r="Z75" s="41" t="s">
        <v>647</v>
      </c>
      <c r="AA75" s="41" t="s">
        <v>648</v>
      </c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</row>
    <row r="76" spans="1:109" ht="39" x14ac:dyDescent="0.25">
      <c r="A76" s="39" t="s">
        <v>649</v>
      </c>
      <c r="B76" s="40" t="s">
        <v>650</v>
      </c>
      <c r="C76" s="33"/>
      <c r="D76" s="33"/>
      <c r="E76" s="33"/>
      <c r="F76" s="33"/>
      <c r="G76" s="33"/>
      <c r="H76" t="s">
        <v>651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2"/>
      <c r="Y76" s="32"/>
      <c r="Z76" s="41" t="s">
        <v>652</v>
      </c>
      <c r="AA76" s="41" t="s">
        <v>653</v>
      </c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</row>
    <row r="77" spans="1:109" ht="51.75" x14ac:dyDescent="0.25">
      <c r="A77" s="39" t="s">
        <v>654</v>
      </c>
      <c r="B77" s="43" t="s">
        <v>655</v>
      </c>
      <c r="C77" s="33"/>
      <c r="D77" s="33"/>
      <c r="E77" s="33"/>
      <c r="F77" s="33"/>
      <c r="G77" s="33"/>
      <c r="H77" t="s">
        <v>656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2"/>
      <c r="Y77" s="32"/>
      <c r="Z77" s="41" t="s">
        <v>657</v>
      </c>
      <c r="AA77" s="41" t="s">
        <v>658</v>
      </c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</row>
    <row r="78" spans="1:109" ht="90" x14ac:dyDescent="0.25">
      <c r="A78" s="39" t="s">
        <v>659</v>
      </c>
      <c r="B78" s="40">
        <v>22</v>
      </c>
      <c r="C78" s="33"/>
      <c r="D78" s="33"/>
      <c r="E78" s="33"/>
      <c r="F78" s="33"/>
      <c r="G78" s="33"/>
      <c r="H78" t="s">
        <v>660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2"/>
      <c r="Y78" s="32"/>
      <c r="Z78" s="41" t="s">
        <v>661</v>
      </c>
      <c r="AA78" s="41" t="s">
        <v>662</v>
      </c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</row>
    <row r="79" spans="1:109" ht="47.25" x14ac:dyDescent="0.25">
      <c r="A79" s="39" t="s">
        <v>663</v>
      </c>
      <c r="B79" s="40" t="s">
        <v>664</v>
      </c>
      <c r="C79" s="33"/>
      <c r="D79" s="33"/>
      <c r="E79" s="33"/>
      <c r="F79" s="33"/>
      <c r="G79" s="33"/>
      <c r="H79" t="s">
        <v>665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2"/>
      <c r="Y79" s="32"/>
      <c r="Z79" s="41" t="s">
        <v>666</v>
      </c>
      <c r="AA79" s="41" t="s">
        <v>667</v>
      </c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</row>
    <row r="80" spans="1:109" ht="77.25" x14ac:dyDescent="0.25">
      <c r="A80" s="39" t="s">
        <v>668</v>
      </c>
      <c r="B80" s="40" t="s">
        <v>669</v>
      </c>
      <c r="C80" s="33"/>
      <c r="D80" s="33"/>
      <c r="E80" s="33"/>
      <c r="F80" s="33"/>
      <c r="G80" s="33"/>
      <c r="H80" t="s">
        <v>670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2"/>
      <c r="Y80" s="32"/>
      <c r="Z80" s="41" t="s">
        <v>671</v>
      </c>
      <c r="AA80" s="41" t="s">
        <v>672</v>
      </c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</row>
    <row r="81" spans="1:109" ht="115.5" x14ac:dyDescent="0.25">
      <c r="A81" s="39" t="s">
        <v>673</v>
      </c>
      <c r="B81" s="40" t="s">
        <v>674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2"/>
      <c r="Y81" s="32"/>
      <c r="Z81" s="41" t="s">
        <v>675</v>
      </c>
      <c r="AA81" s="41" t="s">
        <v>676</v>
      </c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</row>
    <row r="82" spans="1:109" ht="39" x14ac:dyDescent="0.25">
      <c r="A82" s="39" t="s">
        <v>677</v>
      </c>
      <c r="B82" s="40" t="s">
        <v>678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2"/>
      <c r="Y82" s="32"/>
      <c r="Z82" s="41" t="s">
        <v>679</v>
      </c>
      <c r="AA82" s="41" t="s">
        <v>680</v>
      </c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</row>
    <row r="83" spans="1:109" ht="64.5" x14ac:dyDescent="0.25">
      <c r="A83" s="39" t="s">
        <v>681</v>
      </c>
      <c r="B83" s="40" t="s">
        <v>682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2"/>
      <c r="Y83" s="32"/>
      <c r="Z83" s="41" t="s">
        <v>683</v>
      </c>
      <c r="AA83" s="41" t="s">
        <v>684</v>
      </c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</row>
    <row r="84" spans="1:109" ht="39" x14ac:dyDescent="0.25">
      <c r="A84" s="39" t="s">
        <v>685</v>
      </c>
      <c r="B84" s="40" t="s">
        <v>686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2"/>
      <c r="Y84" s="32"/>
      <c r="Z84" s="41" t="s">
        <v>687</v>
      </c>
      <c r="AA84" s="41" t="s">
        <v>688</v>
      </c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</row>
    <row r="85" spans="1:109" ht="51.75" x14ac:dyDescent="0.25">
      <c r="A85" s="39" t="s">
        <v>689</v>
      </c>
      <c r="B85" s="40" t="s">
        <v>690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2"/>
      <c r="Y85" s="32"/>
      <c r="Z85" s="41" t="s">
        <v>691</v>
      </c>
      <c r="AA85" s="41" t="s">
        <v>692</v>
      </c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</row>
    <row r="86" spans="1:109" ht="64.5" x14ac:dyDescent="0.25">
      <c r="A86" s="39" t="s">
        <v>693</v>
      </c>
      <c r="B86" s="40">
        <v>41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2"/>
      <c r="Y86" s="32"/>
      <c r="Z86" s="41" t="s">
        <v>694</v>
      </c>
      <c r="AA86" s="41" t="s">
        <v>695</v>
      </c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</row>
    <row r="87" spans="1:109" ht="77.25" x14ac:dyDescent="0.25">
      <c r="A87" s="39" t="s">
        <v>696</v>
      </c>
      <c r="B87" s="40" t="s">
        <v>697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2"/>
      <c r="Y87" s="32"/>
      <c r="Z87" s="41" t="s">
        <v>698</v>
      </c>
      <c r="AA87" s="41" t="s">
        <v>699</v>
      </c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</row>
    <row r="88" spans="1:109" ht="64.5" x14ac:dyDescent="0.25">
      <c r="A88" s="39" t="s">
        <v>700</v>
      </c>
      <c r="B88" s="40" t="s">
        <v>701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2"/>
      <c r="Y88" s="32"/>
      <c r="Z88" s="41" t="s">
        <v>702</v>
      </c>
      <c r="AA88" s="41" t="s">
        <v>703</v>
      </c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</row>
    <row r="89" spans="1:109" ht="90" x14ac:dyDescent="0.25">
      <c r="A89" s="39" t="s">
        <v>704</v>
      </c>
      <c r="B89" s="40">
        <v>4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2"/>
      <c r="Y89" s="32"/>
      <c r="Z89" s="41" t="s">
        <v>705</v>
      </c>
      <c r="AA89" s="41" t="s">
        <v>706</v>
      </c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</row>
    <row r="90" spans="1:109" ht="115.5" x14ac:dyDescent="0.25">
      <c r="A90" s="39" t="s">
        <v>707</v>
      </c>
      <c r="B90" s="40" t="s">
        <v>708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2"/>
      <c r="Y90" s="32"/>
      <c r="Z90" s="41" t="s">
        <v>709</v>
      </c>
      <c r="AA90" s="41" t="s">
        <v>710</v>
      </c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</row>
    <row r="91" spans="1:109" ht="26.25" x14ac:dyDescent="0.25">
      <c r="A91" s="39" t="s">
        <v>711</v>
      </c>
      <c r="B91" s="40">
        <v>23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2"/>
      <c r="Y91" s="32"/>
      <c r="Z91" s="41" t="s">
        <v>712</v>
      </c>
      <c r="AA91" s="41" t="s">
        <v>713</v>
      </c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</row>
    <row r="92" spans="1:109" ht="78.75" x14ac:dyDescent="0.25">
      <c r="A92" s="39" t="s">
        <v>714</v>
      </c>
      <c r="B92" s="40" t="s">
        <v>715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2"/>
      <c r="Y92" s="32"/>
      <c r="Z92" s="41" t="s">
        <v>716</v>
      </c>
      <c r="AA92" s="41" t="s">
        <v>717</v>
      </c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</row>
    <row r="93" spans="1:109" ht="51.75" x14ac:dyDescent="0.25">
      <c r="A93" s="39" t="s">
        <v>718</v>
      </c>
      <c r="B93" s="40" t="s">
        <v>719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2"/>
      <c r="Y93" s="32"/>
      <c r="Z93" s="41" t="s">
        <v>720</v>
      </c>
      <c r="AA93" s="41" t="s">
        <v>721</v>
      </c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</row>
    <row r="94" spans="1:109" ht="51.75" x14ac:dyDescent="0.25">
      <c r="A94" s="39" t="s">
        <v>722</v>
      </c>
      <c r="B94" s="40" t="s">
        <v>723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2"/>
      <c r="Y94" s="32"/>
      <c r="Z94" s="41" t="s">
        <v>724</v>
      </c>
      <c r="AA94" s="41" t="s">
        <v>725</v>
      </c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</row>
    <row r="95" spans="1:109" ht="77.25" x14ac:dyDescent="0.25">
      <c r="A95" s="39" t="s">
        <v>726</v>
      </c>
      <c r="B95" s="40" t="s">
        <v>727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2"/>
      <c r="Y95" s="32"/>
      <c r="Z95" s="41" t="s">
        <v>728</v>
      </c>
      <c r="AA95" s="41" t="s">
        <v>729</v>
      </c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</row>
    <row r="96" spans="1:109" ht="90" x14ac:dyDescent="0.25">
      <c r="A96" s="39" t="s">
        <v>730</v>
      </c>
      <c r="B96" s="40" t="s">
        <v>731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2"/>
      <c r="Y96" s="32"/>
      <c r="Z96" s="41" t="s">
        <v>732</v>
      </c>
      <c r="AA96" s="41" t="s">
        <v>733</v>
      </c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</row>
    <row r="97" spans="1:109" ht="39" x14ac:dyDescent="0.25">
      <c r="A97" s="39" t="s">
        <v>734</v>
      </c>
      <c r="B97" s="40" t="s">
        <v>735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2"/>
      <c r="Y97" s="32"/>
      <c r="Z97" s="41" t="s">
        <v>736</v>
      </c>
      <c r="AA97" s="41" t="s">
        <v>737</v>
      </c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</row>
    <row r="98" spans="1:109" ht="77.25" x14ac:dyDescent="0.25">
      <c r="A98" s="39" t="s">
        <v>738</v>
      </c>
      <c r="B98" s="40" t="s">
        <v>739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2"/>
      <c r="Y98" s="32"/>
      <c r="Z98" s="41" t="s">
        <v>740</v>
      </c>
      <c r="AA98" s="41" t="s">
        <v>741</v>
      </c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</row>
    <row r="99" spans="1:109" ht="26.25" x14ac:dyDescent="0.25">
      <c r="A99" s="39" t="s">
        <v>742</v>
      </c>
      <c r="B99" s="40" t="s">
        <v>743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2"/>
      <c r="Y99" s="32"/>
      <c r="Z99" s="41" t="s">
        <v>744</v>
      </c>
      <c r="AA99" s="41" t="s">
        <v>745</v>
      </c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</row>
    <row r="100" spans="1:109" ht="26.25" x14ac:dyDescent="0.25">
      <c r="A100" s="39" t="s">
        <v>746</v>
      </c>
      <c r="B100" s="40" t="s">
        <v>747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2"/>
      <c r="Y100" s="32"/>
      <c r="Z100" s="41" t="s">
        <v>748</v>
      </c>
      <c r="AA100" s="41" t="s">
        <v>749</v>
      </c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</row>
    <row r="101" spans="1:109" ht="39" x14ac:dyDescent="0.25">
      <c r="A101" s="39" t="s">
        <v>750</v>
      </c>
      <c r="B101" s="40">
        <v>12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2"/>
      <c r="Y101" s="32"/>
      <c r="Z101" s="41" t="s">
        <v>751</v>
      </c>
      <c r="AA101" s="41" t="s">
        <v>752</v>
      </c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</row>
    <row r="102" spans="1:109" ht="64.5" x14ac:dyDescent="0.25">
      <c r="A102" s="39" t="s">
        <v>753</v>
      </c>
      <c r="B102" s="40" t="s">
        <v>754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2"/>
      <c r="Y102" s="32"/>
      <c r="Z102" s="41" t="s">
        <v>755</v>
      </c>
      <c r="AA102" s="41" t="s">
        <v>756</v>
      </c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</row>
    <row r="103" spans="1:109" ht="39" x14ac:dyDescent="0.25">
      <c r="A103" s="39" t="s">
        <v>757</v>
      </c>
      <c r="B103" s="40" t="s">
        <v>758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2"/>
      <c r="Y103" s="32"/>
      <c r="Z103" s="41" t="s">
        <v>759</v>
      </c>
      <c r="AA103" s="41" t="s">
        <v>760</v>
      </c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</row>
    <row r="104" spans="1:109" ht="39" x14ac:dyDescent="0.25">
      <c r="A104" s="39" t="s">
        <v>761</v>
      </c>
      <c r="B104" s="40" t="s">
        <v>762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2"/>
      <c r="Y104" s="32"/>
      <c r="Z104" s="41" t="s">
        <v>763</v>
      </c>
      <c r="AA104" s="41" t="s">
        <v>764</v>
      </c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</row>
    <row r="105" spans="1:109" ht="77.25" x14ac:dyDescent="0.25">
      <c r="A105" s="39" t="s">
        <v>765</v>
      </c>
      <c r="B105" s="40" t="s">
        <v>766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2"/>
      <c r="Y105" s="32"/>
      <c r="Z105" s="41" t="s">
        <v>767</v>
      </c>
      <c r="AA105" s="41" t="s">
        <v>768</v>
      </c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</row>
    <row r="106" spans="1:109" ht="64.5" x14ac:dyDescent="0.25">
      <c r="A106" s="39" t="s">
        <v>769</v>
      </c>
      <c r="B106" s="40">
        <v>14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2"/>
      <c r="Y106" s="32"/>
      <c r="Z106" s="41" t="s">
        <v>770</v>
      </c>
      <c r="AA106" s="41" t="s">
        <v>771</v>
      </c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</row>
    <row r="107" spans="1:109" ht="39" x14ac:dyDescent="0.25">
      <c r="A107" s="39" t="s">
        <v>772</v>
      </c>
      <c r="B107" s="40">
        <v>54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2"/>
      <c r="Y107" s="32"/>
      <c r="Z107" s="41" t="s">
        <v>773</v>
      </c>
      <c r="AA107" s="41" t="s">
        <v>774</v>
      </c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</row>
    <row r="108" spans="1:109" ht="64.5" x14ac:dyDescent="0.25">
      <c r="A108" s="39" t="s">
        <v>775</v>
      </c>
      <c r="B108" s="40" t="s">
        <v>776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2"/>
      <c r="Y108" s="32"/>
      <c r="Z108" s="41" t="s">
        <v>777</v>
      </c>
      <c r="AA108" s="41" t="s">
        <v>778</v>
      </c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</row>
    <row r="109" spans="1:109" ht="64.5" x14ac:dyDescent="0.25">
      <c r="A109" s="39" t="s">
        <v>779</v>
      </c>
      <c r="B109" s="40" t="s">
        <v>780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2"/>
      <c r="Y109" s="32"/>
      <c r="Z109" s="41" t="s">
        <v>781</v>
      </c>
      <c r="AA109" s="41" t="s">
        <v>782</v>
      </c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</row>
    <row r="110" spans="1:109" ht="47.25" x14ac:dyDescent="0.25">
      <c r="A110" s="39" t="s">
        <v>783</v>
      </c>
      <c r="B110" s="40" t="s">
        <v>784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2"/>
      <c r="Y110" s="32"/>
      <c r="Z110" s="41" t="s">
        <v>785</v>
      </c>
      <c r="AA110" s="41" t="s">
        <v>786</v>
      </c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</row>
    <row r="111" spans="1:109" ht="115.5" x14ac:dyDescent="0.25">
      <c r="A111" s="39" t="s">
        <v>787</v>
      </c>
      <c r="B111" s="40" t="s">
        <v>788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2"/>
      <c r="Y111" s="32"/>
      <c r="Z111" s="41" t="s">
        <v>789</v>
      </c>
      <c r="AA111" s="41" t="s">
        <v>790</v>
      </c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</row>
    <row r="112" spans="1:109" ht="51.75" x14ac:dyDescent="0.25">
      <c r="A112" s="39" t="s">
        <v>791</v>
      </c>
      <c r="B112" s="40">
        <v>49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2"/>
      <c r="Y112" s="32"/>
      <c r="Z112" s="41" t="s">
        <v>792</v>
      </c>
      <c r="AA112" s="41" t="s">
        <v>793</v>
      </c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</row>
    <row r="113" spans="1:109" ht="31.5" x14ac:dyDescent="0.25">
      <c r="A113" s="39" t="s">
        <v>794</v>
      </c>
      <c r="B113" s="40" t="s">
        <v>795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2"/>
      <c r="Y113" s="32"/>
      <c r="Z113" s="41" t="s">
        <v>796</v>
      </c>
      <c r="AA113" s="41" t="s">
        <v>797</v>
      </c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</row>
    <row r="114" spans="1:109" ht="64.5" x14ac:dyDescent="0.25">
      <c r="A114" s="39" t="s">
        <v>798</v>
      </c>
      <c r="B114" s="40" t="s">
        <v>799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2"/>
      <c r="Y114" s="32"/>
      <c r="Z114" s="41" t="s">
        <v>800</v>
      </c>
      <c r="AA114" s="41" t="s">
        <v>801</v>
      </c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</row>
    <row r="115" spans="1:109" ht="77.25" x14ac:dyDescent="0.25">
      <c r="A115" s="39" t="s">
        <v>802</v>
      </c>
      <c r="B115" s="40" t="s">
        <v>803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2"/>
      <c r="Y115" s="32"/>
      <c r="Z115" s="41" t="s">
        <v>804</v>
      </c>
      <c r="AA115" s="41" t="s">
        <v>805</v>
      </c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</row>
    <row r="116" spans="1:109" ht="39" x14ac:dyDescent="0.25">
      <c r="A116" s="39" t="s">
        <v>806</v>
      </c>
      <c r="B116" s="40">
        <v>36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2"/>
      <c r="Y116" s="32"/>
      <c r="Z116" s="41" t="s">
        <v>807</v>
      </c>
      <c r="AA116" s="41" t="s">
        <v>808</v>
      </c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</row>
    <row r="117" spans="1:109" ht="39" x14ac:dyDescent="0.25">
      <c r="A117" s="39" t="s">
        <v>809</v>
      </c>
      <c r="B117" s="40" t="s">
        <v>810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2"/>
      <c r="Y117" s="32"/>
      <c r="Z117" s="41" t="s">
        <v>811</v>
      </c>
      <c r="AA117" s="41" t="s">
        <v>812</v>
      </c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</row>
    <row r="118" spans="1:109" ht="64.5" x14ac:dyDescent="0.25">
      <c r="A118" s="39" t="s">
        <v>813</v>
      </c>
      <c r="B118" s="40" t="s">
        <v>814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2"/>
      <c r="Y118" s="32"/>
      <c r="Z118" s="41" t="s">
        <v>815</v>
      </c>
      <c r="AA118" s="41" t="s">
        <v>816</v>
      </c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</row>
    <row r="119" spans="1:109" ht="64.5" x14ac:dyDescent="0.25">
      <c r="A119" s="39" t="s">
        <v>817</v>
      </c>
      <c r="B119" s="40" t="s">
        <v>818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2"/>
      <c r="Y119" s="32"/>
      <c r="Z119" s="41" t="s">
        <v>819</v>
      </c>
      <c r="AA119" s="41" t="s">
        <v>820</v>
      </c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</row>
    <row r="120" spans="1:109" ht="77.25" x14ac:dyDescent="0.25">
      <c r="A120" s="39" t="s">
        <v>821</v>
      </c>
      <c r="B120" s="40" t="s">
        <v>822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2"/>
      <c r="Y120" s="32"/>
      <c r="Z120" s="41" t="s">
        <v>823</v>
      </c>
      <c r="AA120" s="41" t="s">
        <v>824</v>
      </c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</row>
    <row r="121" spans="1:109" ht="64.5" x14ac:dyDescent="0.25">
      <c r="A121" s="39" t="s">
        <v>825</v>
      </c>
      <c r="B121" s="40" t="s">
        <v>826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2"/>
      <c r="Y121" s="32"/>
      <c r="Z121" s="41" t="s">
        <v>827</v>
      </c>
      <c r="AA121" s="41" t="s">
        <v>828</v>
      </c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</row>
    <row r="122" spans="1:109" ht="39" x14ac:dyDescent="0.25">
      <c r="A122" s="39" t="s">
        <v>829</v>
      </c>
      <c r="B122" s="40" t="s">
        <v>830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2"/>
      <c r="Y122" s="32"/>
      <c r="Z122" s="41" t="s">
        <v>831</v>
      </c>
      <c r="AA122" s="41" t="s">
        <v>832</v>
      </c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</row>
    <row r="123" spans="1:109" ht="64.5" x14ac:dyDescent="0.25">
      <c r="A123" s="39" t="s">
        <v>833</v>
      </c>
      <c r="B123" s="40" t="s">
        <v>834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2"/>
      <c r="Y123" s="32"/>
      <c r="Z123" s="41" t="s">
        <v>835</v>
      </c>
      <c r="AA123" s="41" t="s">
        <v>836</v>
      </c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</row>
    <row r="124" spans="1:109" ht="64.5" x14ac:dyDescent="0.25">
      <c r="A124" s="39" t="s">
        <v>837</v>
      </c>
      <c r="B124" s="40">
        <v>29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2"/>
      <c r="Y124" s="32"/>
      <c r="Z124" s="41" t="s">
        <v>838</v>
      </c>
      <c r="AA124" s="41" t="s">
        <v>839</v>
      </c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</row>
    <row r="125" spans="1:109" ht="51.75" x14ac:dyDescent="0.25">
      <c r="A125" s="39" t="s">
        <v>840</v>
      </c>
      <c r="B125" s="40" t="s">
        <v>841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2"/>
      <c r="Y125" s="32"/>
      <c r="Z125" s="41" t="s">
        <v>842</v>
      </c>
      <c r="AA125" s="41" t="s">
        <v>843</v>
      </c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</row>
    <row r="126" spans="1:109" ht="26.25" x14ac:dyDescent="0.25">
      <c r="A126" s="39" t="s">
        <v>844</v>
      </c>
      <c r="B126" s="40" t="s">
        <v>845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2"/>
      <c r="Y126" s="32"/>
      <c r="Z126" s="41" t="s">
        <v>846</v>
      </c>
      <c r="AA126" s="41" t="s">
        <v>847</v>
      </c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</row>
    <row r="127" spans="1:109" ht="77.25" x14ac:dyDescent="0.25">
      <c r="A127" s="39" t="s">
        <v>848</v>
      </c>
      <c r="B127" s="40">
        <v>26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2"/>
      <c r="Y127" s="32"/>
      <c r="Z127" s="41" t="s">
        <v>849</v>
      </c>
      <c r="AA127" s="41" t="s">
        <v>850</v>
      </c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</row>
    <row r="128" spans="1:109" ht="39" x14ac:dyDescent="0.25">
      <c r="A128" s="39" t="s">
        <v>851</v>
      </c>
      <c r="B128" s="40">
        <v>34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2"/>
      <c r="Y128" s="32"/>
      <c r="Z128" s="41" t="s">
        <v>852</v>
      </c>
      <c r="AA128" s="41" t="s">
        <v>853</v>
      </c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</row>
    <row r="129" spans="1:109" ht="31.5" x14ac:dyDescent="0.25">
      <c r="A129" s="39" t="s">
        <v>854</v>
      </c>
      <c r="B129" s="40" t="s">
        <v>855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2"/>
      <c r="Y129" s="32"/>
      <c r="Z129" s="41" t="s">
        <v>856</v>
      </c>
      <c r="AA129" s="41" t="s">
        <v>857</v>
      </c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</row>
    <row r="130" spans="1:109" ht="26.25" x14ac:dyDescent="0.25">
      <c r="A130" s="39" t="s">
        <v>858</v>
      </c>
      <c r="B130" s="40" t="s">
        <v>859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2"/>
      <c r="Y130" s="32"/>
      <c r="Z130" s="41" t="s">
        <v>860</v>
      </c>
      <c r="AA130" s="41" t="s">
        <v>861</v>
      </c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</row>
    <row r="131" spans="1:109" ht="51.75" x14ac:dyDescent="0.25">
      <c r="A131" s="39" t="s">
        <v>862</v>
      </c>
      <c r="B131" s="40">
        <v>11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2"/>
      <c r="Y131" s="32"/>
      <c r="Z131" s="41" t="s">
        <v>863</v>
      </c>
      <c r="AA131" s="41" t="s">
        <v>864</v>
      </c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</row>
    <row r="132" spans="1:109" ht="31.5" x14ac:dyDescent="0.25">
      <c r="A132" s="39" t="s">
        <v>865</v>
      </c>
      <c r="B132" s="40">
        <v>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2"/>
      <c r="Y132" s="32"/>
      <c r="Z132" s="41" t="s">
        <v>866</v>
      </c>
      <c r="AA132" s="41" t="s">
        <v>867</v>
      </c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</row>
    <row r="133" spans="1:109" ht="64.5" x14ac:dyDescent="0.25">
      <c r="A133" s="39" t="s">
        <v>868</v>
      </c>
      <c r="B133" s="40" t="s">
        <v>869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2"/>
      <c r="Y133" s="32"/>
      <c r="Z133" s="41" t="s">
        <v>870</v>
      </c>
      <c r="AA133" s="41" t="s">
        <v>871</v>
      </c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</row>
    <row r="134" spans="1:109" ht="51.75" x14ac:dyDescent="0.25">
      <c r="A134" s="39" t="s">
        <v>872</v>
      </c>
      <c r="B134" s="40" t="s">
        <v>873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2"/>
      <c r="Y134" s="32"/>
      <c r="Z134" s="41" t="s">
        <v>874</v>
      </c>
      <c r="AA134" s="41" t="s">
        <v>875</v>
      </c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</row>
    <row r="135" spans="1:109" ht="64.5" x14ac:dyDescent="0.25">
      <c r="A135" s="39" t="s">
        <v>876</v>
      </c>
      <c r="B135" s="40" t="s">
        <v>877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2"/>
      <c r="Y135" s="32"/>
      <c r="Z135" s="41" t="s">
        <v>878</v>
      </c>
      <c r="AA135" s="41" t="s">
        <v>879</v>
      </c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</row>
    <row r="136" spans="1:109" ht="64.5" x14ac:dyDescent="0.25">
      <c r="A136" s="39" t="s">
        <v>880</v>
      </c>
      <c r="B136" s="40" t="s">
        <v>881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2"/>
      <c r="Y136" s="32"/>
      <c r="Z136" s="41" t="s">
        <v>882</v>
      </c>
      <c r="AA136" s="41" t="s">
        <v>883</v>
      </c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</row>
    <row r="137" spans="1:109" ht="39" x14ac:dyDescent="0.25">
      <c r="A137" s="39" t="s">
        <v>884</v>
      </c>
      <c r="B137" s="40" t="s">
        <v>885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2"/>
      <c r="Y137" s="32"/>
      <c r="Z137" s="41" t="s">
        <v>886</v>
      </c>
      <c r="AA137" s="41" t="s">
        <v>887</v>
      </c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</row>
    <row r="138" spans="1:109" ht="31.5" x14ac:dyDescent="0.25">
      <c r="A138" s="39" t="s">
        <v>888</v>
      </c>
      <c r="B138" s="40" t="s">
        <v>889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2"/>
      <c r="Y138" s="32"/>
      <c r="Z138" s="41" t="s">
        <v>890</v>
      </c>
      <c r="AA138" s="41" t="s">
        <v>891</v>
      </c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</row>
    <row r="139" spans="1:109" ht="90" x14ac:dyDescent="0.25">
      <c r="A139" s="39" t="s">
        <v>892</v>
      </c>
      <c r="B139" s="40" t="s">
        <v>893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2"/>
      <c r="Y139" s="32"/>
      <c r="Z139" s="41" t="s">
        <v>894</v>
      </c>
      <c r="AA139" s="41" t="s">
        <v>895</v>
      </c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</row>
    <row r="140" spans="1:109" ht="90" x14ac:dyDescent="0.25">
      <c r="A140" s="39" t="s">
        <v>896</v>
      </c>
      <c r="B140" s="40" t="s">
        <v>897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2"/>
      <c r="Y140" s="32"/>
      <c r="Z140" s="41" t="s">
        <v>898</v>
      </c>
      <c r="AA140" s="41" t="s">
        <v>899</v>
      </c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</row>
    <row r="141" spans="1:109" ht="102.75" x14ac:dyDescent="0.25">
      <c r="A141" s="39" t="s">
        <v>900</v>
      </c>
      <c r="B141" s="40" t="s">
        <v>901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2"/>
      <c r="Y141" s="32"/>
      <c r="Z141" s="41" t="s">
        <v>902</v>
      </c>
      <c r="AA141" s="41" t="s">
        <v>903</v>
      </c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</row>
    <row r="142" spans="1:109" ht="39" x14ac:dyDescent="0.25">
      <c r="A142" s="39" t="s">
        <v>1</v>
      </c>
      <c r="B142" s="40">
        <v>9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2"/>
      <c r="Y142" s="32"/>
      <c r="Z142" s="41" t="s">
        <v>904</v>
      </c>
      <c r="AA142" s="41" t="s">
        <v>905</v>
      </c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</row>
    <row r="143" spans="1:109" ht="77.25" x14ac:dyDescent="0.25">
      <c r="A143" s="39" t="s">
        <v>906</v>
      </c>
      <c r="B143" s="40">
        <v>43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2"/>
      <c r="Y143" s="32"/>
      <c r="Z143" s="41" t="s">
        <v>907</v>
      </c>
      <c r="AA143" s="41" t="s">
        <v>908</v>
      </c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</row>
    <row r="144" spans="1:109" ht="102.75" x14ac:dyDescent="0.25">
      <c r="A144" s="39" t="s">
        <v>909</v>
      </c>
      <c r="B144" s="40" t="s">
        <v>910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2"/>
      <c r="Y144" s="32"/>
      <c r="Z144" s="41" t="s">
        <v>911</v>
      </c>
      <c r="AA144" s="41" t="s">
        <v>912</v>
      </c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</row>
    <row r="145" spans="1:109" ht="64.5" x14ac:dyDescent="0.25">
      <c r="A145" s="39" t="s">
        <v>913</v>
      </c>
      <c r="B145" s="40" t="s">
        <v>914</v>
      </c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2"/>
      <c r="Y145" s="32"/>
      <c r="Z145" s="41" t="s">
        <v>915</v>
      </c>
      <c r="AA145" s="41" t="s">
        <v>916</v>
      </c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</row>
    <row r="146" spans="1:109" ht="47.25" x14ac:dyDescent="0.25">
      <c r="A146" s="39" t="s">
        <v>917</v>
      </c>
      <c r="B146" s="40" t="s">
        <v>918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2"/>
      <c r="Y146" s="32"/>
      <c r="Z146" s="41" t="s">
        <v>919</v>
      </c>
      <c r="AA146" s="41" t="s">
        <v>920</v>
      </c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</row>
    <row r="147" spans="1:109" ht="47.25" x14ac:dyDescent="0.25">
      <c r="A147" s="39" t="s">
        <v>921</v>
      </c>
      <c r="B147" s="40" t="s">
        <v>922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2"/>
      <c r="Y147" s="32"/>
      <c r="Z147" s="41" t="s">
        <v>923</v>
      </c>
      <c r="AA147" s="41" t="s">
        <v>924</v>
      </c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</row>
    <row r="148" spans="1:109" ht="51.75" x14ac:dyDescent="0.25">
      <c r="A148" s="39" t="s">
        <v>925</v>
      </c>
      <c r="B148" s="40">
        <v>24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2"/>
      <c r="Y148" s="32"/>
      <c r="Z148" s="41" t="s">
        <v>926</v>
      </c>
      <c r="AA148" s="41" t="s">
        <v>927</v>
      </c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</row>
    <row r="149" spans="1:109" ht="77.25" x14ac:dyDescent="0.25">
      <c r="A149" s="39" t="s">
        <v>928</v>
      </c>
      <c r="B149" s="40">
        <v>42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2"/>
      <c r="Y149" s="32"/>
      <c r="Z149" s="41" t="s">
        <v>929</v>
      </c>
      <c r="AA149" s="41" t="s">
        <v>930</v>
      </c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</row>
    <row r="150" spans="1:109" ht="102.75" x14ac:dyDescent="0.25">
      <c r="A150" s="39" t="s">
        <v>931</v>
      </c>
      <c r="B150" s="40" t="s">
        <v>932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2"/>
      <c r="Y150" s="32"/>
      <c r="Z150" s="41" t="s">
        <v>933</v>
      </c>
      <c r="AA150" s="41" t="s">
        <v>934</v>
      </c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</row>
    <row r="151" spans="1:109" ht="90" x14ac:dyDescent="0.25">
      <c r="A151" s="39" t="s">
        <v>935</v>
      </c>
      <c r="B151" s="40" t="s">
        <v>936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2"/>
      <c r="Y151" s="32"/>
      <c r="Z151" s="41" t="s">
        <v>937</v>
      </c>
      <c r="AA151" s="41" t="s">
        <v>938</v>
      </c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</row>
    <row r="152" spans="1:109" ht="90" x14ac:dyDescent="0.25">
      <c r="A152" s="39" t="s">
        <v>939</v>
      </c>
      <c r="B152" s="40" t="s">
        <v>940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2"/>
      <c r="Y152" s="32"/>
      <c r="Z152" s="41" t="s">
        <v>941</v>
      </c>
      <c r="AA152" s="41" t="s">
        <v>942</v>
      </c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</row>
    <row r="153" spans="1:109" ht="51.75" x14ac:dyDescent="0.25">
      <c r="A153" s="39" t="s">
        <v>943</v>
      </c>
      <c r="B153" s="40">
        <v>19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2"/>
      <c r="Y153" s="32"/>
      <c r="Z153" s="41" t="s">
        <v>944</v>
      </c>
      <c r="AA153" s="41" t="s">
        <v>945</v>
      </c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</row>
    <row r="154" spans="1:109" ht="51.75" x14ac:dyDescent="0.25">
      <c r="A154" s="39" t="s">
        <v>946</v>
      </c>
      <c r="B154" s="40">
        <v>48</v>
      </c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2"/>
      <c r="Y154" s="32"/>
      <c r="Z154" s="41" t="s">
        <v>947</v>
      </c>
      <c r="AA154" s="41" t="s">
        <v>948</v>
      </c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</row>
    <row r="155" spans="1:109" ht="31.5" x14ac:dyDescent="0.25">
      <c r="A155" s="39" t="s">
        <v>949</v>
      </c>
      <c r="B155" s="40" t="s">
        <v>950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2"/>
      <c r="Y155" s="32"/>
      <c r="Z155" s="41" t="s">
        <v>951</v>
      </c>
      <c r="AA155" s="41" t="s">
        <v>952</v>
      </c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</row>
    <row r="156" spans="1:109" ht="51.75" x14ac:dyDescent="0.25">
      <c r="A156" s="39" t="s">
        <v>953</v>
      </c>
      <c r="B156" s="40" t="s">
        <v>954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2"/>
      <c r="Y156" s="32"/>
      <c r="Z156" s="41" t="s">
        <v>955</v>
      </c>
      <c r="AA156" s="41" t="s">
        <v>956</v>
      </c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</row>
    <row r="157" spans="1:109" ht="64.5" x14ac:dyDescent="0.25">
      <c r="A157" s="39" t="s">
        <v>957</v>
      </c>
      <c r="B157" s="40" t="s">
        <v>958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2"/>
      <c r="Y157" s="32"/>
      <c r="Z157" s="41" t="s">
        <v>959</v>
      </c>
      <c r="AA157" s="41" t="s">
        <v>960</v>
      </c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</row>
    <row r="158" spans="1:109" ht="115.5" x14ac:dyDescent="0.25">
      <c r="A158" s="39" t="s">
        <v>961</v>
      </c>
      <c r="B158" s="40" t="s">
        <v>962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2"/>
      <c r="Y158" s="32"/>
      <c r="Z158" s="41" t="s">
        <v>963</v>
      </c>
      <c r="AA158" s="41" t="s">
        <v>964</v>
      </c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</row>
    <row r="159" spans="1:109" ht="64.5" x14ac:dyDescent="0.25">
      <c r="A159" s="39" t="s">
        <v>965</v>
      </c>
      <c r="B159" s="40" t="s">
        <v>966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2"/>
      <c r="Y159" s="32"/>
      <c r="Z159" s="41" t="s">
        <v>967</v>
      </c>
      <c r="AA159" s="41" t="s">
        <v>968</v>
      </c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</row>
    <row r="160" spans="1:109" ht="51.75" x14ac:dyDescent="0.25">
      <c r="A160" s="39" t="s">
        <v>969</v>
      </c>
      <c r="B160" s="40" t="s">
        <v>970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2"/>
      <c r="Y160" s="32"/>
      <c r="Z160" s="41" t="s">
        <v>971</v>
      </c>
      <c r="AA160" s="41" t="s">
        <v>972</v>
      </c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</row>
    <row r="161" spans="1:109" ht="39" x14ac:dyDescent="0.25">
      <c r="A161" s="39" t="s">
        <v>973</v>
      </c>
      <c r="B161" s="40" t="s">
        <v>974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2"/>
      <c r="Y161" s="32"/>
      <c r="Z161" s="41" t="s">
        <v>975</v>
      </c>
      <c r="AA161" s="41" t="s">
        <v>976</v>
      </c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</row>
    <row r="162" spans="1:109" ht="39" x14ac:dyDescent="0.25">
      <c r="A162" s="39" t="s">
        <v>977</v>
      </c>
      <c r="B162" s="40" t="s">
        <v>978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2"/>
      <c r="Y162" s="32"/>
      <c r="Z162" s="41" t="s">
        <v>979</v>
      </c>
      <c r="AA162" s="41" t="s">
        <v>980</v>
      </c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</row>
    <row r="163" spans="1:109" ht="64.5" x14ac:dyDescent="0.25">
      <c r="A163" s="39" t="s">
        <v>981</v>
      </c>
      <c r="B163" s="40" t="s">
        <v>982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2"/>
      <c r="Y163" s="32"/>
      <c r="Z163" s="41" t="s">
        <v>983</v>
      </c>
      <c r="AA163" s="41" t="s">
        <v>984</v>
      </c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</row>
    <row r="164" spans="1:109" ht="51.75" x14ac:dyDescent="0.25">
      <c r="A164" s="39" t="s">
        <v>985</v>
      </c>
      <c r="B164" s="40" t="s">
        <v>986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2"/>
      <c r="Y164" s="32"/>
      <c r="Z164" s="41" t="s">
        <v>987</v>
      </c>
      <c r="AA164" s="41" t="s">
        <v>988</v>
      </c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</row>
    <row r="165" spans="1:109" ht="39" x14ac:dyDescent="0.25">
      <c r="A165" s="39" t="s">
        <v>989</v>
      </c>
      <c r="B165" s="40" t="s">
        <v>990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2"/>
      <c r="Y165" s="32"/>
      <c r="Z165" s="41" t="s">
        <v>991</v>
      </c>
      <c r="AA165" s="41" t="s">
        <v>992</v>
      </c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</row>
    <row r="166" spans="1:109" ht="51.75" x14ac:dyDescent="0.25">
      <c r="A166" s="39" t="s">
        <v>993</v>
      </c>
      <c r="B166" s="40" t="s">
        <v>994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2"/>
      <c r="Y166" s="32"/>
      <c r="Z166" s="41" t="s">
        <v>995</v>
      </c>
      <c r="AA166" s="41" t="s">
        <v>996</v>
      </c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</row>
    <row r="167" spans="1:109" ht="64.5" x14ac:dyDescent="0.25">
      <c r="A167" s="39" t="s">
        <v>997</v>
      </c>
      <c r="B167" s="40" t="s">
        <v>998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2"/>
      <c r="Y167" s="32"/>
      <c r="Z167" s="41" t="s">
        <v>999</v>
      </c>
      <c r="AA167" s="41" t="s">
        <v>1000</v>
      </c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</row>
    <row r="168" spans="1:109" ht="90" x14ac:dyDescent="0.25">
      <c r="A168" s="39" t="s">
        <v>1001</v>
      </c>
      <c r="B168" s="40" t="s">
        <v>1002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2"/>
      <c r="Y168" s="32"/>
      <c r="Z168" s="41" t="s">
        <v>1003</v>
      </c>
      <c r="AA168" s="41" t="s">
        <v>1004</v>
      </c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</row>
    <row r="169" spans="1:109" ht="153.75" x14ac:dyDescent="0.25">
      <c r="A169" s="39" t="s">
        <v>1005</v>
      </c>
      <c r="B169" s="40" t="s">
        <v>1006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2"/>
      <c r="Y169" s="32"/>
      <c r="Z169" s="41" t="s">
        <v>1007</v>
      </c>
      <c r="AA169" s="41" t="s">
        <v>1008</v>
      </c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</row>
    <row r="170" spans="1:109" ht="64.5" x14ac:dyDescent="0.25">
      <c r="A170" s="39" t="s">
        <v>1009</v>
      </c>
      <c r="B170" s="40" t="s">
        <v>1010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2"/>
      <c r="Y170" s="32"/>
      <c r="Z170" s="41" t="s">
        <v>1011</v>
      </c>
      <c r="AA170" s="41" t="s">
        <v>1012</v>
      </c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</row>
    <row r="171" spans="1:109" ht="51.75" x14ac:dyDescent="0.25">
      <c r="A171" s="39" t="s">
        <v>1013</v>
      </c>
      <c r="B171" s="40" t="s">
        <v>1014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2"/>
      <c r="Y171" s="32"/>
      <c r="Z171" s="41" t="s">
        <v>1015</v>
      </c>
      <c r="AA171" s="41" t="s">
        <v>1016</v>
      </c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</row>
    <row r="172" spans="1:109" ht="39" x14ac:dyDescent="0.25">
      <c r="A172" s="39" t="s">
        <v>1017</v>
      </c>
      <c r="B172" s="40">
        <v>33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2"/>
      <c r="Y172" s="32"/>
      <c r="Z172" s="41" t="s">
        <v>1018</v>
      </c>
      <c r="AA172" s="41" t="s">
        <v>1019</v>
      </c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</row>
    <row r="173" spans="1:109" ht="90" x14ac:dyDescent="0.25">
      <c r="A173" s="39" t="s">
        <v>1020</v>
      </c>
      <c r="B173" s="40" t="s">
        <v>1021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2"/>
      <c r="Y173" s="32"/>
      <c r="Z173" s="41" t="s">
        <v>1022</v>
      </c>
      <c r="AA173" s="41" t="s">
        <v>1023</v>
      </c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</row>
    <row r="174" spans="1:109" ht="51.75" x14ac:dyDescent="0.25">
      <c r="A174" s="39" t="s">
        <v>1024</v>
      </c>
      <c r="B174" s="40" t="s">
        <v>1025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2"/>
      <c r="Y174" s="32"/>
      <c r="Z174" s="41" t="s">
        <v>1026</v>
      </c>
      <c r="AA174" s="41" t="s">
        <v>1027</v>
      </c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</row>
    <row r="175" spans="1:109" ht="77.25" x14ac:dyDescent="0.25">
      <c r="A175" s="39" t="s">
        <v>1028</v>
      </c>
      <c r="B175" s="40" t="s">
        <v>1029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2"/>
      <c r="Y175" s="32"/>
      <c r="Z175" s="41" t="s">
        <v>1030</v>
      </c>
      <c r="AA175" s="41" t="s">
        <v>1031</v>
      </c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</row>
    <row r="176" spans="1:109" ht="31.5" x14ac:dyDescent="0.25">
      <c r="A176" s="39" t="s">
        <v>1032</v>
      </c>
      <c r="B176" s="40" t="s">
        <v>1033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2"/>
      <c r="Y176" s="32"/>
      <c r="Z176" s="41" t="s">
        <v>1034</v>
      </c>
      <c r="AA176" s="41" t="s">
        <v>1035</v>
      </c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</row>
    <row r="177" spans="1:109" ht="39" x14ac:dyDescent="0.25">
      <c r="A177" s="39" t="s">
        <v>1036</v>
      </c>
      <c r="B177" s="40">
        <v>35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2"/>
      <c r="Y177" s="32"/>
      <c r="Z177" s="41" t="s">
        <v>1037</v>
      </c>
      <c r="AA177" s="41" t="s">
        <v>1038</v>
      </c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</row>
    <row r="178" spans="1:109" ht="51.75" x14ac:dyDescent="0.25">
      <c r="A178" s="39" t="s">
        <v>1039</v>
      </c>
      <c r="B178" s="40" t="s">
        <v>1040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2"/>
      <c r="Y178" s="32"/>
      <c r="Z178" s="41" t="s">
        <v>1041</v>
      </c>
      <c r="AA178" s="41" t="s">
        <v>1042</v>
      </c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</row>
    <row r="179" spans="1:109" ht="64.5" x14ac:dyDescent="0.25">
      <c r="A179" s="39" t="s">
        <v>1043</v>
      </c>
      <c r="B179" s="40">
        <v>15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2"/>
      <c r="Y179" s="32"/>
      <c r="Z179" s="41" t="s">
        <v>1044</v>
      </c>
      <c r="AA179" s="41" t="s">
        <v>1045</v>
      </c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</row>
    <row r="180" spans="1:109" ht="64.5" x14ac:dyDescent="0.25">
      <c r="A180" s="39" t="s">
        <v>1046</v>
      </c>
      <c r="B180" s="40" t="s">
        <v>1047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2"/>
      <c r="Y180" s="32"/>
      <c r="Z180" s="41" t="s">
        <v>1048</v>
      </c>
      <c r="AA180" s="41" t="s">
        <v>1049</v>
      </c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</row>
    <row r="181" spans="1:109" ht="39" x14ac:dyDescent="0.25">
      <c r="A181" s="39" t="s">
        <v>1050</v>
      </c>
      <c r="B181" s="40">
        <v>10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2"/>
      <c r="Y181" s="32"/>
      <c r="Z181" s="41" t="s">
        <v>1051</v>
      </c>
      <c r="AA181" s="41" t="s">
        <v>1052</v>
      </c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</row>
    <row r="182" spans="1:109" ht="31.5" x14ac:dyDescent="0.25">
      <c r="A182" s="39" t="s">
        <v>1053</v>
      </c>
      <c r="B182" s="40" t="s">
        <v>1054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2"/>
      <c r="Y182" s="32"/>
      <c r="Z182" s="41" t="s">
        <v>1055</v>
      </c>
      <c r="AA182" s="41" t="s">
        <v>1056</v>
      </c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</row>
    <row r="183" spans="1:109" ht="31.5" x14ac:dyDescent="0.25">
      <c r="A183" s="39" t="s">
        <v>1057</v>
      </c>
      <c r="B183" s="40" t="s">
        <v>1058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2"/>
      <c r="Y183" s="32"/>
      <c r="Z183" s="41" t="s">
        <v>1059</v>
      </c>
      <c r="AA183" s="41" t="s">
        <v>1060</v>
      </c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</row>
    <row r="184" spans="1:109" ht="47.25" x14ac:dyDescent="0.25">
      <c r="A184" s="39" t="s">
        <v>1061</v>
      </c>
      <c r="B184" s="40" t="s">
        <v>1062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2"/>
      <c r="Y184" s="32"/>
      <c r="Z184" s="41" t="s">
        <v>1063</v>
      </c>
      <c r="AA184" s="41" t="s">
        <v>1064</v>
      </c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</row>
    <row r="185" spans="1:109" ht="39" x14ac:dyDescent="0.25">
      <c r="A185" s="39" t="s">
        <v>1065</v>
      </c>
      <c r="B185" s="40">
        <v>39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2"/>
      <c r="Y185" s="32"/>
      <c r="Z185" s="41" t="s">
        <v>1066</v>
      </c>
      <c r="AA185" s="41" t="s">
        <v>1067</v>
      </c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</row>
    <row r="186" spans="1:109" ht="90" x14ac:dyDescent="0.25">
      <c r="A186" s="39" t="s">
        <v>1068</v>
      </c>
      <c r="B186" s="40" t="s">
        <v>1069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2"/>
      <c r="Y186" s="32"/>
      <c r="Z186" s="41" t="s">
        <v>1070</v>
      </c>
      <c r="AA186" s="41" t="s">
        <v>1071</v>
      </c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</row>
    <row r="187" spans="1:109" ht="51.75" x14ac:dyDescent="0.25">
      <c r="A187" s="39" t="s">
        <v>1072</v>
      </c>
      <c r="B187" s="40" t="s">
        <v>1073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2"/>
      <c r="Y187" s="32"/>
      <c r="Z187" s="41" t="s">
        <v>1074</v>
      </c>
      <c r="AA187" s="41" t="s">
        <v>1075</v>
      </c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</row>
    <row r="188" spans="1:109" ht="26.25" x14ac:dyDescent="0.25">
      <c r="A188" s="39" t="s">
        <v>1076</v>
      </c>
      <c r="B188" s="40" t="s">
        <v>1077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2"/>
      <c r="Y188" s="32"/>
      <c r="Z188" s="41" t="s">
        <v>1078</v>
      </c>
      <c r="AA188" s="41" t="s">
        <v>1079</v>
      </c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</row>
    <row r="189" spans="1:109" ht="26.25" x14ac:dyDescent="0.25">
      <c r="A189" s="39" t="s">
        <v>1080</v>
      </c>
      <c r="B189" s="40" t="s">
        <v>1081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2"/>
      <c r="Y189" s="32"/>
      <c r="Z189" s="41" t="s">
        <v>1082</v>
      </c>
      <c r="AA189" s="41" t="s">
        <v>1083</v>
      </c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</row>
    <row r="190" spans="1:109" ht="51.75" x14ac:dyDescent="0.25">
      <c r="A190" s="39" t="s">
        <v>1084</v>
      </c>
      <c r="B190" s="40" t="s">
        <v>1085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2"/>
      <c r="Y190" s="32"/>
      <c r="Z190" s="41" t="s">
        <v>1086</v>
      </c>
      <c r="AA190" s="41" t="s">
        <v>1087</v>
      </c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</row>
    <row r="191" spans="1:109" ht="51.75" x14ac:dyDescent="0.25">
      <c r="A191" s="39" t="s">
        <v>1088</v>
      </c>
      <c r="B191" s="40" t="s">
        <v>1089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2"/>
      <c r="Y191" s="32"/>
      <c r="Z191" s="41" t="s">
        <v>1090</v>
      </c>
      <c r="AA191" s="41" t="s">
        <v>1091</v>
      </c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</row>
    <row r="192" spans="1:109" ht="47.25" x14ac:dyDescent="0.25">
      <c r="A192" s="39" t="s">
        <v>1092</v>
      </c>
      <c r="B192" s="40" t="s">
        <v>1093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2"/>
      <c r="Y192" s="32"/>
      <c r="Z192" s="41" t="s">
        <v>1094</v>
      </c>
      <c r="AA192" s="41" t="s">
        <v>1095</v>
      </c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</row>
    <row r="193" spans="1:109" ht="51.75" x14ac:dyDescent="0.25">
      <c r="A193" s="39" t="s">
        <v>1096</v>
      </c>
      <c r="B193" s="40">
        <v>25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2"/>
      <c r="Y193" s="32"/>
      <c r="Z193" s="41" t="s">
        <v>1097</v>
      </c>
      <c r="AA193" s="41" t="s">
        <v>1098</v>
      </c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</row>
    <row r="194" spans="1:109" ht="64.5" x14ac:dyDescent="0.25">
      <c r="A194" s="39" t="s">
        <v>1099</v>
      </c>
      <c r="B194" s="40" t="s">
        <v>1100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2"/>
      <c r="Y194" s="32"/>
      <c r="Z194" s="41" t="s">
        <v>1101</v>
      </c>
      <c r="AA194" s="41" t="s">
        <v>1102</v>
      </c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</row>
    <row r="195" spans="1:109" ht="39" x14ac:dyDescent="0.25">
      <c r="A195" s="39" t="s">
        <v>1103</v>
      </c>
      <c r="B195" s="40">
        <v>21</v>
      </c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2"/>
      <c r="Y195" s="32"/>
      <c r="Z195" s="41" t="s">
        <v>1104</v>
      </c>
      <c r="AA195" s="41" t="s">
        <v>1105</v>
      </c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</row>
    <row r="196" spans="1:109" ht="51.75" x14ac:dyDescent="0.25">
      <c r="A196" s="39" t="s">
        <v>1106</v>
      </c>
      <c r="B196" s="40" t="s">
        <v>1107</v>
      </c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2"/>
      <c r="Y196" s="32"/>
      <c r="Z196" s="41" t="s">
        <v>1108</v>
      </c>
      <c r="AA196" s="41" t="s">
        <v>1109</v>
      </c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</row>
    <row r="197" spans="1:109" ht="51.75" x14ac:dyDescent="0.25">
      <c r="A197" s="39" t="s">
        <v>1110</v>
      </c>
      <c r="B197" s="40" t="s">
        <v>1111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2"/>
      <c r="Y197" s="32"/>
      <c r="Z197" s="41" t="s">
        <v>1112</v>
      </c>
      <c r="AA197" s="41" t="s">
        <v>1113</v>
      </c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</row>
    <row r="198" spans="1:109" ht="51.75" x14ac:dyDescent="0.25">
      <c r="A198" s="39" t="s">
        <v>1114</v>
      </c>
      <c r="B198" s="40">
        <v>31</v>
      </c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2"/>
      <c r="Y198" s="32"/>
      <c r="Z198" s="41" t="s">
        <v>1115</v>
      </c>
      <c r="AA198" s="41" t="s">
        <v>1116</v>
      </c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</row>
    <row r="199" spans="1:109" ht="39" x14ac:dyDescent="0.25">
      <c r="A199" s="39" t="s">
        <v>1117</v>
      </c>
      <c r="B199" s="40" t="s">
        <v>1118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2"/>
      <c r="Y199" s="32"/>
      <c r="Z199" s="41" t="s">
        <v>1119</v>
      </c>
      <c r="AA199" s="41" t="s">
        <v>1120</v>
      </c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</row>
    <row r="200" spans="1:109" ht="51.75" x14ac:dyDescent="0.25">
      <c r="A200" s="39" t="s">
        <v>1121</v>
      </c>
      <c r="B200" s="40" t="s">
        <v>1122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2"/>
      <c r="Y200" s="32"/>
      <c r="Z200" s="41" t="s">
        <v>1123</v>
      </c>
      <c r="AA200" s="41" t="s">
        <v>1124</v>
      </c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</row>
    <row r="201" spans="1:109" ht="51.75" x14ac:dyDescent="0.25">
      <c r="A201" s="39" t="s">
        <v>1125</v>
      </c>
      <c r="B201" s="40" t="s">
        <v>1126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2"/>
      <c r="Y201" s="32"/>
      <c r="Z201" s="41" t="s">
        <v>1127</v>
      </c>
      <c r="AA201" s="41" t="s">
        <v>1128</v>
      </c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</row>
    <row r="202" spans="1:109" ht="63" x14ac:dyDescent="0.25">
      <c r="A202" s="39" t="s">
        <v>1129</v>
      </c>
      <c r="B202" s="40" t="s">
        <v>1130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2"/>
      <c r="Y202" s="32"/>
      <c r="Z202" s="41" t="s">
        <v>1131</v>
      </c>
      <c r="AA202" s="41" t="s">
        <v>1132</v>
      </c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</row>
    <row r="203" spans="1:109" ht="64.5" x14ac:dyDescent="0.25">
      <c r="A203" s="39" t="s">
        <v>1133</v>
      </c>
      <c r="B203" s="40" t="s">
        <v>1134</v>
      </c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2"/>
      <c r="Y203" s="32"/>
      <c r="Z203" s="41" t="s">
        <v>1135</v>
      </c>
      <c r="AA203" s="41" t="s">
        <v>1136</v>
      </c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</row>
    <row r="204" spans="1:109" ht="39" x14ac:dyDescent="0.25">
      <c r="A204" s="39" t="s">
        <v>1137</v>
      </c>
      <c r="B204" s="40">
        <v>6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2"/>
      <c r="Y204" s="32"/>
      <c r="Z204" s="41" t="s">
        <v>1138</v>
      </c>
      <c r="AA204" s="41" t="s">
        <v>1139</v>
      </c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</row>
    <row r="205" spans="1:109" ht="51.75" x14ac:dyDescent="0.25">
      <c r="A205" s="39" t="s">
        <v>1140</v>
      </c>
      <c r="B205" s="40" t="s">
        <v>1141</v>
      </c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2"/>
      <c r="Y205" s="32"/>
      <c r="Z205" s="41" t="s">
        <v>1142</v>
      </c>
      <c r="AA205" s="41" t="s">
        <v>1143</v>
      </c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</row>
    <row r="206" spans="1:109" ht="26.25" x14ac:dyDescent="0.25">
      <c r="A206" s="39" t="s">
        <v>1144</v>
      </c>
      <c r="B206" s="40" t="s">
        <v>1145</v>
      </c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2"/>
      <c r="Y206" s="32"/>
      <c r="Z206" s="41" t="s">
        <v>1146</v>
      </c>
      <c r="AA206" s="41" t="s">
        <v>1147</v>
      </c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</row>
    <row r="207" spans="1:109" ht="77.25" x14ac:dyDescent="0.25">
      <c r="A207" s="39" t="s">
        <v>1148</v>
      </c>
      <c r="B207" s="40" t="s">
        <v>1149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2"/>
      <c r="Y207" s="32"/>
      <c r="Z207" s="41" t="s">
        <v>1150</v>
      </c>
      <c r="AA207" s="41" t="s">
        <v>1151</v>
      </c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</row>
    <row r="208" spans="1:109" ht="51.75" x14ac:dyDescent="0.25">
      <c r="A208" s="39" t="s">
        <v>1152</v>
      </c>
      <c r="B208" s="40" t="s">
        <v>1153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2"/>
      <c r="Y208" s="32"/>
      <c r="Z208" s="41" t="s">
        <v>1154</v>
      </c>
      <c r="AA208" s="41" t="s">
        <v>1155</v>
      </c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</row>
    <row r="209" spans="1:109" ht="39" x14ac:dyDescent="0.25">
      <c r="A209" s="39" t="s">
        <v>1156</v>
      </c>
      <c r="B209" s="40" t="s">
        <v>1157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2"/>
      <c r="Y209" s="32"/>
      <c r="Z209" s="41" t="s">
        <v>1158</v>
      </c>
      <c r="AA209" s="41" t="s">
        <v>1159</v>
      </c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</row>
    <row r="210" spans="1:109" ht="64.5" x14ac:dyDescent="0.25">
      <c r="A210" s="39" t="s">
        <v>1160</v>
      </c>
      <c r="B210" s="40" t="s">
        <v>1161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2"/>
      <c r="Y210" s="32"/>
      <c r="Z210" s="41" t="s">
        <v>1162</v>
      </c>
      <c r="AA210" s="41" t="s">
        <v>1163</v>
      </c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</row>
    <row r="211" spans="1:109" ht="39" x14ac:dyDescent="0.25">
      <c r="A211" s="39" t="s">
        <v>1164</v>
      </c>
      <c r="B211" s="40" t="s">
        <v>1165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2"/>
      <c r="Y211" s="32"/>
      <c r="Z211" s="41" t="s">
        <v>1166</v>
      </c>
      <c r="AA211" s="41" t="s">
        <v>1167</v>
      </c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</row>
    <row r="212" spans="1:109" ht="51.75" x14ac:dyDescent="0.25">
      <c r="A212" s="39" t="s">
        <v>1168</v>
      </c>
      <c r="B212" s="40" t="s">
        <v>1169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2"/>
      <c r="Y212" s="32"/>
      <c r="Z212" s="41" t="s">
        <v>1170</v>
      </c>
      <c r="AA212" s="41" t="s">
        <v>1171</v>
      </c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</row>
    <row r="213" spans="1:109" ht="47.25" x14ac:dyDescent="0.25">
      <c r="A213" s="39" t="s">
        <v>1172</v>
      </c>
      <c r="B213" s="40" t="s">
        <v>1173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2"/>
      <c r="Y213" s="32"/>
      <c r="Z213" s="41" t="s">
        <v>1174</v>
      </c>
      <c r="AA213" s="41" t="s">
        <v>1175</v>
      </c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</row>
    <row r="214" spans="1:109" ht="39" x14ac:dyDescent="0.25">
      <c r="A214" s="39" t="s">
        <v>1176</v>
      </c>
      <c r="B214" s="40" t="s">
        <v>1177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2"/>
      <c r="Y214" s="32"/>
      <c r="Z214" s="41" t="s">
        <v>1178</v>
      </c>
      <c r="AA214" s="41" t="s">
        <v>1179</v>
      </c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</row>
    <row r="215" spans="1:109" ht="63" x14ac:dyDescent="0.25">
      <c r="A215" s="39" t="s">
        <v>1180</v>
      </c>
      <c r="B215" s="40" t="s">
        <v>1181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2"/>
      <c r="Y215" s="32"/>
      <c r="Z215" s="41" t="s">
        <v>1182</v>
      </c>
      <c r="AA215" s="41" t="s">
        <v>1183</v>
      </c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</row>
    <row r="216" spans="1:109" ht="31.5" x14ac:dyDescent="0.25">
      <c r="A216" s="39" t="s">
        <v>1184</v>
      </c>
      <c r="B216" s="40" t="s">
        <v>1185</v>
      </c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2"/>
      <c r="Y216" s="32"/>
      <c r="Z216" s="41" t="s">
        <v>1186</v>
      </c>
      <c r="AA216" s="41" t="s">
        <v>1187</v>
      </c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</row>
    <row r="217" spans="1:109" ht="39" x14ac:dyDescent="0.25">
      <c r="A217" s="39" t="s">
        <v>1188</v>
      </c>
      <c r="B217" s="40" t="s">
        <v>1189</v>
      </c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2"/>
      <c r="Y217" s="32"/>
      <c r="Z217" s="41" t="s">
        <v>1190</v>
      </c>
      <c r="AA217" s="41" t="s">
        <v>1191</v>
      </c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</row>
    <row r="218" spans="1:109" ht="64.5" x14ac:dyDescent="0.25">
      <c r="A218" s="39" t="s">
        <v>1192</v>
      </c>
      <c r="B218" s="40" t="s">
        <v>1193</v>
      </c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2"/>
      <c r="Y218" s="32"/>
      <c r="Z218" s="41" t="s">
        <v>1194</v>
      </c>
      <c r="AA218" s="41" t="s">
        <v>1195</v>
      </c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</row>
    <row r="219" spans="1:109" ht="51.75" x14ac:dyDescent="0.25">
      <c r="A219" s="39" t="s">
        <v>1196</v>
      </c>
      <c r="B219" s="40" t="s">
        <v>1197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2"/>
      <c r="Y219" s="32"/>
      <c r="Z219" s="41" t="s">
        <v>1198</v>
      </c>
      <c r="AA219" s="41" t="s">
        <v>1199</v>
      </c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</row>
    <row r="220" spans="1:109" ht="64.5" x14ac:dyDescent="0.25">
      <c r="A220" s="39" t="s">
        <v>1200</v>
      </c>
      <c r="B220" s="40" t="s">
        <v>1201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2"/>
      <c r="Y220" s="32"/>
      <c r="Z220" s="41" t="s">
        <v>1202</v>
      </c>
      <c r="AA220" s="41" t="s">
        <v>1203</v>
      </c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</row>
    <row r="221" spans="1:109" ht="31.5" x14ac:dyDescent="0.25">
      <c r="A221" s="39" t="s">
        <v>1204</v>
      </c>
      <c r="B221" s="40" t="s">
        <v>1205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2"/>
      <c r="Y221" s="32"/>
      <c r="Z221" s="41" t="s">
        <v>1206</v>
      </c>
      <c r="AA221" s="41" t="s">
        <v>1207</v>
      </c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</row>
    <row r="222" spans="1:109" ht="39" x14ac:dyDescent="0.25">
      <c r="A222" s="39" t="s">
        <v>1208</v>
      </c>
      <c r="B222" s="40" t="s">
        <v>1209</v>
      </c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2"/>
      <c r="Y222" s="32"/>
      <c r="Z222" s="41" t="s">
        <v>1210</v>
      </c>
      <c r="AA222" s="41" t="s">
        <v>1211</v>
      </c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</row>
    <row r="223" spans="1:109" ht="77.25" x14ac:dyDescent="0.25">
      <c r="A223" s="39" t="s">
        <v>1212</v>
      </c>
      <c r="B223" s="40" t="s">
        <v>183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2"/>
      <c r="Y223" s="32"/>
      <c r="Z223" s="41" t="s">
        <v>1213</v>
      </c>
      <c r="AA223" s="41" t="s">
        <v>1214</v>
      </c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</row>
    <row r="224" spans="1:109" ht="26.25" x14ac:dyDescent="0.25">
      <c r="A224" s="39" t="s">
        <v>1215</v>
      </c>
      <c r="B224" s="40" t="s">
        <v>1216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2"/>
      <c r="Y224" s="32"/>
      <c r="Z224" s="41" t="s">
        <v>1217</v>
      </c>
      <c r="AA224" s="41" t="s">
        <v>1218</v>
      </c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</row>
    <row r="225" spans="1:109" ht="26.25" x14ac:dyDescent="0.25">
      <c r="A225" s="39" t="s">
        <v>1219</v>
      </c>
      <c r="B225" s="40">
        <v>28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2"/>
      <c r="Y225" s="32"/>
      <c r="Z225" s="41" t="s">
        <v>1220</v>
      </c>
      <c r="AA225" s="41" t="s">
        <v>1221</v>
      </c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</row>
    <row r="226" spans="1:109" ht="39" x14ac:dyDescent="0.25">
      <c r="A226" s="39" t="s">
        <v>1222</v>
      </c>
      <c r="B226" s="40" t="s">
        <v>1223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2"/>
      <c r="Y226" s="32"/>
      <c r="Z226" s="41" t="s">
        <v>1224</v>
      </c>
      <c r="AA226" s="41" t="s">
        <v>1225</v>
      </c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</row>
    <row r="227" spans="1:109" ht="64.5" x14ac:dyDescent="0.25">
      <c r="A227" s="39" t="s">
        <v>1226</v>
      </c>
      <c r="B227" s="40">
        <v>7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2"/>
      <c r="Y227" s="32"/>
      <c r="Z227" s="41" t="s">
        <v>1227</v>
      </c>
      <c r="AA227" s="41" t="s">
        <v>1228</v>
      </c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</row>
    <row r="228" spans="1:109" ht="90" x14ac:dyDescent="0.25">
      <c r="A228" s="39" t="s">
        <v>1229</v>
      </c>
      <c r="B228" s="40">
        <v>47</v>
      </c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2"/>
      <c r="Y228" s="32"/>
      <c r="Z228" s="41" t="s">
        <v>1230</v>
      </c>
      <c r="AA228" s="41" t="s">
        <v>1231</v>
      </c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</row>
    <row r="229" spans="1:109" ht="77.25" x14ac:dyDescent="0.25">
      <c r="A229" s="39" t="s">
        <v>1232</v>
      </c>
      <c r="B229" s="40">
        <v>38</v>
      </c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2"/>
      <c r="Y229" s="32"/>
      <c r="Z229" s="41" t="s">
        <v>1233</v>
      </c>
      <c r="AA229" s="41" t="s">
        <v>1234</v>
      </c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</row>
    <row r="230" spans="1:109" ht="77.25" x14ac:dyDescent="0.25">
      <c r="A230" s="39" t="s">
        <v>1235</v>
      </c>
      <c r="B230" s="40" t="s">
        <v>1236</v>
      </c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2"/>
      <c r="Y230" s="32"/>
      <c r="Z230" s="41" t="s">
        <v>1237</v>
      </c>
      <c r="AA230" s="41" t="s">
        <v>1238</v>
      </c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</row>
    <row r="231" spans="1:109" ht="31.5" x14ac:dyDescent="0.25">
      <c r="A231" s="39" t="s">
        <v>1239</v>
      </c>
      <c r="B231" s="40" t="s">
        <v>1240</v>
      </c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2"/>
      <c r="Y231" s="32"/>
      <c r="Z231" s="41" t="s">
        <v>1241</v>
      </c>
      <c r="AA231" s="41" t="s">
        <v>1242</v>
      </c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</row>
    <row r="232" spans="1:109" ht="26.25" x14ac:dyDescent="0.25">
      <c r="A232" s="39" t="s">
        <v>1243</v>
      </c>
      <c r="B232" s="40" t="s">
        <v>1244</v>
      </c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2"/>
      <c r="Y232" s="32"/>
      <c r="Z232" s="41" t="s">
        <v>1245</v>
      </c>
      <c r="AA232" s="41" t="s">
        <v>1246</v>
      </c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</row>
    <row r="233" spans="1:109" ht="26.25" x14ac:dyDescent="0.25">
      <c r="A233" s="39" t="s">
        <v>1247</v>
      </c>
      <c r="B233" s="40" t="s">
        <v>1248</v>
      </c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2"/>
      <c r="Y233" s="32"/>
      <c r="Z233" s="41" t="s">
        <v>1249</v>
      </c>
      <c r="AA233" s="41" t="s">
        <v>1250</v>
      </c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</row>
    <row r="234" spans="1:109" ht="64.5" x14ac:dyDescent="0.25">
      <c r="A234" s="39" t="s">
        <v>1251</v>
      </c>
      <c r="B234" s="40" t="s">
        <v>1252</v>
      </c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2"/>
      <c r="Y234" s="32"/>
      <c r="Z234" s="41" t="s">
        <v>1253</v>
      </c>
      <c r="AA234" s="41" t="s">
        <v>1254</v>
      </c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</row>
    <row r="235" spans="1:109" ht="39" x14ac:dyDescent="0.25">
      <c r="A235" s="39" t="s">
        <v>1255</v>
      </c>
      <c r="B235" s="40" t="s">
        <v>1256</v>
      </c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2"/>
      <c r="Y235" s="32"/>
      <c r="Z235" s="41" t="s">
        <v>1257</v>
      </c>
      <c r="AA235" s="41" t="s">
        <v>1258</v>
      </c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</row>
    <row r="236" spans="1:109" ht="64.5" x14ac:dyDescent="0.25">
      <c r="A236" s="39" t="s">
        <v>1259</v>
      </c>
      <c r="B236" s="40" t="s">
        <v>1260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2"/>
      <c r="Y236" s="32"/>
      <c r="Z236" s="41" t="s">
        <v>1261</v>
      </c>
      <c r="AA236" s="41" t="s">
        <v>1262</v>
      </c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</row>
    <row r="237" spans="1:109" ht="51.75" x14ac:dyDescent="0.25">
      <c r="A237" s="39" t="s">
        <v>1263</v>
      </c>
      <c r="B237" s="40" t="s">
        <v>1264</v>
      </c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2"/>
      <c r="Y237" s="32"/>
      <c r="Z237" s="41" t="s">
        <v>1265</v>
      </c>
      <c r="AA237" s="41" t="s">
        <v>1266</v>
      </c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</row>
    <row r="238" spans="1:109" ht="64.5" x14ac:dyDescent="0.25">
      <c r="A238" s="39" t="s">
        <v>1267</v>
      </c>
      <c r="B238" s="40" t="s">
        <v>1268</v>
      </c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2"/>
      <c r="Y238" s="32"/>
      <c r="Z238" s="41" t="s">
        <v>1269</v>
      </c>
      <c r="AA238" s="41" t="s">
        <v>1270</v>
      </c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</row>
    <row r="239" spans="1:109" ht="47.25" x14ac:dyDescent="0.25">
      <c r="A239" s="39" t="s">
        <v>1271</v>
      </c>
      <c r="B239" s="40" t="s">
        <v>1272</v>
      </c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2"/>
      <c r="Y239" s="32"/>
      <c r="Z239" s="41" t="s">
        <v>1273</v>
      </c>
      <c r="AA239" s="41" t="s">
        <v>1274</v>
      </c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</row>
    <row r="240" spans="1:109" ht="39" x14ac:dyDescent="0.25">
      <c r="A240" s="39" t="s">
        <v>1275</v>
      </c>
      <c r="B240" s="40" t="s">
        <v>1276</v>
      </c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2"/>
      <c r="Y240" s="32"/>
      <c r="Z240" s="41" t="s">
        <v>1277</v>
      </c>
      <c r="AA240" s="41" t="s">
        <v>1278</v>
      </c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</row>
    <row r="241" spans="1:109" ht="47.25" x14ac:dyDescent="0.25">
      <c r="A241" s="39" t="s">
        <v>1279</v>
      </c>
      <c r="B241" s="40" t="s">
        <v>1280</v>
      </c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2"/>
      <c r="Y241" s="32"/>
      <c r="Z241" s="41" t="s">
        <v>1281</v>
      </c>
      <c r="AA241" s="41" t="s">
        <v>1282</v>
      </c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</row>
    <row r="242" spans="1:109" ht="39" x14ac:dyDescent="0.25">
      <c r="A242" s="39" t="s">
        <v>1283</v>
      </c>
      <c r="B242" s="40" t="s">
        <v>1284</v>
      </c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2"/>
      <c r="Y242" s="32"/>
      <c r="Z242" s="41" t="s">
        <v>1285</v>
      </c>
      <c r="AA242" s="41" t="s">
        <v>1286</v>
      </c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</row>
    <row r="243" spans="1:109" ht="64.5" x14ac:dyDescent="0.25">
      <c r="A243" s="39" t="s">
        <v>1287</v>
      </c>
      <c r="B243" s="40" t="s">
        <v>1288</v>
      </c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2"/>
      <c r="Y243" s="32"/>
      <c r="Z243" s="41" t="s">
        <v>1289</v>
      </c>
      <c r="AA243" s="41" t="s">
        <v>1290</v>
      </c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</row>
    <row r="244" spans="1:109" ht="64.5" x14ac:dyDescent="0.25">
      <c r="A244" s="39" t="s">
        <v>1291</v>
      </c>
      <c r="B244" s="40">
        <v>18</v>
      </c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2"/>
      <c r="Y244" s="32"/>
      <c r="Z244" s="41" t="s">
        <v>1292</v>
      </c>
      <c r="AA244" s="41" t="s">
        <v>1293</v>
      </c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</row>
    <row r="245" spans="1:109" ht="39" x14ac:dyDescent="0.25">
      <c r="A245" s="39" t="s">
        <v>1294</v>
      </c>
      <c r="B245" s="40">
        <v>16</v>
      </c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2"/>
      <c r="Y245" s="32"/>
      <c r="Z245" s="41" t="s">
        <v>1295</v>
      </c>
      <c r="AA245" s="41" t="s">
        <v>1296</v>
      </c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</row>
    <row r="246" spans="1:109" ht="26.25" x14ac:dyDescent="0.25">
      <c r="A246" s="39" t="s">
        <v>1297</v>
      </c>
      <c r="B246" s="40" t="s">
        <v>1298</v>
      </c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2"/>
      <c r="Y246" s="32"/>
      <c r="Z246" s="41" t="s">
        <v>1299</v>
      </c>
      <c r="AA246" s="41" t="s">
        <v>1300</v>
      </c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</row>
    <row r="247" spans="1:109" ht="64.5" x14ac:dyDescent="0.25">
      <c r="A247" s="39" t="s">
        <v>1301</v>
      </c>
      <c r="B247" s="40">
        <v>30</v>
      </c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2"/>
      <c r="Y247" s="32"/>
      <c r="Z247" s="41" t="s">
        <v>1302</v>
      </c>
      <c r="AA247" s="41" t="s">
        <v>1303</v>
      </c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</row>
    <row r="248" spans="1:109" ht="39" x14ac:dyDescent="0.25">
      <c r="A248" s="39" t="s">
        <v>1304</v>
      </c>
      <c r="B248" s="40">
        <v>27</v>
      </c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2"/>
      <c r="Y248" s="32"/>
      <c r="Z248" s="41" t="s">
        <v>1305</v>
      </c>
      <c r="AA248" s="41" t="s">
        <v>1306</v>
      </c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</row>
    <row r="249" spans="1:109" ht="47.25" x14ac:dyDescent="0.25">
      <c r="A249" s="39" t="s">
        <v>1307</v>
      </c>
      <c r="B249" s="40" t="s">
        <v>1308</v>
      </c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2"/>
      <c r="Y249" s="32"/>
      <c r="Z249" s="41" t="s">
        <v>1309</v>
      </c>
      <c r="AA249" s="41" t="s">
        <v>1310</v>
      </c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</row>
    <row r="250" spans="1:109" ht="47.25" x14ac:dyDescent="0.25">
      <c r="A250" s="39" t="s">
        <v>1311</v>
      </c>
      <c r="B250" s="40" t="s">
        <v>1312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2"/>
      <c r="Y250" s="32"/>
      <c r="Z250" s="41" t="s">
        <v>1313</v>
      </c>
      <c r="AA250" s="41" t="s">
        <v>1314</v>
      </c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</row>
    <row r="251" spans="1:109" ht="63" x14ac:dyDescent="0.25">
      <c r="A251" s="39" t="s">
        <v>1315</v>
      </c>
      <c r="B251" s="40" t="s">
        <v>1316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2"/>
      <c r="Y251" s="32"/>
      <c r="Z251" s="41" t="s">
        <v>1317</v>
      </c>
      <c r="AA251" s="41" t="s">
        <v>1318</v>
      </c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</row>
    <row r="252" spans="1:109" ht="51.75" x14ac:dyDescent="0.25">
      <c r="A252" s="39" t="s">
        <v>1319</v>
      </c>
      <c r="B252" s="40" t="s">
        <v>1320</v>
      </c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2"/>
      <c r="Y252" s="32"/>
      <c r="Z252" s="41" t="s">
        <v>1321</v>
      </c>
      <c r="AA252" s="41" t="s">
        <v>1322</v>
      </c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</row>
    <row r="253" spans="1:109" ht="39" x14ac:dyDescent="0.25">
      <c r="A253" s="39" t="s">
        <v>1323</v>
      </c>
      <c r="B253" s="40" t="s">
        <v>1324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2"/>
      <c r="Y253" s="32"/>
      <c r="Z253" s="41" t="s">
        <v>1325</v>
      </c>
      <c r="AA253" s="41" t="s">
        <v>1326</v>
      </c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</row>
    <row r="254" spans="1:109" ht="51.75" x14ac:dyDescent="0.25">
      <c r="A254" s="39" t="s">
        <v>1327</v>
      </c>
      <c r="B254" s="40" t="s">
        <v>1328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2"/>
      <c r="Y254" s="32"/>
      <c r="Z254" s="41" t="s">
        <v>1329</v>
      </c>
      <c r="AA254" s="41" t="s">
        <v>1330</v>
      </c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</row>
    <row r="255" spans="1:109" ht="31.5" x14ac:dyDescent="0.25">
      <c r="A255" s="39" t="s">
        <v>1331</v>
      </c>
      <c r="B255" s="40" t="s">
        <v>1332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2"/>
      <c r="Y255" s="32"/>
      <c r="Z255" s="41" t="s">
        <v>1333</v>
      </c>
      <c r="AA255" s="41" t="s">
        <v>1334</v>
      </c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</row>
    <row r="256" spans="1:109" ht="64.5" x14ac:dyDescent="0.25">
      <c r="A256" s="39" t="s">
        <v>1335</v>
      </c>
      <c r="B256" s="40" t="s">
        <v>1336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2"/>
      <c r="Y256" s="32"/>
      <c r="Z256" s="41" t="s">
        <v>1337</v>
      </c>
      <c r="AA256" s="41" t="s">
        <v>1338</v>
      </c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</row>
    <row r="257" spans="1:109" ht="128.25" x14ac:dyDescent="0.25">
      <c r="A257" s="39" t="s">
        <v>1339</v>
      </c>
      <c r="B257" s="40" t="s">
        <v>1340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2"/>
      <c r="Y257" s="32"/>
      <c r="Z257" s="41" t="s">
        <v>1341</v>
      </c>
      <c r="AA257" s="41" t="s">
        <v>1342</v>
      </c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</row>
    <row r="258" spans="1:109" ht="47.25" x14ac:dyDescent="0.25">
      <c r="A258" s="39" t="s">
        <v>1343</v>
      </c>
      <c r="B258" s="40" t="s">
        <v>1344</v>
      </c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2"/>
      <c r="Y258" s="32"/>
      <c r="Z258" s="41" t="s">
        <v>1345</v>
      </c>
      <c r="AA258" s="41" t="s">
        <v>1346</v>
      </c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</row>
    <row r="259" spans="1:109" ht="39" x14ac:dyDescent="0.25">
      <c r="A259" s="39" t="s">
        <v>1347</v>
      </c>
      <c r="B259" s="40" t="s">
        <v>1348</v>
      </c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2"/>
      <c r="Y259" s="32"/>
      <c r="Z259" s="41" t="s">
        <v>1349</v>
      </c>
      <c r="AA259" s="41" t="s">
        <v>1350</v>
      </c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</row>
    <row r="260" spans="1:109" ht="77.25" x14ac:dyDescent="0.25">
      <c r="A260" s="39" t="s">
        <v>1351</v>
      </c>
      <c r="B260" s="40" t="s">
        <v>1352</v>
      </c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2"/>
      <c r="Y260" s="32"/>
      <c r="Z260" s="41" t="s">
        <v>1353</v>
      </c>
      <c r="AA260" s="41" t="s">
        <v>1354</v>
      </c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</row>
    <row r="261" spans="1:109" ht="63" x14ac:dyDescent="0.25">
      <c r="A261" s="44" t="s">
        <v>1355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2"/>
      <c r="Y261" s="32"/>
      <c r="Z261" s="41" t="s">
        <v>1356</v>
      </c>
      <c r="AA261" s="41" t="s">
        <v>1357</v>
      </c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</row>
    <row r="262" spans="1:109" ht="25.5" x14ac:dyDescent="0.2">
      <c r="A262" s="32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2"/>
      <c r="Y262" s="32"/>
      <c r="Z262" s="41" t="s">
        <v>1358</v>
      </c>
      <c r="AA262" s="41" t="s">
        <v>1359</v>
      </c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</row>
    <row r="263" spans="1:109" ht="51" x14ac:dyDescent="0.2">
      <c r="A263" s="32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2"/>
      <c r="Y263" s="32"/>
      <c r="Z263" s="41" t="s">
        <v>1360</v>
      </c>
      <c r="AA263" s="41" t="s">
        <v>1361</v>
      </c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</row>
    <row r="264" spans="1:109" ht="63.75" x14ac:dyDescent="0.2">
      <c r="A264" s="32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2"/>
      <c r="Y264" s="32"/>
      <c r="Z264" s="41" t="s">
        <v>1362</v>
      </c>
      <c r="AA264" s="41" t="s">
        <v>1363</v>
      </c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</row>
    <row r="265" spans="1:109" ht="38.25" x14ac:dyDescent="0.2">
      <c r="A265" s="32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2"/>
      <c r="Y265" s="32"/>
      <c r="Z265" s="41" t="s">
        <v>1364</v>
      </c>
      <c r="AA265" s="41" t="s">
        <v>1365</v>
      </c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</row>
    <row r="266" spans="1:109" ht="63.75" x14ac:dyDescent="0.2">
      <c r="A266" s="32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2"/>
      <c r="Y266" s="32"/>
      <c r="Z266" s="41" t="s">
        <v>1366</v>
      </c>
      <c r="AA266" s="41" t="s">
        <v>1367</v>
      </c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</row>
    <row r="267" spans="1:109" ht="114.75" x14ac:dyDescent="0.2">
      <c r="A267" s="32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2"/>
      <c r="Y267" s="32"/>
      <c r="Z267" s="41" t="s">
        <v>1368</v>
      </c>
      <c r="AA267" s="41" t="s">
        <v>1369</v>
      </c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</row>
    <row r="268" spans="1:109" ht="114.75" x14ac:dyDescent="0.2">
      <c r="A268" s="32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2"/>
      <c r="Y268" s="32"/>
      <c r="Z268" s="41" t="s">
        <v>1370</v>
      </c>
      <c r="AA268" s="41" t="s">
        <v>1371</v>
      </c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</row>
    <row r="269" spans="1:109" ht="76.5" x14ac:dyDescent="0.2">
      <c r="A269" s="32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2"/>
      <c r="Y269" s="32"/>
      <c r="Z269" s="41" t="s">
        <v>1372</v>
      </c>
      <c r="AA269" s="41" t="s">
        <v>1373</v>
      </c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</row>
    <row r="270" spans="1:109" ht="89.25" x14ac:dyDescent="0.2">
      <c r="A270" s="32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2"/>
      <c r="Y270" s="32"/>
      <c r="Z270" s="41" t="s">
        <v>1374</v>
      </c>
      <c r="AA270" s="41" t="s">
        <v>1375</v>
      </c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</row>
    <row r="271" spans="1:109" ht="51" x14ac:dyDescent="0.2">
      <c r="A271" s="32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2"/>
      <c r="Y271" s="32"/>
      <c r="Z271" s="41" t="s">
        <v>1376</v>
      </c>
      <c r="AA271" s="41" t="s">
        <v>1377</v>
      </c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</row>
    <row r="272" spans="1:109" ht="51" x14ac:dyDescent="0.2">
      <c r="A272" s="32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2"/>
      <c r="Y272" s="32"/>
      <c r="Z272" s="41" t="s">
        <v>1378</v>
      </c>
      <c r="AA272" s="41" t="s">
        <v>1379</v>
      </c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</row>
    <row r="273" spans="1:109" ht="51" x14ac:dyDescent="0.2">
      <c r="A273" s="32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2"/>
      <c r="Y273" s="32"/>
      <c r="Z273" s="41" t="s">
        <v>1380</v>
      </c>
      <c r="AA273" s="41" t="s">
        <v>1381</v>
      </c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</row>
    <row r="274" spans="1:109" ht="38.25" x14ac:dyDescent="0.2">
      <c r="A274" s="32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2"/>
      <c r="Y274" s="32"/>
      <c r="Z274" s="41" t="s">
        <v>1382</v>
      </c>
      <c r="AA274" s="41" t="s">
        <v>1383</v>
      </c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</row>
    <row r="275" spans="1:109" ht="38.25" x14ac:dyDescent="0.2">
      <c r="A275" s="32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2"/>
      <c r="Y275" s="32"/>
      <c r="Z275" s="41" t="s">
        <v>1384</v>
      </c>
      <c r="AA275" s="41" t="s">
        <v>1385</v>
      </c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</row>
    <row r="276" spans="1:109" ht="63.75" x14ac:dyDescent="0.2">
      <c r="A276" s="32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2"/>
      <c r="Y276" s="32"/>
      <c r="Z276" s="41" t="s">
        <v>1386</v>
      </c>
      <c r="AA276" s="41" t="s">
        <v>1387</v>
      </c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</row>
    <row r="277" spans="1:109" ht="76.5" x14ac:dyDescent="0.2">
      <c r="A277" s="32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2"/>
      <c r="Y277" s="32"/>
      <c r="Z277" s="41" t="s">
        <v>1388</v>
      </c>
      <c r="AA277" s="41" t="s">
        <v>1389</v>
      </c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</row>
    <row r="278" spans="1:109" ht="89.25" x14ac:dyDescent="0.2">
      <c r="A278" s="32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2"/>
      <c r="Y278" s="32"/>
      <c r="Z278" s="41" t="s">
        <v>1390</v>
      </c>
      <c r="AA278" s="41" t="s">
        <v>1391</v>
      </c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</row>
    <row r="279" spans="1:109" ht="51" x14ac:dyDescent="0.2">
      <c r="A279" s="32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2"/>
      <c r="Y279" s="32"/>
      <c r="Z279" s="41" t="s">
        <v>1392</v>
      </c>
      <c r="AA279" s="41" t="s">
        <v>1393</v>
      </c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</row>
    <row r="280" spans="1:109" ht="51" x14ac:dyDescent="0.2">
      <c r="A280" s="32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2"/>
      <c r="Y280" s="32"/>
      <c r="Z280" s="41" t="s">
        <v>1394</v>
      </c>
      <c r="AA280" s="41" t="s">
        <v>1395</v>
      </c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</row>
    <row r="281" spans="1:109" ht="51" x14ac:dyDescent="0.2">
      <c r="A281" s="32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2"/>
      <c r="Y281" s="32"/>
      <c r="Z281" s="41" t="s">
        <v>1396</v>
      </c>
      <c r="AA281" s="41" t="s">
        <v>1397</v>
      </c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</row>
    <row r="282" spans="1:109" ht="51" x14ac:dyDescent="0.2">
      <c r="A282" s="32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2"/>
      <c r="Y282" s="32"/>
      <c r="Z282" s="41" t="s">
        <v>1398</v>
      </c>
      <c r="AA282" s="41" t="s">
        <v>1399</v>
      </c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</row>
    <row r="283" spans="1:109" ht="51" x14ac:dyDescent="0.2">
      <c r="A283" s="32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2"/>
      <c r="Y283" s="32"/>
      <c r="Z283" s="41" t="s">
        <v>1400</v>
      </c>
      <c r="AA283" s="41" t="s">
        <v>1401</v>
      </c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</row>
    <row r="284" spans="1:109" ht="51" x14ac:dyDescent="0.2">
      <c r="A284" s="32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2"/>
      <c r="Y284" s="32"/>
      <c r="Z284" s="41" t="s">
        <v>1402</v>
      </c>
      <c r="AA284" s="41" t="s">
        <v>1403</v>
      </c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</row>
    <row r="285" spans="1:109" ht="51" x14ac:dyDescent="0.2">
      <c r="A285" s="32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2"/>
      <c r="Y285" s="32"/>
      <c r="Z285" s="41" t="s">
        <v>1404</v>
      </c>
      <c r="AA285" s="41" t="s">
        <v>1405</v>
      </c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</row>
    <row r="286" spans="1:109" ht="38.25" x14ac:dyDescent="0.2">
      <c r="A286" s="32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2"/>
      <c r="Y286" s="32"/>
      <c r="Z286" s="41" t="s">
        <v>1406</v>
      </c>
      <c r="AA286" s="41" t="s">
        <v>1407</v>
      </c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</row>
    <row r="287" spans="1:109" ht="38.25" x14ac:dyDescent="0.2">
      <c r="A287" s="32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2"/>
      <c r="Y287" s="32"/>
      <c r="Z287" s="41" t="s">
        <v>1408</v>
      </c>
      <c r="AA287" s="41" t="s">
        <v>1409</v>
      </c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</row>
    <row r="288" spans="1:109" ht="63.75" x14ac:dyDescent="0.2">
      <c r="A288" s="32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2"/>
      <c r="Y288" s="32"/>
      <c r="Z288" s="41" t="s">
        <v>1410</v>
      </c>
      <c r="AA288" s="41" t="s">
        <v>1411</v>
      </c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</row>
    <row r="289" spans="1:109" x14ac:dyDescent="0.2">
      <c r="A289" s="32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2"/>
      <c r="Y289" s="32"/>
      <c r="Z289" s="41" t="s">
        <v>1412</v>
      </c>
      <c r="AA289" s="41" t="s">
        <v>1413</v>
      </c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</row>
    <row r="290" spans="1:109" ht="25.5" x14ac:dyDescent="0.2">
      <c r="A290" s="32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2"/>
      <c r="Y290" s="32"/>
      <c r="Z290" s="41" t="s">
        <v>1414</v>
      </c>
      <c r="AA290" s="41" t="s">
        <v>1415</v>
      </c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</row>
    <row r="291" spans="1:109" ht="25.5" x14ac:dyDescent="0.2">
      <c r="A291" s="32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2"/>
      <c r="Y291" s="32"/>
      <c r="Z291" s="41" t="s">
        <v>1416</v>
      </c>
      <c r="AA291" s="41" t="s">
        <v>1417</v>
      </c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</row>
    <row r="292" spans="1:109" ht="38.25" x14ac:dyDescent="0.2">
      <c r="A292" s="32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2"/>
      <c r="Y292" s="32"/>
      <c r="Z292" s="41" t="s">
        <v>1418</v>
      </c>
      <c r="AA292" s="41" t="s">
        <v>1419</v>
      </c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</row>
    <row r="293" spans="1:109" ht="25.5" x14ac:dyDescent="0.2">
      <c r="A293" s="32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2"/>
      <c r="Y293" s="32"/>
      <c r="Z293" s="41" t="s">
        <v>1420</v>
      </c>
      <c r="AA293" s="41" t="s">
        <v>1421</v>
      </c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</row>
    <row r="294" spans="1:109" x14ac:dyDescent="0.2">
      <c r="A294" s="32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2"/>
      <c r="Y294" s="32"/>
      <c r="Z294" s="41" t="s">
        <v>1422</v>
      </c>
      <c r="AA294" s="41" t="s">
        <v>1423</v>
      </c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</row>
    <row r="295" spans="1:109" ht="38.25" x14ac:dyDescent="0.2">
      <c r="A295" s="32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2"/>
      <c r="Y295" s="32"/>
      <c r="Z295" s="41" t="s">
        <v>1424</v>
      </c>
      <c r="AA295" s="41" t="s">
        <v>1425</v>
      </c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</row>
    <row r="296" spans="1:109" x14ac:dyDescent="0.2">
      <c r="A296" s="32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2"/>
      <c r="Y296" s="32"/>
      <c r="Z296" s="41" t="s">
        <v>1426</v>
      </c>
      <c r="AA296" s="41" t="s">
        <v>1427</v>
      </c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</row>
    <row r="297" spans="1:109" x14ac:dyDescent="0.2">
      <c r="A297" s="32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2"/>
      <c r="Y297" s="32"/>
      <c r="Z297" s="41" t="s">
        <v>1428</v>
      </c>
      <c r="AA297" s="41" t="s">
        <v>1429</v>
      </c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</row>
    <row r="298" spans="1:109" ht="76.5" x14ac:dyDescent="0.2">
      <c r="A298" s="32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2"/>
      <c r="Y298" s="32"/>
      <c r="Z298" s="41" t="s">
        <v>1430</v>
      </c>
      <c r="AA298" s="41" t="s">
        <v>1431</v>
      </c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</row>
    <row r="299" spans="1:109" ht="51" x14ac:dyDescent="0.2">
      <c r="A299" s="32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2"/>
      <c r="Y299" s="32"/>
      <c r="Z299" s="41" t="s">
        <v>1432</v>
      </c>
      <c r="AA299" s="41" t="s">
        <v>1433</v>
      </c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</row>
    <row r="300" spans="1:109" ht="76.5" x14ac:dyDescent="0.2">
      <c r="A300" s="32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2"/>
      <c r="Y300" s="32"/>
      <c r="Z300" s="41" t="s">
        <v>1434</v>
      </c>
      <c r="AA300" s="41" t="s">
        <v>1435</v>
      </c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</row>
    <row r="301" spans="1:109" x14ac:dyDescent="0.2">
      <c r="A301" s="32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2"/>
      <c r="Y301" s="32"/>
      <c r="Z301" s="41" t="s">
        <v>1436</v>
      </c>
      <c r="AA301" s="41" t="s">
        <v>1437</v>
      </c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</row>
    <row r="302" spans="1:109" ht="51" x14ac:dyDescent="0.2">
      <c r="A302" s="32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2"/>
      <c r="Y302" s="32"/>
      <c r="Z302" s="41" t="s">
        <v>1438</v>
      </c>
      <c r="AA302" s="41" t="s">
        <v>1439</v>
      </c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</row>
    <row r="303" spans="1:109" ht="127.5" x14ac:dyDescent="0.2">
      <c r="A303" s="32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2"/>
      <c r="Y303" s="32"/>
      <c r="Z303" s="41" t="s">
        <v>1440</v>
      </c>
      <c r="AA303" s="41" t="s">
        <v>1441</v>
      </c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</row>
    <row r="304" spans="1:109" ht="38.25" x14ac:dyDescent="0.2">
      <c r="A304" s="32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2"/>
      <c r="Y304" s="32"/>
      <c r="Z304" s="41" t="s">
        <v>1442</v>
      </c>
      <c r="AA304" s="41" t="s">
        <v>1443</v>
      </c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</row>
    <row r="305" spans="1:109" ht="51" x14ac:dyDescent="0.2">
      <c r="A305" s="32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2"/>
      <c r="Y305" s="32"/>
      <c r="Z305" s="41" t="s">
        <v>1444</v>
      </c>
      <c r="AA305" s="41" t="s">
        <v>1445</v>
      </c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</row>
    <row r="306" spans="1:109" ht="51" x14ac:dyDescent="0.2">
      <c r="A306" s="32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2"/>
      <c r="Y306" s="32"/>
      <c r="Z306" s="41" t="s">
        <v>1446</v>
      </c>
      <c r="AA306" s="41" t="s">
        <v>1447</v>
      </c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</row>
    <row r="307" spans="1:109" ht="76.5" x14ac:dyDescent="0.2">
      <c r="A307" s="32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2"/>
      <c r="Y307" s="32"/>
      <c r="Z307" s="41" t="s">
        <v>1448</v>
      </c>
      <c r="AA307" s="41" t="s">
        <v>1449</v>
      </c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</row>
    <row r="308" spans="1:109" x14ac:dyDescent="0.2">
      <c r="A308" s="32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2"/>
      <c r="Y308" s="32"/>
      <c r="Z308" s="41" t="s">
        <v>1450</v>
      </c>
      <c r="AA308" s="41" t="s">
        <v>1451</v>
      </c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</row>
    <row r="309" spans="1:109" ht="38.25" x14ac:dyDescent="0.2">
      <c r="A309" s="32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2"/>
      <c r="Y309" s="32"/>
      <c r="Z309" s="41" t="s">
        <v>1452</v>
      </c>
      <c r="AA309" s="41" t="s">
        <v>1453</v>
      </c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</row>
    <row r="310" spans="1:109" x14ac:dyDescent="0.2">
      <c r="A310" s="32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2"/>
      <c r="Y310" s="32"/>
      <c r="Z310" s="41" t="s">
        <v>1454</v>
      </c>
      <c r="AA310" s="41" t="s">
        <v>1455</v>
      </c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</row>
    <row r="311" spans="1:109" ht="25.5" x14ac:dyDescent="0.2">
      <c r="A311" s="32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2"/>
      <c r="Y311" s="32"/>
      <c r="Z311" s="41" t="s">
        <v>1456</v>
      </c>
      <c r="AA311" s="41" t="s">
        <v>1457</v>
      </c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</row>
    <row r="312" spans="1:109" x14ac:dyDescent="0.2">
      <c r="A312" s="32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2"/>
      <c r="Y312" s="32"/>
      <c r="Z312" s="41" t="s">
        <v>1458</v>
      </c>
      <c r="AA312" s="41" t="s">
        <v>1459</v>
      </c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</row>
    <row r="313" spans="1:109" x14ac:dyDescent="0.2">
      <c r="A313" s="32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2"/>
      <c r="Y313" s="32"/>
      <c r="Z313" s="41" t="s">
        <v>1460</v>
      </c>
      <c r="AA313" s="41" t="s">
        <v>1461</v>
      </c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</row>
    <row r="314" spans="1:109" ht="38.25" x14ac:dyDescent="0.2">
      <c r="A314" s="32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2"/>
      <c r="Y314" s="32"/>
      <c r="Z314" s="41" t="s">
        <v>1462</v>
      </c>
      <c r="AA314" s="41" t="s">
        <v>1463</v>
      </c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</row>
    <row r="315" spans="1:109" ht="25.5" x14ac:dyDescent="0.2">
      <c r="A315" s="32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2"/>
      <c r="Y315" s="32"/>
      <c r="Z315" s="41" t="s">
        <v>1464</v>
      </c>
      <c r="AA315" s="41" t="s">
        <v>1465</v>
      </c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</row>
    <row r="316" spans="1:109" ht="38.25" x14ac:dyDescent="0.2">
      <c r="A316" s="32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2"/>
      <c r="Y316" s="32"/>
      <c r="Z316" s="41" t="s">
        <v>1466</v>
      </c>
      <c r="AA316" s="41" t="s">
        <v>1467</v>
      </c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</row>
    <row r="317" spans="1:109" x14ac:dyDescent="0.2">
      <c r="A317" s="32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2"/>
      <c r="Y317" s="32"/>
      <c r="Z317" s="41" t="s">
        <v>1468</v>
      </c>
      <c r="AA317" s="41" t="s">
        <v>1469</v>
      </c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</row>
    <row r="318" spans="1:109" ht="51" x14ac:dyDescent="0.2">
      <c r="A318" s="32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2"/>
      <c r="Y318" s="32"/>
      <c r="Z318" s="41" t="s">
        <v>1470</v>
      </c>
      <c r="AA318" s="41" t="s">
        <v>1471</v>
      </c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</row>
    <row r="319" spans="1:109" ht="51" x14ac:dyDescent="0.2">
      <c r="A319" s="32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2"/>
      <c r="Y319" s="32"/>
      <c r="Z319" s="41" t="s">
        <v>1472</v>
      </c>
      <c r="AA319" s="41" t="s">
        <v>1473</v>
      </c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</row>
    <row r="320" spans="1:109" x14ac:dyDescent="0.2">
      <c r="A320" s="32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2"/>
      <c r="Y320" s="32"/>
      <c r="Z320" s="41" t="s">
        <v>1474</v>
      </c>
      <c r="AA320" s="41" t="s">
        <v>1475</v>
      </c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</row>
    <row r="321" spans="1:109" ht="25.5" x14ac:dyDescent="0.2">
      <c r="A321" s="32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2"/>
      <c r="Y321" s="32"/>
      <c r="Z321" s="41" t="s">
        <v>1476</v>
      </c>
      <c r="AA321" s="41" t="s">
        <v>1477</v>
      </c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</row>
    <row r="322" spans="1:109" ht="25.5" x14ac:dyDescent="0.2">
      <c r="A322" s="32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2"/>
      <c r="Y322" s="32"/>
      <c r="Z322" s="41" t="s">
        <v>1478</v>
      </c>
      <c r="AA322" s="41" t="s">
        <v>1479</v>
      </c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</row>
    <row r="323" spans="1:109" ht="38.25" x14ac:dyDescent="0.2">
      <c r="A323" s="32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2"/>
      <c r="Y323" s="32"/>
      <c r="Z323" s="41" t="s">
        <v>1480</v>
      </c>
      <c r="AA323" s="41" t="s">
        <v>1481</v>
      </c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</row>
    <row r="324" spans="1:109" ht="51" x14ac:dyDescent="0.2">
      <c r="A324" s="32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2"/>
      <c r="Y324" s="32"/>
      <c r="Z324" s="41" t="s">
        <v>1482</v>
      </c>
      <c r="AA324" s="41" t="s">
        <v>1483</v>
      </c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</row>
    <row r="325" spans="1:109" ht="76.5" x14ac:dyDescent="0.2">
      <c r="A325" s="32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2"/>
      <c r="Y325" s="32"/>
      <c r="Z325" s="41" t="s">
        <v>1484</v>
      </c>
      <c r="AA325" s="41" t="s">
        <v>1485</v>
      </c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</row>
    <row r="326" spans="1:109" ht="25.5" x14ac:dyDescent="0.2">
      <c r="A326" s="32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2"/>
      <c r="Y326" s="32"/>
      <c r="Z326" s="41" t="s">
        <v>1486</v>
      </c>
      <c r="AA326" s="41" t="s">
        <v>1487</v>
      </c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</row>
    <row r="327" spans="1:109" ht="76.5" x14ac:dyDescent="0.2">
      <c r="A327" s="32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2"/>
      <c r="Y327" s="32"/>
      <c r="Z327" s="41" t="s">
        <v>1488</v>
      </c>
      <c r="AA327" s="41" t="s">
        <v>1489</v>
      </c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</row>
    <row r="328" spans="1:109" ht="76.5" x14ac:dyDescent="0.2">
      <c r="A328" s="32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2"/>
      <c r="Y328" s="32"/>
      <c r="Z328" s="41" t="s">
        <v>1490</v>
      </c>
      <c r="AA328" s="41" t="s">
        <v>1491</v>
      </c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</row>
    <row r="329" spans="1:109" ht="51" x14ac:dyDescent="0.2">
      <c r="A329" s="32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2"/>
      <c r="Y329" s="32"/>
      <c r="Z329" s="41" t="s">
        <v>1492</v>
      </c>
      <c r="AA329" s="41" t="s">
        <v>1493</v>
      </c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</row>
    <row r="330" spans="1:109" ht="38.25" x14ac:dyDescent="0.2">
      <c r="A330" s="32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2"/>
      <c r="Y330" s="32"/>
      <c r="Z330" s="41" t="s">
        <v>1494</v>
      </c>
      <c r="AA330" s="41" t="s">
        <v>1495</v>
      </c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</row>
    <row r="331" spans="1:109" ht="51" x14ac:dyDescent="0.2">
      <c r="A331" s="32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2"/>
      <c r="Y331" s="32"/>
      <c r="Z331" s="41" t="s">
        <v>1496</v>
      </c>
      <c r="AA331" s="41" t="s">
        <v>1497</v>
      </c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</row>
    <row r="332" spans="1:109" ht="38.25" x14ac:dyDescent="0.2">
      <c r="A332" s="32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2"/>
      <c r="Y332" s="32"/>
      <c r="Z332" s="41" t="s">
        <v>1498</v>
      </c>
      <c r="AA332" s="41" t="s">
        <v>1499</v>
      </c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</row>
    <row r="333" spans="1:109" x14ac:dyDescent="0.2">
      <c r="A333" s="32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2"/>
      <c r="Y333" s="32"/>
      <c r="Z333" s="41" t="s">
        <v>1500</v>
      </c>
      <c r="AA333" s="41" t="s">
        <v>1501</v>
      </c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</row>
    <row r="334" spans="1:109" x14ac:dyDescent="0.2">
      <c r="A334" s="32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2"/>
      <c r="Y334" s="32"/>
      <c r="Z334" s="41" t="s">
        <v>1502</v>
      </c>
      <c r="AA334" s="41" t="s">
        <v>1503</v>
      </c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</row>
    <row r="335" spans="1:109" ht="25.5" x14ac:dyDescent="0.2">
      <c r="A335" s="32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2"/>
      <c r="Y335" s="32"/>
      <c r="Z335" s="41" t="s">
        <v>1504</v>
      </c>
      <c r="AA335" s="41" t="s">
        <v>1505</v>
      </c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</row>
    <row r="336" spans="1:109" ht="25.5" x14ac:dyDescent="0.2">
      <c r="A336" s="32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2"/>
      <c r="Y336" s="32"/>
      <c r="Z336" s="41" t="s">
        <v>1506</v>
      </c>
      <c r="AA336" s="41" t="s">
        <v>1507</v>
      </c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</row>
    <row r="337" spans="1:109" ht="25.5" x14ac:dyDescent="0.2">
      <c r="A337" s="32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2"/>
      <c r="Y337" s="32"/>
      <c r="Z337" s="41" t="s">
        <v>1508</v>
      </c>
      <c r="AA337" s="41" t="s">
        <v>1509</v>
      </c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</row>
    <row r="338" spans="1:109" ht="38.25" x14ac:dyDescent="0.2">
      <c r="A338" s="32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2"/>
      <c r="Y338" s="32"/>
      <c r="Z338" s="41" t="s">
        <v>1510</v>
      </c>
      <c r="AA338" s="41" t="s">
        <v>1511</v>
      </c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</row>
    <row r="339" spans="1:109" ht="38.25" x14ac:dyDescent="0.2">
      <c r="A339" s="32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2"/>
      <c r="Y339" s="32"/>
      <c r="Z339" s="41" t="s">
        <v>1512</v>
      </c>
      <c r="AA339" s="41" t="s">
        <v>1513</v>
      </c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</row>
    <row r="340" spans="1:109" ht="38.25" x14ac:dyDescent="0.2">
      <c r="A340" s="32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2"/>
      <c r="Y340" s="32"/>
      <c r="Z340" s="41" t="s">
        <v>1514</v>
      </c>
      <c r="AA340" s="41" t="s">
        <v>1515</v>
      </c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</row>
    <row r="341" spans="1:109" x14ac:dyDescent="0.2">
      <c r="A341" s="32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2"/>
      <c r="Y341" s="32"/>
      <c r="Z341" s="41" t="s">
        <v>1516</v>
      </c>
      <c r="AA341" s="41" t="s">
        <v>1517</v>
      </c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</row>
    <row r="342" spans="1:109" ht="63.75" x14ac:dyDescent="0.2">
      <c r="A342" s="32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2"/>
      <c r="Y342" s="32"/>
      <c r="Z342" s="41" t="s">
        <v>1518</v>
      </c>
      <c r="AA342" s="41" t="s">
        <v>1519</v>
      </c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</row>
    <row r="343" spans="1:109" ht="25.5" x14ac:dyDescent="0.2">
      <c r="A343" s="32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2"/>
      <c r="Y343" s="32"/>
      <c r="Z343" s="41" t="s">
        <v>1520</v>
      </c>
      <c r="AA343" s="41" t="s">
        <v>1521</v>
      </c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</row>
    <row r="344" spans="1:109" ht="89.25" x14ac:dyDescent="0.2">
      <c r="A344" s="32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2"/>
      <c r="Y344" s="32"/>
      <c r="Z344" s="41" t="s">
        <v>1522</v>
      </c>
      <c r="AA344" s="41" t="s">
        <v>1523</v>
      </c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</row>
    <row r="345" spans="1:109" ht="38.25" x14ac:dyDescent="0.2">
      <c r="A345" s="32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2"/>
      <c r="Y345" s="32"/>
      <c r="Z345" s="41" t="s">
        <v>1524</v>
      </c>
      <c r="AA345" s="41" t="s">
        <v>1525</v>
      </c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</row>
    <row r="346" spans="1:109" ht="51" x14ac:dyDescent="0.2">
      <c r="A346" s="32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2"/>
      <c r="Y346" s="32"/>
      <c r="Z346" s="41" t="s">
        <v>1526</v>
      </c>
      <c r="AA346" s="41" t="s">
        <v>1527</v>
      </c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</row>
    <row r="347" spans="1:109" ht="25.5" x14ac:dyDescent="0.2">
      <c r="A347" s="32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2"/>
      <c r="Y347" s="32"/>
      <c r="Z347" s="41" t="s">
        <v>1528</v>
      </c>
      <c r="AA347" s="41" t="s">
        <v>1529</v>
      </c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</row>
    <row r="348" spans="1:109" ht="51" x14ac:dyDescent="0.2">
      <c r="A348" s="32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2"/>
      <c r="Y348" s="32"/>
      <c r="Z348" s="41" t="s">
        <v>1530</v>
      </c>
      <c r="AA348" s="41" t="s">
        <v>1531</v>
      </c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</row>
    <row r="349" spans="1:109" ht="51" x14ac:dyDescent="0.2">
      <c r="A349" s="32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2"/>
      <c r="Y349" s="32"/>
      <c r="Z349" s="41" t="s">
        <v>1532</v>
      </c>
      <c r="AA349" s="41" t="s">
        <v>1533</v>
      </c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</row>
    <row r="350" spans="1:109" ht="63.75" x14ac:dyDescent="0.2">
      <c r="A350" s="32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2"/>
      <c r="Y350" s="32"/>
      <c r="Z350" s="41" t="s">
        <v>1534</v>
      </c>
      <c r="AA350" s="41" t="s">
        <v>1535</v>
      </c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</row>
    <row r="351" spans="1:109" ht="38.25" x14ac:dyDescent="0.2">
      <c r="A351" s="32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2"/>
      <c r="Y351" s="32"/>
      <c r="Z351" s="41" t="s">
        <v>1536</v>
      </c>
      <c r="AA351" s="41" t="s">
        <v>1537</v>
      </c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</row>
    <row r="352" spans="1:109" ht="38.25" x14ac:dyDescent="0.2">
      <c r="A352" s="32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2"/>
      <c r="Y352" s="32"/>
      <c r="Z352" s="41" t="s">
        <v>1538</v>
      </c>
      <c r="AA352" s="41" t="s">
        <v>1539</v>
      </c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</row>
    <row r="353" spans="1:109" ht="51" x14ac:dyDescent="0.2">
      <c r="A353" s="32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2"/>
      <c r="Y353" s="32"/>
      <c r="Z353" s="41" t="s">
        <v>1540</v>
      </c>
      <c r="AA353" s="41" t="s">
        <v>1541</v>
      </c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</row>
    <row r="354" spans="1:109" ht="38.25" x14ac:dyDescent="0.2">
      <c r="A354" s="32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2"/>
      <c r="Y354" s="32"/>
      <c r="Z354" s="41" t="s">
        <v>1542</v>
      </c>
      <c r="AA354" s="41" t="s">
        <v>1543</v>
      </c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</row>
    <row r="355" spans="1:109" ht="63.75" x14ac:dyDescent="0.2">
      <c r="A355" s="32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2"/>
      <c r="Y355" s="32"/>
      <c r="Z355" s="41" t="s">
        <v>1544</v>
      </c>
      <c r="AA355" s="41" t="s">
        <v>1545</v>
      </c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</row>
    <row r="356" spans="1:109" ht="89.25" x14ac:dyDescent="0.2">
      <c r="A356" s="32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2"/>
      <c r="Y356" s="32"/>
      <c r="Z356" s="41" t="s">
        <v>1546</v>
      </c>
      <c r="AA356" s="41" t="s">
        <v>1547</v>
      </c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</row>
    <row r="357" spans="1:109" ht="102" x14ac:dyDescent="0.2">
      <c r="A357" s="32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2"/>
      <c r="Y357" s="32"/>
      <c r="Z357" s="41" t="s">
        <v>1548</v>
      </c>
      <c r="AA357" s="41" t="s">
        <v>1549</v>
      </c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</row>
    <row r="358" spans="1:109" x14ac:dyDescent="0.2">
      <c r="A358" s="32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2"/>
      <c r="Y358" s="32"/>
      <c r="Z358" s="41" t="s">
        <v>1550</v>
      </c>
      <c r="AA358" s="41" t="s">
        <v>1551</v>
      </c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</row>
    <row r="359" spans="1:109" ht="38.25" x14ac:dyDescent="0.2">
      <c r="A359" s="32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2"/>
      <c r="Y359" s="32"/>
      <c r="Z359" s="41" t="s">
        <v>1552</v>
      </c>
      <c r="AA359" s="41" t="s">
        <v>1553</v>
      </c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</row>
    <row r="360" spans="1:109" ht="51" x14ac:dyDescent="0.2">
      <c r="A360" s="32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2"/>
      <c r="Y360" s="32"/>
      <c r="Z360" s="41" t="s">
        <v>1554</v>
      </c>
      <c r="AA360" s="41" t="s">
        <v>1555</v>
      </c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</row>
    <row r="361" spans="1:109" x14ac:dyDescent="0.2">
      <c r="A361" s="32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2"/>
      <c r="Y361" s="32"/>
      <c r="Z361" s="41" t="s">
        <v>1556</v>
      </c>
      <c r="AA361" s="41" t="s">
        <v>1557</v>
      </c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</row>
    <row r="362" spans="1:109" ht="25.5" x14ac:dyDescent="0.2">
      <c r="A362" s="32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2"/>
      <c r="Y362" s="32"/>
      <c r="Z362" s="41" t="s">
        <v>1558</v>
      </c>
      <c r="AA362" s="41" t="s">
        <v>1559</v>
      </c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</row>
    <row r="363" spans="1:109" ht="25.5" x14ac:dyDescent="0.2">
      <c r="A363" s="32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2"/>
      <c r="Y363" s="32"/>
      <c r="Z363" s="41" t="s">
        <v>1560</v>
      </c>
      <c r="AA363" s="41" t="s">
        <v>1561</v>
      </c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</row>
    <row r="364" spans="1:109" ht="38.25" x14ac:dyDescent="0.2">
      <c r="A364" s="32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2"/>
      <c r="Y364" s="32"/>
      <c r="Z364" s="41" t="s">
        <v>1562</v>
      </c>
      <c r="AA364" s="41" t="s">
        <v>1563</v>
      </c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</row>
    <row r="365" spans="1:109" ht="38.25" x14ac:dyDescent="0.2">
      <c r="A365" s="32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2"/>
      <c r="Y365" s="32"/>
      <c r="Z365" s="41" t="s">
        <v>1564</v>
      </c>
      <c r="AA365" s="41" t="s">
        <v>1565</v>
      </c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</row>
    <row r="366" spans="1:109" ht="25.5" x14ac:dyDescent="0.2">
      <c r="A366" s="32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2"/>
      <c r="Y366" s="32"/>
      <c r="Z366" s="41" t="s">
        <v>1566</v>
      </c>
      <c r="AA366" s="41" t="s">
        <v>1567</v>
      </c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</row>
    <row r="367" spans="1:109" ht="38.25" x14ac:dyDescent="0.2">
      <c r="A367" s="32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2"/>
      <c r="Y367" s="32"/>
      <c r="Z367" s="41" t="s">
        <v>1568</v>
      </c>
      <c r="AA367" s="41" t="s">
        <v>1569</v>
      </c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</row>
    <row r="368" spans="1:109" ht="51" x14ac:dyDescent="0.2">
      <c r="A368" s="32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2"/>
      <c r="Y368" s="32"/>
      <c r="Z368" s="41" t="s">
        <v>1570</v>
      </c>
      <c r="AA368" s="41" t="s">
        <v>1571</v>
      </c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</row>
    <row r="369" spans="1:109" x14ac:dyDescent="0.2">
      <c r="A369" s="32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2"/>
      <c r="Y369" s="32"/>
      <c r="Z369" s="41" t="s">
        <v>1572</v>
      </c>
      <c r="AA369" s="41" t="s">
        <v>1573</v>
      </c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</row>
    <row r="370" spans="1:109" ht="76.5" x14ac:dyDescent="0.2">
      <c r="A370" s="32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2"/>
      <c r="Y370" s="32"/>
      <c r="Z370" s="41" t="s">
        <v>1574</v>
      </c>
      <c r="AA370" s="41" t="s">
        <v>1575</v>
      </c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</row>
    <row r="371" spans="1:109" ht="38.25" x14ac:dyDescent="0.2">
      <c r="A371" s="32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2"/>
      <c r="Y371" s="32"/>
      <c r="Z371" s="41" t="s">
        <v>1576</v>
      </c>
      <c r="AA371" s="41" t="s">
        <v>1577</v>
      </c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</row>
    <row r="372" spans="1:109" ht="63.75" x14ac:dyDescent="0.2">
      <c r="A372" s="32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2"/>
      <c r="Y372" s="32"/>
      <c r="Z372" s="41" t="s">
        <v>1578</v>
      </c>
      <c r="AA372" s="41" t="s">
        <v>1579</v>
      </c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</row>
    <row r="373" spans="1:109" ht="25.5" x14ac:dyDescent="0.2">
      <c r="A373" s="32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2"/>
      <c r="Y373" s="32"/>
      <c r="Z373" s="41" t="s">
        <v>1580</v>
      </c>
      <c r="AA373" s="41" t="s">
        <v>1581</v>
      </c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</row>
    <row r="374" spans="1:109" ht="38.25" x14ac:dyDescent="0.2">
      <c r="A374" s="32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2"/>
      <c r="Y374" s="32"/>
      <c r="Z374" s="41" t="s">
        <v>1582</v>
      </c>
      <c r="AA374" s="41" t="s">
        <v>1583</v>
      </c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</row>
    <row r="375" spans="1:109" ht="25.5" x14ac:dyDescent="0.2">
      <c r="A375" s="32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2"/>
      <c r="Y375" s="32"/>
      <c r="Z375" s="41" t="s">
        <v>1584</v>
      </c>
      <c r="AA375" s="41" t="s">
        <v>1585</v>
      </c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</row>
    <row r="376" spans="1:109" ht="51" x14ac:dyDescent="0.2">
      <c r="A376" s="32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2"/>
      <c r="Y376" s="32"/>
      <c r="Z376" s="41" t="s">
        <v>1586</v>
      </c>
      <c r="AA376" s="41" t="s">
        <v>1587</v>
      </c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</row>
    <row r="377" spans="1:109" x14ac:dyDescent="0.2">
      <c r="A377" s="32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2"/>
      <c r="Y377" s="32"/>
      <c r="Z377" s="41" t="s">
        <v>1588</v>
      </c>
      <c r="AA377" s="41" t="s">
        <v>1589</v>
      </c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</row>
    <row r="378" spans="1:109" ht="25.5" x14ac:dyDescent="0.2">
      <c r="A378" s="32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2"/>
      <c r="Y378" s="32"/>
      <c r="Z378" s="41" t="s">
        <v>1590</v>
      </c>
      <c r="AA378" s="41" t="s">
        <v>1591</v>
      </c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</row>
    <row r="379" spans="1:109" x14ac:dyDescent="0.2">
      <c r="A379" s="32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2"/>
      <c r="Y379" s="32"/>
      <c r="Z379" s="41" t="s">
        <v>1592</v>
      </c>
      <c r="AA379" s="41" t="s">
        <v>1593</v>
      </c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</row>
    <row r="380" spans="1:109" ht="76.5" x14ac:dyDescent="0.2">
      <c r="A380" s="32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2"/>
      <c r="Y380" s="32"/>
      <c r="Z380" s="41" t="s">
        <v>1594</v>
      </c>
      <c r="AA380" s="41" t="s">
        <v>1595</v>
      </c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</row>
    <row r="381" spans="1:109" ht="38.25" x14ac:dyDescent="0.2">
      <c r="A381" s="32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2"/>
      <c r="Y381" s="32"/>
      <c r="Z381" s="41" t="s">
        <v>1596</v>
      </c>
      <c r="AA381" s="41" t="s">
        <v>1597</v>
      </c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</row>
    <row r="382" spans="1:109" ht="38.25" x14ac:dyDescent="0.2">
      <c r="A382" s="32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2"/>
      <c r="Y382" s="32"/>
      <c r="Z382" s="41" t="s">
        <v>1598</v>
      </c>
      <c r="AA382" s="41" t="s">
        <v>1599</v>
      </c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</row>
    <row r="383" spans="1:109" ht="38.25" x14ac:dyDescent="0.2">
      <c r="A383" s="32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2"/>
      <c r="Y383" s="32"/>
      <c r="Z383" s="41" t="s">
        <v>1600</v>
      </c>
      <c r="AA383" s="41" t="s">
        <v>1601</v>
      </c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</row>
    <row r="384" spans="1:109" x14ac:dyDescent="0.2">
      <c r="A384" s="32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2"/>
      <c r="Y384" s="32"/>
      <c r="Z384" s="41" t="s">
        <v>1602</v>
      </c>
      <c r="AA384" s="41" t="s">
        <v>1603</v>
      </c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</row>
    <row r="385" spans="1:109" x14ac:dyDescent="0.2">
      <c r="A385" s="32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2"/>
      <c r="Y385" s="32"/>
      <c r="Z385" s="41" t="s">
        <v>1604</v>
      </c>
      <c r="AA385" s="41" t="s">
        <v>1605</v>
      </c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</row>
    <row r="386" spans="1:109" ht="76.5" x14ac:dyDescent="0.2">
      <c r="A386" s="32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2"/>
      <c r="Y386" s="32"/>
      <c r="Z386" s="41" t="s">
        <v>1606</v>
      </c>
      <c r="AA386" s="41" t="s">
        <v>1607</v>
      </c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</row>
    <row r="387" spans="1:109" ht="38.25" x14ac:dyDescent="0.2">
      <c r="A387" s="32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2"/>
      <c r="Y387" s="32"/>
      <c r="Z387" s="41" t="s">
        <v>1608</v>
      </c>
      <c r="AA387" s="41" t="s">
        <v>1609</v>
      </c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</row>
    <row r="388" spans="1:109" ht="25.5" x14ac:dyDescent="0.2">
      <c r="A388" s="32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2"/>
      <c r="Y388" s="32"/>
      <c r="Z388" s="41" t="s">
        <v>1610</v>
      </c>
      <c r="AA388" s="41" t="s">
        <v>1611</v>
      </c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</row>
    <row r="389" spans="1:109" ht="51" x14ac:dyDescent="0.2">
      <c r="A389" s="32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2"/>
      <c r="Y389" s="32"/>
      <c r="Z389" s="41" t="s">
        <v>1612</v>
      </c>
      <c r="AA389" s="41" t="s">
        <v>1613</v>
      </c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</row>
    <row r="390" spans="1:109" ht="25.5" x14ac:dyDescent="0.2">
      <c r="A390" s="32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2"/>
      <c r="Y390" s="32"/>
      <c r="Z390" s="41" t="s">
        <v>1614</v>
      </c>
      <c r="AA390" s="41" t="s">
        <v>1615</v>
      </c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</row>
    <row r="391" spans="1:109" ht="38.25" x14ac:dyDescent="0.2">
      <c r="A391" s="32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2"/>
      <c r="Y391" s="32"/>
      <c r="Z391" s="41" t="s">
        <v>1616</v>
      </c>
      <c r="AA391" s="41" t="s">
        <v>1617</v>
      </c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</row>
    <row r="392" spans="1:109" ht="25.5" x14ac:dyDescent="0.2">
      <c r="A392" s="32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2"/>
      <c r="Y392" s="32"/>
      <c r="Z392" s="41" t="s">
        <v>1618</v>
      </c>
      <c r="AA392" s="41" t="s">
        <v>1619</v>
      </c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</row>
    <row r="393" spans="1:109" ht="63.75" x14ac:dyDescent="0.2">
      <c r="A393" s="32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2"/>
      <c r="Y393" s="32"/>
      <c r="Z393" s="41" t="s">
        <v>1620</v>
      </c>
      <c r="AA393" s="41" t="s">
        <v>1621</v>
      </c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</row>
    <row r="394" spans="1:109" x14ac:dyDescent="0.2">
      <c r="A394" s="32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2"/>
      <c r="Y394" s="32"/>
      <c r="Z394" s="41" t="s">
        <v>1622</v>
      </c>
      <c r="AA394" s="41" t="s">
        <v>1623</v>
      </c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</row>
    <row r="395" spans="1:109" ht="25.5" x14ac:dyDescent="0.2">
      <c r="A395" s="32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2"/>
      <c r="Y395" s="32"/>
      <c r="Z395" s="41" t="s">
        <v>1624</v>
      </c>
      <c r="AA395" s="41" t="s">
        <v>1625</v>
      </c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</row>
    <row r="396" spans="1:109" ht="25.5" x14ac:dyDescent="0.2">
      <c r="A396" s="32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2"/>
      <c r="Y396" s="32"/>
      <c r="Z396" s="41" t="s">
        <v>1626</v>
      </c>
      <c r="AA396" s="41" t="s">
        <v>1627</v>
      </c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</row>
    <row r="397" spans="1:109" ht="25.5" x14ac:dyDescent="0.2">
      <c r="A397" s="32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2"/>
      <c r="Y397" s="32"/>
      <c r="Z397" s="41" t="s">
        <v>1628</v>
      </c>
      <c r="AA397" s="41" t="s">
        <v>1629</v>
      </c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</row>
    <row r="398" spans="1:109" ht="38.25" x14ac:dyDescent="0.2">
      <c r="A398" s="32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2"/>
      <c r="Y398" s="32"/>
      <c r="Z398" s="41" t="s">
        <v>1630</v>
      </c>
      <c r="AA398" s="41" t="s">
        <v>1631</v>
      </c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</row>
    <row r="399" spans="1:109" ht="51" x14ac:dyDescent="0.2">
      <c r="A399" s="32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2"/>
      <c r="Y399" s="32"/>
      <c r="Z399" s="41" t="s">
        <v>1632</v>
      </c>
      <c r="AA399" s="41" t="s">
        <v>1633</v>
      </c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</row>
    <row r="400" spans="1:109" ht="38.25" x14ac:dyDescent="0.2">
      <c r="A400" s="32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2"/>
      <c r="Y400" s="32"/>
      <c r="Z400" s="41" t="s">
        <v>1634</v>
      </c>
      <c r="AA400" s="41" t="s">
        <v>1635</v>
      </c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</row>
    <row r="401" spans="1:109" ht="51" x14ac:dyDescent="0.2">
      <c r="A401" s="32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2"/>
      <c r="Y401" s="32"/>
      <c r="Z401" s="41" t="s">
        <v>1636</v>
      </c>
      <c r="AA401" s="41" t="s">
        <v>1637</v>
      </c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</row>
    <row r="402" spans="1:109" ht="25.5" x14ac:dyDescent="0.2">
      <c r="A402" s="32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2"/>
      <c r="Y402" s="32"/>
      <c r="Z402" s="41" t="s">
        <v>1638</v>
      </c>
      <c r="AA402" s="41" t="s">
        <v>1639</v>
      </c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</row>
    <row r="403" spans="1:109" x14ac:dyDescent="0.2">
      <c r="A403" s="32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2"/>
      <c r="Y403" s="32"/>
      <c r="Z403" s="41" t="s">
        <v>1640</v>
      </c>
      <c r="AA403" s="41" t="s">
        <v>1641</v>
      </c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</row>
    <row r="404" spans="1:109" ht="25.5" x14ac:dyDescent="0.2">
      <c r="A404" s="32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2"/>
      <c r="Y404" s="32"/>
      <c r="Z404" s="41" t="s">
        <v>1642</v>
      </c>
      <c r="AA404" s="41" t="s">
        <v>1643</v>
      </c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</row>
    <row r="405" spans="1:109" ht="25.5" x14ac:dyDescent="0.2">
      <c r="A405" s="32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2"/>
      <c r="Y405" s="32"/>
      <c r="Z405" s="41" t="s">
        <v>1644</v>
      </c>
      <c r="AA405" s="41" t="s">
        <v>1645</v>
      </c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</row>
    <row r="406" spans="1:109" x14ac:dyDescent="0.2">
      <c r="A406" s="32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2"/>
      <c r="Y406" s="32"/>
      <c r="Z406" s="41" t="s">
        <v>1646</v>
      </c>
      <c r="AA406" s="41" t="s">
        <v>1647</v>
      </c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</row>
    <row r="407" spans="1:109" ht="25.5" x14ac:dyDescent="0.2">
      <c r="A407" s="32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2"/>
      <c r="Y407" s="32"/>
      <c r="Z407" s="41" t="s">
        <v>1648</v>
      </c>
      <c r="AA407" s="41" t="s">
        <v>1649</v>
      </c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</row>
    <row r="408" spans="1:109" x14ac:dyDescent="0.2">
      <c r="A408" s="32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2"/>
      <c r="Y408" s="32"/>
      <c r="Z408" s="41" t="s">
        <v>1650</v>
      </c>
      <c r="AA408" s="41" t="s">
        <v>1651</v>
      </c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</row>
    <row r="409" spans="1:109" ht="76.5" x14ac:dyDescent="0.2">
      <c r="A409" s="32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2"/>
      <c r="Y409" s="32"/>
      <c r="Z409" s="41" t="s">
        <v>1652</v>
      </c>
      <c r="AA409" s="41" t="s">
        <v>1653</v>
      </c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</row>
    <row r="410" spans="1:109" ht="38.25" x14ac:dyDescent="0.2">
      <c r="A410" s="32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2"/>
      <c r="Y410" s="32"/>
      <c r="Z410" s="41" t="s">
        <v>1654</v>
      </c>
      <c r="AA410" s="41" t="s">
        <v>1655</v>
      </c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</row>
    <row r="411" spans="1:109" ht="63.75" x14ac:dyDescent="0.2">
      <c r="A411" s="32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2"/>
      <c r="Y411" s="32"/>
      <c r="Z411" s="41" t="s">
        <v>1656</v>
      </c>
      <c r="AA411" s="41" t="s">
        <v>1657</v>
      </c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</row>
    <row r="412" spans="1:109" ht="25.5" x14ac:dyDescent="0.2">
      <c r="A412" s="32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2"/>
      <c r="Y412" s="32"/>
      <c r="Z412" s="41" t="s">
        <v>1658</v>
      </c>
      <c r="AA412" s="41" t="s">
        <v>1659</v>
      </c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</row>
    <row r="413" spans="1:109" ht="63.75" x14ac:dyDescent="0.2">
      <c r="A413" s="32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2"/>
      <c r="Y413" s="32"/>
      <c r="Z413" s="41" t="s">
        <v>1660</v>
      </c>
      <c r="AA413" s="41" t="s">
        <v>1661</v>
      </c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</row>
    <row r="414" spans="1:109" ht="25.5" x14ac:dyDescent="0.2">
      <c r="A414" s="32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2"/>
      <c r="Y414" s="32"/>
      <c r="Z414" s="41" t="s">
        <v>1662</v>
      </c>
      <c r="AA414" s="41" t="s">
        <v>1663</v>
      </c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</row>
    <row r="415" spans="1:109" ht="38.25" x14ac:dyDescent="0.2">
      <c r="A415" s="32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2"/>
      <c r="Y415" s="32"/>
      <c r="Z415" s="41" t="s">
        <v>1664</v>
      </c>
      <c r="AA415" s="41" t="s">
        <v>1665</v>
      </c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</row>
    <row r="416" spans="1:109" ht="25.5" x14ac:dyDescent="0.2">
      <c r="A416" s="32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2"/>
      <c r="Y416" s="32"/>
      <c r="Z416" s="41" t="s">
        <v>1666</v>
      </c>
      <c r="AA416" s="41" t="s">
        <v>1667</v>
      </c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</row>
    <row r="417" spans="1:109" x14ac:dyDescent="0.2">
      <c r="A417" s="32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2"/>
      <c r="Y417" s="32"/>
      <c r="Z417" s="41" t="s">
        <v>1668</v>
      </c>
      <c r="AA417" s="41" t="s">
        <v>1669</v>
      </c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</row>
    <row r="418" spans="1:109" ht="51" x14ac:dyDescent="0.2">
      <c r="A418" s="32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2"/>
      <c r="Y418" s="32"/>
      <c r="Z418" s="41" t="s">
        <v>1670</v>
      </c>
      <c r="AA418" s="41" t="s">
        <v>1671</v>
      </c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</row>
    <row r="419" spans="1:109" ht="51" x14ac:dyDescent="0.2">
      <c r="A419" s="32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2"/>
      <c r="Y419" s="32"/>
      <c r="Z419" s="41" t="s">
        <v>1672</v>
      </c>
      <c r="AA419" s="41" t="s">
        <v>1673</v>
      </c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</row>
    <row r="420" spans="1:109" ht="51" x14ac:dyDescent="0.2">
      <c r="A420" s="32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2"/>
      <c r="Y420" s="32"/>
      <c r="Z420" s="41" t="s">
        <v>1674</v>
      </c>
      <c r="AA420" s="41" t="s">
        <v>1675</v>
      </c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</row>
    <row r="421" spans="1:109" x14ac:dyDescent="0.2">
      <c r="A421" s="32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2"/>
      <c r="Y421" s="32"/>
      <c r="Z421" s="41" t="s">
        <v>1676</v>
      </c>
      <c r="AA421" s="41" t="s">
        <v>1677</v>
      </c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</row>
    <row r="422" spans="1:109" ht="25.5" x14ac:dyDescent="0.2">
      <c r="A422" s="32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2"/>
      <c r="Y422" s="32"/>
      <c r="Z422" s="41" t="s">
        <v>1678</v>
      </c>
      <c r="AA422" s="41" t="s">
        <v>1679</v>
      </c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</row>
    <row r="423" spans="1:109" ht="38.25" x14ac:dyDescent="0.2">
      <c r="A423" s="32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2"/>
      <c r="Y423" s="32"/>
      <c r="Z423" s="41" t="s">
        <v>1680</v>
      </c>
      <c r="AA423" s="41" t="s">
        <v>1681</v>
      </c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</row>
    <row r="424" spans="1:109" ht="38.25" x14ac:dyDescent="0.2">
      <c r="A424" s="32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2"/>
      <c r="Y424" s="32"/>
      <c r="Z424" s="41" t="s">
        <v>1682</v>
      </c>
      <c r="AA424" s="41" t="s">
        <v>1683</v>
      </c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</row>
    <row r="425" spans="1:109" ht="25.5" x14ac:dyDescent="0.2">
      <c r="A425" s="32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2"/>
      <c r="Y425" s="32"/>
      <c r="Z425" s="41" t="s">
        <v>1684</v>
      </c>
      <c r="AA425" s="41" t="s">
        <v>1685</v>
      </c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</row>
    <row r="426" spans="1:109" ht="38.25" x14ac:dyDescent="0.2">
      <c r="A426" s="32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2"/>
      <c r="Y426" s="32"/>
      <c r="Z426" s="41" t="s">
        <v>1686</v>
      </c>
      <c r="AA426" s="41" t="s">
        <v>1687</v>
      </c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</row>
    <row r="427" spans="1:109" ht="25.5" x14ac:dyDescent="0.2">
      <c r="A427" s="32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2"/>
      <c r="Y427" s="32"/>
      <c r="Z427" s="41" t="s">
        <v>1688</v>
      </c>
      <c r="AA427" s="41" t="s">
        <v>1689</v>
      </c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</row>
    <row r="428" spans="1:109" ht="38.25" x14ac:dyDescent="0.2">
      <c r="A428" s="32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2"/>
      <c r="Y428" s="32"/>
      <c r="Z428" s="41" t="s">
        <v>1690</v>
      </c>
      <c r="AA428" s="41" t="s">
        <v>1691</v>
      </c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</row>
    <row r="429" spans="1:109" ht="38.25" x14ac:dyDescent="0.2">
      <c r="A429" s="32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2"/>
      <c r="Y429" s="32"/>
      <c r="Z429" s="41" t="s">
        <v>1692</v>
      </c>
      <c r="AA429" s="41" t="s">
        <v>1693</v>
      </c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</row>
    <row r="430" spans="1:109" ht="38.25" x14ac:dyDescent="0.2">
      <c r="A430" s="32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2"/>
      <c r="Y430" s="32"/>
      <c r="Z430" s="41" t="s">
        <v>1694</v>
      </c>
      <c r="AA430" s="41" t="s">
        <v>1695</v>
      </c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</row>
    <row r="431" spans="1:109" ht="51" x14ac:dyDescent="0.2">
      <c r="A431" s="32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2"/>
      <c r="Y431" s="32"/>
      <c r="Z431" s="41" t="s">
        <v>1696</v>
      </c>
      <c r="AA431" s="41" t="s">
        <v>1697</v>
      </c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</row>
    <row r="432" spans="1:109" ht="38.25" x14ac:dyDescent="0.2">
      <c r="A432" s="32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2"/>
      <c r="Y432" s="32"/>
      <c r="Z432" s="41" t="s">
        <v>1698</v>
      </c>
      <c r="AA432" s="41" t="s">
        <v>1699</v>
      </c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</row>
    <row r="433" spans="1:109" x14ac:dyDescent="0.2">
      <c r="A433" s="32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2"/>
      <c r="Y433" s="32"/>
      <c r="Z433" s="41" t="s">
        <v>1700</v>
      </c>
      <c r="AA433" s="41" t="s">
        <v>1701</v>
      </c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</row>
    <row r="434" spans="1:109" x14ac:dyDescent="0.2">
      <c r="A434" s="32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2"/>
      <c r="Y434" s="32"/>
      <c r="Z434" s="41" t="s">
        <v>1702</v>
      </c>
      <c r="AA434" s="41" t="s">
        <v>1703</v>
      </c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</row>
    <row r="435" spans="1:109" ht="25.5" x14ac:dyDescent="0.2">
      <c r="A435" s="32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2"/>
      <c r="Y435" s="32"/>
      <c r="Z435" s="41" t="s">
        <v>1704</v>
      </c>
      <c r="AA435" s="41" t="s">
        <v>1705</v>
      </c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</row>
    <row r="436" spans="1:109" ht="63.75" x14ac:dyDescent="0.2">
      <c r="A436" s="32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2"/>
      <c r="Y436" s="32"/>
      <c r="Z436" s="41" t="s">
        <v>1706</v>
      </c>
      <c r="AA436" s="41" t="s">
        <v>1707</v>
      </c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</row>
    <row r="437" spans="1:109" ht="25.5" x14ac:dyDescent="0.2">
      <c r="A437" s="32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2"/>
      <c r="Y437" s="32"/>
      <c r="Z437" s="41" t="s">
        <v>1708</v>
      </c>
      <c r="AA437" s="41" t="s">
        <v>1709</v>
      </c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</row>
    <row r="438" spans="1:109" ht="38.25" x14ac:dyDescent="0.2">
      <c r="A438" s="32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2"/>
      <c r="Y438" s="32"/>
      <c r="Z438" s="41" t="s">
        <v>1710</v>
      </c>
      <c r="AA438" s="41" t="s">
        <v>1711</v>
      </c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</row>
    <row r="439" spans="1:109" x14ac:dyDescent="0.2">
      <c r="A439" s="32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2"/>
      <c r="Y439" s="32"/>
      <c r="Z439" s="41" t="s">
        <v>1712</v>
      </c>
      <c r="AA439" s="41" t="s">
        <v>1713</v>
      </c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</row>
    <row r="440" spans="1:109" ht="38.25" x14ac:dyDescent="0.2">
      <c r="A440" s="32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2"/>
      <c r="Y440" s="32"/>
      <c r="Z440" s="41" t="s">
        <v>1714</v>
      </c>
      <c r="AA440" s="41" t="s">
        <v>1715</v>
      </c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</row>
    <row r="441" spans="1:109" ht="51" x14ac:dyDescent="0.2">
      <c r="A441" s="32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2"/>
      <c r="Y441" s="32"/>
      <c r="Z441" s="41" t="s">
        <v>1716</v>
      </c>
      <c r="AA441" s="41" t="s">
        <v>1717</v>
      </c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</row>
    <row r="442" spans="1:109" ht="51" x14ac:dyDescent="0.2">
      <c r="A442" s="32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2"/>
      <c r="Y442" s="32"/>
      <c r="Z442" s="41" t="s">
        <v>1718</v>
      </c>
      <c r="AA442" s="41" t="s">
        <v>1719</v>
      </c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</row>
    <row r="443" spans="1:109" ht="25.5" x14ac:dyDescent="0.2">
      <c r="A443" s="32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2"/>
      <c r="Y443" s="32"/>
      <c r="Z443" s="41" t="s">
        <v>1720</v>
      </c>
      <c r="AA443" s="41" t="s">
        <v>1721</v>
      </c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</row>
    <row r="444" spans="1:109" ht="25.5" x14ac:dyDescent="0.2">
      <c r="A444" s="32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2"/>
      <c r="Y444" s="32"/>
      <c r="Z444" s="41" t="s">
        <v>1722</v>
      </c>
      <c r="AA444" s="41" t="s">
        <v>1723</v>
      </c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</row>
    <row r="445" spans="1:109" ht="38.25" x14ac:dyDescent="0.2">
      <c r="A445" s="32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2"/>
      <c r="Y445" s="32"/>
      <c r="Z445" s="41" t="s">
        <v>1724</v>
      </c>
      <c r="AA445" s="41" t="s">
        <v>1725</v>
      </c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</row>
    <row r="446" spans="1:109" ht="25.5" x14ac:dyDescent="0.2">
      <c r="A446" s="32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2"/>
      <c r="Y446" s="32"/>
      <c r="Z446" s="41" t="s">
        <v>1726</v>
      </c>
      <c r="AA446" s="41" t="s">
        <v>1727</v>
      </c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</row>
    <row r="447" spans="1:109" ht="25.5" x14ac:dyDescent="0.2">
      <c r="A447" s="32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2"/>
      <c r="Y447" s="32"/>
      <c r="Z447" s="41" t="s">
        <v>1728</v>
      </c>
      <c r="AA447" s="41" t="s">
        <v>1729</v>
      </c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</row>
    <row r="448" spans="1:109" ht="25.5" x14ac:dyDescent="0.2">
      <c r="A448" s="32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2"/>
      <c r="Y448" s="32"/>
      <c r="Z448" s="41" t="s">
        <v>1730</v>
      </c>
      <c r="AA448" s="41" t="s">
        <v>1731</v>
      </c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</row>
    <row r="449" spans="1:109" ht="63.75" x14ac:dyDescent="0.2">
      <c r="A449" s="32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2"/>
      <c r="Y449" s="32"/>
      <c r="Z449" s="41" t="s">
        <v>1732</v>
      </c>
      <c r="AA449" s="41" t="s">
        <v>1733</v>
      </c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</row>
    <row r="450" spans="1:109" ht="25.5" x14ac:dyDescent="0.2">
      <c r="A450" s="32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2"/>
      <c r="Y450" s="32"/>
      <c r="Z450" s="41" t="s">
        <v>1734</v>
      </c>
      <c r="AA450" s="41" t="s">
        <v>1735</v>
      </c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</row>
    <row r="451" spans="1:109" ht="51" x14ac:dyDescent="0.2">
      <c r="A451" s="32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2"/>
      <c r="Y451" s="32"/>
      <c r="Z451" s="41" t="s">
        <v>1736</v>
      </c>
      <c r="AA451" s="41" t="s">
        <v>1737</v>
      </c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</row>
    <row r="452" spans="1:109" ht="63.75" x14ac:dyDescent="0.2">
      <c r="A452" s="32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2"/>
      <c r="Y452" s="32"/>
      <c r="Z452" s="41" t="s">
        <v>1738</v>
      </c>
      <c r="AA452" s="41" t="s">
        <v>1739</v>
      </c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</row>
    <row r="453" spans="1:109" ht="25.5" x14ac:dyDescent="0.2">
      <c r="A453" s="32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2"/>
      <c r="Y453" s="32"/>
      <c r="Z453" s="41" t="s">
        <v>1740</v>
      </c>
      <c r="AA453" s="41" t="s">
        <v>1741</v>
      </c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</row>
    <row r="454" spans="1:109" ht="51" x14ac:dyDescent="0.2">
      <c r="A454" s="32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2"/>
      <c r="Y454" s="32"/>
      <c r="Z454" s="41" t="s">
        <v>1742</v>
      </c>
      <c r="AA454" s="41" t="s">
        <v>1743</v>
      </c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</row>
    <row r="455" spans="1:109" ht="76.5" x14ac:dyDescent="0.2">
      <c r="A455" s="32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2"/>
      <c r="Y455" s="32"/>
      <c r="Z455" s="41" t="s">
        <v>1744</v>
      </c>
      <c r="AA455" s="41" t="s">
        <v>1745</v>
      </c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</row>
    <row r="456" spans="1:109" x14ac:dyDescent="0.2">
      <c r="A456" s="32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2"/>
      <c r="Y456" s="32"/>
      <c r="Z456" s="41" t="s">
        <v>1746</v>
      </c>
      <c r="AA456" s="41" t="s">
        <v>1747</v>
      </c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</row>
    <row r="457" spans="1:109" ht="38.25" x14ac:dyDescent="0.2">
      <c r="A457" s="32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2"/>
      <c r="Y457" s="32"/>
      <c r="Z457" s="41" t="s">
        <v>1748</v>
      </c>
      <c r="AA457" s="41" t="s">
        <v>1749</v>
      </c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</row>
    <row r="458" spans="1:109" ht="51" x14ac:dyDescent="0.2">
      <c r="A458" s="32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2"/>
      <c r="Y458" s="32"/>
      <c r="Z458" s="41" t="s">
        <v>1750</v>
      </c>
      <c r="AA458" s="41" t="s">
        <v>1751</v>
      </c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</row>
    <row r="459" spans="1:109" ht="51" x14ac:dyDescent="0.2">
      <c r="A459" s="32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2"/>
      <c r="Y459" s="32"/>
      <c r="Z459" s="41" t="s">
        <v>1752</v>
      </c>
      <c r="AA459" s="41" t="s">
        <v>1753</v>
      </c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</row>
    <row r="460" spans="1:109" x14ac:dyDescent="0.2">
      <c r="A460" s="32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2"/>
      <c r="Y460" s="32"/>
      <c r="Z460" s="41" t="s">
        <v>1754</v>
      </c>
      <c r="AA460" s="41" t="s">
        <v>1755</v>
      </c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</row>
    <row r="461" spans="1:109" x14ac:dyDescent="0.2">
      <c r="A461" s="32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2"/>
      <c r="Y461" s="32"/>
      <c r="Z461" s="41" t="s">
        <v>1756</v>
      </c>
      <c r="AA461" s="41" t="s">
        <v>1757</v>
      </c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</row>
    <row r="462" spans="1:109" ht="51" x14ac:dyDescent="0.2">
      <c r="A462" s="32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2"/>
      <c r="Y462" s="32"/>
      <c r="Z462" s="41" t="s">
        <v>1758</v>
      </c>
      <c r="AA462" s="41" t="s">
        <v>1759</v>
      </c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</row>
    <row r="463" spans="1:109" ht="76.5" x14ac:dyDescent="0.2">
      <c r="A463" s="32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2"/>
      <c r="Y463" s="32"/>
      <c r="Z463" s="41" t="s">
        <v>1760</v>
      </c>
      <c r="AA463" s="41" t="s">
        <v>1761</v>
      </c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</row>
    <row r="464" spans="1:109" ht="51" x14ac:dyDescent="0.2">
      <c r="A464" s="32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2"/>
      <c r="Y464" s="32"/>
      <c r="Z464" s="41" t="s">
        <v>1762</v>
      </c>
      <c r="AA464" s="41" t="s">
        <v>1763</v>
      </c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</row>
    <row r="465" spans="1:109" ht="51" x14ac:dyDescent="0.2">
      <c r="A465" s="32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2"/>
      <c r="Y465" s="32"/>
      <c r="Z465" s="41" t="s">
        <v>1764</v>
      </c>
      <c r="AA465" s="41" t="s">
        <v>1765</v>
      </c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</row>
    <row r="466" spans="1:109" ht="38.25" x14ac:dyDescent="0.2">
      <c r="A466" s="32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2"/>
      <c r="Y466" s="32"/>
      <c r="Z466" s="41" t="s">
        <v>1766</v>
      </c>
      <c r="AA466" s="41" t="s">
        <v>1767</v>
      </c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</row>
    <row r="467" spans="1:109" ht="38.25" x14ac:dyDescent="0.2">
      <c r="A467" s="32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2"/>
      <c r="Y467" s="32"/>
      <c r="Z467" s="41" t="s">
        <v>1768</v>
      </c>
      <c r="AA467" s="41" t="s">
        <v>1769</v>
      </c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</row>
    <row r="468" spans="1:109" ht="38.25" x14ac:dyDescent="0.2">
      <c r="A468" s="32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2"/>
      <c r="Y468" s="32"/>
      <c r="Z468" s="41" t="s">
        <v>1770</v>
      </c>
      <c r="AA468" s="41" t="s">
        <v>1771</v>
      </c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</row>
    <row r="469" spans="1:109" ht="51" x14ac:dyDescent="0.2">
      <c r="A469" s="32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2"/>
      <c r="Y469" s="32"/>
      <c r="Z469" s="41" t="s">
        <v>1772</v>
      </c>
      <c r="AA469" s="41" t="s">
        <v>1773</v>
      </c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</row>
    <row r="470" spans="1:109" x14ac:dyDescent="0.2">
      <c r="A470" s="32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2"/>
      <c r="Y470" s="32"/>
      <c r="Z470" s="41" t="s">
        <v>1774</v>
      </c>
      <c r="AA470" s="41" t="s">
        <v>1775</v>
      </c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</row>
    <row r="471" spans="1:109" ht="51" x14ac:dyDescent="0.2">
      <c r="A471" s="32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2"/>
      <c r="Y471" s="32"/>
      <c r="Z471" s="41" t="s">
        <v>1776</v>
      </c>
      <c r="AA471" s="41" t="s">
        <v>1777</v>
      </c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</row>
    <row r="472" spans="1:109" ht="25.5" x14ac:dyDescent="0.2">
      <c r="A472" s="32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2"/>
      <c r="Y472" s="32"/>
      <c r="Z472" s="41" t="s">
        <v>1778</v>
      </c>
      <c r="AA472" s="41" t="s">
        <v>1779</v>
      </c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</row>
    <row r="473" spans="1:109" ht="63.75" x14ac:dyDescent="0.2">
      <c r="A473" s="32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2"/>
      <c r="Y473" s="32"/>
      <c r="Z473" s="41" t="s">
        <v>1780</v>
      </c>
      <c r="AA473" s="41" t="s">
        <v>1781</v>
      </c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</row>
    <row r="474" spans="1:109" ht="25.5" x14ac:dyDescent="0.2">
      <c r="A474" s="32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2"/>
      <c r="Y474" s="32"/>
      <c r="Z474" s="41" t="s">
        <v>1782</v>
      </c>
      <c r="AA474" s="41" t="s">
        <v>1783</v>
      </c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</row>
    <row r="475" spans="1:109" ht="25.5" x14ac:dyDescent="0.2">
      <c r="A475" s="32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2"/>
      <c r="Y475" s="32"/>
      <c r="Z475" s="41" t="s">
        <v>1784</v>
      </c>
      <c r="AA475" s="41" t="s">
        <v>1785</v>
      </c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</row>
    <row r="476" spans="1:109" ht="76.5" x14ac:dyDescent="0.2">
      <c r="A476" s="32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2"/>
      <c r="Y476" s="32"/>
      <c r="Z476" s="41" t="s">
        <v>1786</v>
      </c>
      <c r="AA476" s="41" t="s">
        <v>1787</v>
      </c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</row>
    <row r="477" spans="1:109" ht="89.25" x14ac:dyDescent="0.2">
      <c r="A477" s="32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2"/>
      <c r="Y477" s="32"/>
      <c r="Z477" s="41" t="s">
        <v>1788</v>
      </c>
      <c r="AA477" s="41" t="s">
        <v>1789</v>
      </c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</row>
    <row r="478" spans="1:109" x14ac:dyDescent="0.2">
      <c r="A478" s="32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2"/>
      <c r="Y478" s="32"/>
      <c r="Z478" s="41" t="s">
        <v>1790</v>
      </c>
      <c r="AA478" s="41" t="s">
        <v>1791</v>
      </c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</row>
    <row r="479" spans="1:109" ht="76.5" x14ac:dyDescent="0.2">
      <c r="A479" s="32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2"/>
      <c r="Y479" s="32"/>
      <c r="Z479" s="41" t="s">
        <v>1792</v>
      </c>
      <c r="AA479" s="41" t="s">
        <v>1793</v>
      </c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</row>
    <row r="480" spans="1:109" ht="38.25" x14ac:dyDescent="0.2">
      <c r="A480" s="32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2"/>
      <c r="Y480" s="32"/>
      <c r="Z480" s="41" t="s">
        <v>1794</v>
      </c>
      <c r="AA480" s="41" t="s">
        <v>1795</v>
      </c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</row>
    <row r="481" spans="1:109" x14ac:dyDescent="0.2">
      <c r="A481" s="32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2"/>
      <c r="Y481" s="32"/>
      <c r="Z481" s="41" t="s">
        <v>1796</v>
      </c>
      <c r="AA481" s="41" t="s">
        <v>1797</v>
      </c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</row>
    <row r="482" spans="1:109" ht="38.25" x14ac:dyDescent="0.2">
      <c r="A482" s="32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2"/>
      <c r="Y482" s="32"/>
      <c r="Z482" s="41" t="s">
        <v>1798</v>
      </c>
      <c r="AA482" s="41" t="s">
        <v>1799</v>
      </c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</row>
    <row r="483" spans="1:109" ht="51" x14ac:dyDescent="0.2">
      <c r="A483" s="32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2"/>
      <c r="Y483" s="32"/>
      <c r="Z483" s="41" t="s">
        <v>1800</v>
      </c>
      <c r="AA483" s="41" t="s">
        <v>1801</v>
      </c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</row>
    <row r="484" spans="1:109" ht="25.5" x14ac:dyDescent="0.2">
      <c r="A484" s="32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2"/>
      <c r="Y484" s="32"/>
      <c r="Z484" s="41" t="s">
        <v>1802</v>
      </c>
      <c r="AA484" s="41" t="s">
        <v>1803</v>
      </c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</row>
    <row r="485" spans="1:109" ht="51" x14ac:dyDescent="0.2">
      <c r="A485" s="32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2"/>
      <c r="Y485" s="32"/>
      <c r="Z485" s="41" t="s">
        <v>1804</v>
      </c>
      <c r="AA485" s="41" t="s">
        <v>1805</v>
      </c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</row>
    <row r="486" spans="1:109" x14ac:dyDescent="0.2">
      <c r="A486" s="32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</row>
    <row r="487" spans="1:109" x14ac:dyDescent="0.2">
      <c r="A487" s="32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</row>
    <row r="488" spans="1:109" x14ac:dyDescent="0.2">
      <c r="A488" s="32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</row>
    <row r="489" spans="1:109" x14ac:dyDescent="0.2">
      <c r="A489" s="32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</row>
    <row r="490" spans="1:109" x14ac:dyDescent="0.2">
      <c r="A490" s="32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</row>
    <row r="491" spans="1:109" x14ac:dyDescent="0.2">
      <c r="A491" s="32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</row>
    <row r="492" spans="1:109" x14ac:dyDescent="0.2">
      <c r="A492" s="32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</row>
    <row r="493" spans="1:109" x14ac:dyDescent="0.2">
      <c r="A493" s="32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</row>
    <row r="494" spans="1:109" x14ac:dyDescent="0.2">
      <c r="A494" s="32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</row>
    <row r="495" spans="1:109" x14ac:dyDescent="0.2">
      <c r="A495" s="32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</row>
    <row r="496" spans="1:109" x14ac:dyDescent="0.2">
      <c r="A496" s="32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</row>
    <row r="497" spans="1:109" x14ac:dyDescent="0.2">
      <c r="A497" s="32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</row>
    <row r="498" spans="1:109" x14ac:dyDescent="0.2">
      <c r="A498" s="32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</row>
    <row r="499" spans="1:109" x14ac:dyDescent="0.2">
      <c r="A499" s="32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</row>
    <row r="500" spans="1:109" x14ac:dyDescent="0.2">
      <c r="A500" s="32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</row>
    <row r="501" spans="1:109" x14ac:dyDescent="0.2">
      <c r="A501" s="32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</row>
    <row r="502" spans="1:109" x14ac:dyDescent="0.2">
      <c r="A502" s="32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</row>
    <row r="503" spans="1:109" x14ac:dyDescent="0.2">
      <c r="A503" s="32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</row>
    <row r="504" spans="1:109" x14ac:dyDescent="0.2">
      <c r="A504" s="32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</row>
    <row r="505" spans="1:109" x14ac:dyDescent="0.2">
      <c r="A505" s="32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</row>
    <row r="506" spans="1:109" x14ac:dyDescent="0.2">
      <c r="A506" s="32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</row>
    <row r="507" spans="1:109" x14ac:dyDescent="0.2">
      <c r="A507" s="32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</row>
    <row r="508" spans="1:109" x14ac:dyDescent="0.2">
      <c r="A508" s="32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</row>
    <row r="509" spans="1:109" x14ac:dyDescent="0.2">
      <c r="A509" s="32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</row>
    <row r="510" spans="1:109" x14ac:dyDescent="0.2">
      <c r="A510" s="32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</row>
    <row r="511" spans="1:109" x14ac:dyDescent="0.2">
      <c r="A511" s="32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</row>
    <row r="512" spans="1:109" x14ac:dyDescent="0.2">
      <c r="A512" s="32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</row>
    <row r="513" spans="1:109" x14ac:dyDescent="0.2">
      <c r="A513" s="32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</row>
    <row r="514" spans="1:109" x14ac:dyDescent="0.2">
      <c r="A514" s="32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</row>
    <row r="515" spans="1:109" x14ac:dyDescent="0.2">
      <c r="A515" s="32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</row>
    <row r="516" spans="1:109" x14ac:dyDescent="0.2">
      <c r="A516" s="32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  <c r="CW516" s="33"/>
      <c r="CX516" s="33"/>
      <c r="CY516" s="33"/>
      <c r="CZ516" s="33"/>
      <c r="DA516" s="33"/>
      <c r="DB516" s="33"/>
      <c r="DC516" s="33"/>
      <c r="DD516" s="33"/>
      <c r="DE516" s="33"/>
    </row>
    <row r="517" spans="1:109" x14ac:dyDescent="0.2">
      <c r="A517" s="32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  <c r="CW517" s="33"/>
      <c r="CX517" s="33"/>
      <c r="CY517" s="33"/>
      <c r="CZ517" s="33"/>
      <c r="DA517" s="33"/>
      <c r="DB517" s="33"/>
      <c r="DC517" s="33"/>
      <c r="DD517" s="33"/>
      <c r="DE517" s="33"/>
    </row>
    <row r="518" spans="1:109" x14ac:dyDescent="0.2">
      <c r="A518" s="32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  <c r="CW518" s="33"/>
      <c r="CX518" s="33"/>
      <c r="CY518" s="33"/>
      <c r="CZ518" s="33"/>
      <c r="DA518" s="33"/>
      <c r="DB518" s="33"/>
      <c r="DC518" s="33"/>
      <c r="DD518" s="33"/>
      <c r="DE518" s="33"/>
    </row>
    <row r="519" spans="1:109" x14ac:dyDescent="0.2">
      <c r="A519" s="32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  <c r="CW519" s="33"/>
      <c r="CX519" s="33"/>
      <c r="CY519" s="33"/>
      <c r="CZ519" s="33"/>
      <c r="DA519" s="33"/>
      <c r="DB519" s="33"/>
      <c r="DC519" s="33"/>
      <c r="DD519" s="33"/>
      <c r="DE519" s="33"/>
    </row>
    <row r="520" spans="1:109" x14ac:dyDescent="0.2">
      <c r="A520" s="32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  <c r="CW520" s="33"/>
      <c r="CX520" s="33"/>
      <c r="CY520" s="33"/>
      <c r="CZ520" s="33"/>
      <c r="DA520" s="33"/>
      <c r="DB520" s="33"/>
      <c r="DC520" s="33"/>
      <c r="DD520" s="33"/>
      <c r="DE520" s="33"/>
    </row>
    <row r="521" spans="1:109" x14ac:dyDescent="0.2">
      <c r="A521" s="32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  <c r="CW521" s="33"/>
      <c r="CX521" s="33"/>
      <c r="CY521" s="33"/>
      <c r="CZ521" s="33"/>
      <c r="DA521" s="33"/>
      <c r="DB521" s="33"/>
      <c r="DC521" s="33"/>
      <c r="DD521" s="33"/>
      <c r="DE521" s="33"/>
    </row>
    <row r="522" spans="1:109" x14ac:dyDescent="0.2">
      <c r="A522" s="32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  <c r="CW522" s="33"/>
      <c r="CX522" s="33"/>
      <c r="CY522" s="33"/>
      <c r="CZ522" s="33"/>
      <c r="DA522" s="33"/>
      <c r="DB522" s="33"/>
      <c r="DC522" s="33"/>
      <c r="DD522" s="33"/>
      <c r="DE522" s="33"/>
    </row>
    <row r="523" spans="1:109" x14ac:dyDescent="0.2">
      <c r="A523" s="32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  <c r="CW523" s="33"/>
      <c r="CX523" s="33"/>
      <c r="CY523" s="33"/>
      <c r="CZ523" s="33"/>
      <c r="DA523" s="33"/>
      <c r="DB523" s="33"/>
      <c r="DC523" s="33"/>
      <c r="DD523" s="33"/>
      <c r="DE523" s="33"/>
    </row>
    <row r="524" spans="1:109" x14ac:dyDescent="0.2">
      <c r="A524" s="32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  <c r="CW524" s="33"/>
      <c r="CX524" s="33"/>
      <c r="CY524" s="33"/>
      <c r="CZ524" s="33"/>
      <c r="DA524" s="33"/>
      <c r="DB524" s="33"/>
      <c r="DC524" s="33"/>
      <c r="DD524" s="33"/>
      <c r="DE524" s="33"/>
    </row>
    <row r="525" spans="1:109" x14ac:dyDescent="0.2">
      <c r="A525" s="32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  <c r="CW525" s="33"/>
      <c r="CX525" s="33"/>
      <c r="CY525" s="33"/>
      <c r="CZ525" s="33"/>
      <c r="DA525" s="33"/>
      <c r="DB525" s="33"/>
      <c r="DC525" s="33"/>
      <c r="DD525" s="33"/>
      <c r="DE525" s="33"/>
    </row>
    <row r="526" spans="1:109" x14ac:dyDescent="0.2">
      <c r="A526" s="32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  <c r="CW526" s="33"/>
      <c r="CX526" s="33"/>
      <c r="CY526" s="33"/>
      <c r="CZ526" s="33"/>
      <c r="DA526" s="33"/>
      <c r="DB526" s="33"/>
      <c r="DC526" s="33"/>
      <c r="DD526" s="33"/>
      <c r="DE526" s="33"/>
    </row>
    <row r="527" spans="1:109" x14ac:dyDescent="0.2">
      <c r="A527" s="32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  <c r="CW527" s="33"/>
      <c r="CX527" s="33"/>
      <c r="CY527" s="33"/>
      <c r="CZ527" s="33"/>
      <c r="DA527" s="33"/>
      <c r="DB527" s="33"/>
      <c r="DC527" s="33"/>
      <c r="DD527" s="33"/>
      <c r="DE527" s="33"/>
    </row>
    <row r="528" spans="1:109" x14ac:dyDescent="0.2">
      <c r="A528" s="32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  <c r="CW528" s="33"/>
      <c r="CX528" s="33"/>
      <c r="CY528" s="33"/>
      <c r="CZ528" s="33"/>
      <c r="DA528" s="33"/>
      <c r="DB528" s="33"/>
      <c r="DC528" s="33"/>
      <c r="DD528" s="33"/>
      <c r="DE528" s="33"/>
    </row>
    <row r="529" spans="1:109" x14ac:dyDescent="0.2">
      <c r="A529" s="32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  <c r="CW529" s="33"/>
      <c r="CX529" s="33"/>
      <c r="CY529" s="33"/>
      <c r="CZ529" s="33"/>
      <c r="DA529" s="33"/>
      <c r="DB529" s="33"/>
      <c r="DC529" s="33"/>
      <c r="DD529" s="33"/>
      <c r="DE529" s="33"/>
    </row>
    <row r="530" spans="1:109" x14ac:dyDescent="0.2">
      <c r="A530" s="32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  <c r="CW530" s="33"/>
      <c r="CX530" s="33"/>
      <c r="CY530" s="33"/>
      <c r="CZ530" s="33"/>
      <c r="DA530" s="33"/>
      <c r="DB530" s="33"/>
      <c r="DC530" s="33"/>
      <c r="DD530" s="33"/>
      <c r="DE530" s="33"/>
    </row>
    <row r="531" spans="1:109" x14ac:dyDescent="0.2">
      <c r="A531" s="32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  <c r="CW531" s="33"/>
      <c r="CX531" s="33"/>
      <c r="CY531" s="33"/>
      <c r="CZ531" s="33"/>
      <c r="DA531" s="33"/>
      <c r="DB531" s="33"/>
      <c r="DC531" s="33"/>
      <c r="DD531" s="33"/>
      <c r="DE531" s="33"/>
    </row>
    <row r="532" spans="1:109" x14ac:dyDescent="0.2">
      <c r="A532" s="32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  <c r="CW532" s="33"/>
      <c r="CX532" s="33"/>
      <c r="CY532" s="33"/>
      <c r="CZ532" s="33"/>
      <c r="DA532" s="33"/>
      <c r="DB532" s="33"/>
      <c r="DC532" s="33"/>
      <c r="DD532" s="33"/>
      <c r="DE532" s="33"/>
    </row>
    <row r="533" spans="1:109" x14ac:dyDescent="0.2">
      <c r="A533" s="32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  <c r="CW533" s="33"/>
      <c r="CX533" s="33"/>
      <c r="CY533" s="33"/>
      <c r="CZ533" s="33"/>
      <c r="DA533" s="33"/>
      <c r="DB533" s="33"/>
      <c r="DC533" s="33"/>
      <c r="DD533" s="33"/>
      <c r="DE533" s="33"/>
    </row>
    <row r="534" spans="1:109" x14ac:dyDescent="0.2">
      <c r="A534" s="32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  <c r="CW534" s="33"/>
      <c r="CX534" s="33"/>
      <c r="CY534" s="33"/>
      <c r="CZ534" s="33"/>
      <c r="DA534" s="33"/>
      <c r="DB534" s="33"/>
      <c r="DC534" s="33"/>
      <c r="DD534" s="33"/>
      <c r="DE534" s="33"/>
    </row>
    <row r="535" spans="1:109" x14ac:dyDescent="0.2">
      <c r="A535" s="32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  <c r="CW535" s="33"/>
      <c r="CX535" s="33"/>
      <c r="CY535" s="33"/>
      <c r="CZ535" s="33"/>
      <c r="DA535" s="33"/>
      <c r="DB535" s="33"/>
      <c r="DC535" s="33"/>
      <c r="DD535" s="33"/>
      <c r="DE535" s="33"/>
    </row>
    <row r="536" spans="1:109" x14ac:dyDescent="0.2">
      <c r="A536" s="32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  <c r="CW536" s="33"/>
      <c r="CX536" s="33"/>
      <c r="CY536" s="33"/>
      <c r="CZ536" s="33"/>
      <c r="DA536" s="33"/>
      <c r="DB536" s="33"/>
      <c r="DC536" s="33"/>
      <c r="DD536" s="33"/>
      <c r="DE536" s="33"/>
    </row>
    <row r="537" spans="1:109" x14ac:dyDescent="0.2">
      <c r="A537" s="32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  <c r="CW537" s="33"/>
      <c r="CX537" s="33"/>
      <c r="CY537" s="33"/>
      <c r="CZ537" s="33"/>
      <c r="DA537" s="33"/>
      <c r="DB537" s="33"/>
      <c r="DC537" s="33"/>
      <c r="DD537" s="33"/>
      <c r="DE537" s="33"/>
    </row>
    <row r="538" spans="1:109" x14ac:dyDescent="0.2">
      <c r="A538" s="32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  <c r="CW538" s="33"/>
      <c r="CX538" s="33"/>
      <c r="CY538" s="33"/>
      <c r="CZ538" s="33"/>
      <c r="DA538" s="33"/>
      <c r="DB538" s="33"/>
      <c r="DC538" s="33"/>
      <c r="DD538" s="33"/>
      <c r="DE538" s="33"/>
    </row>
    <row r="539" spans="1:109" x14ac:dyDescent="0.2">
      <c r="A539" s="32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  <c r="CW539" s="33"/>
      <c r="CX539" s="33"/>
      <c r="CY539" s="33"/>
      <c r="CZ539" s="33"/>
      <c r="DA539" s="33"/>
      <c r="DB539" s="33"/>
      <c r="DC539" s="33"/>
      <c r="DD539" s="33"/>
      <c r="DE539" s="33"/>
    </row>
    <row r="540" spans="1:109" x14ac:dyDescent="0.2">
      <c r="A540" s="32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  <c r="CW540" s="33"/>
      <c r="CX540" s="33"/>
      <c r="CY540" s="33"/>
      <c r="CZ540" s="33"/>
      <c r="DA540" s="33"/>
      <c r="DB540" s="33"/>
      <c r="DC540" s="33"/>
      <c r="DD540" s="33"/>
      <c r="DE540" s="33"/>
    </row>
    <row r="541" spans="1:109" x14ac:dyDescent="0.2">
      <c r="A541" s="32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  <c r="CW541" s="33"/>
      <c r="CX541" s="33"/>
      <c r="CY541" s="33"/>
      <c r="CZ541" s="33"/>
      <c r="DA541" s="33"/>
      <c r="DB541" s="33"/>
      <c r="DC541" s="33"/>
      <c r="DD541" s="33"/>
      <c r="DE541" s="33"/>
    </row>
    <row r="542" spans="1:109" x14ac:dyDescent="0.2">
      <c r="A542" s="32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  <c r="CW542" s="33"/>
      <c r="CX542" s="33"/>
      <c r="CY542" s="33"/>
      <c r="CZ542" s="33"/>
      <c r="DA542" s="33"/>
      <c r="DB542" s="33"/>
      <c r="DC542" s="33"/>
      <c r="DD542" s="33"/>
      <c r="DE542" s="33"/>
    </row>
    <row r="543" spans="1:109" x14ac:dyDescent="0.2">
      <c r="A543" s="32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  <c r="CW543" s="33"/>
      <c r="CX543" s="33"/>
      <c r="CY543" s="33"/>
      <c r="CZ543" s="33"/>
      <c r="DA543" s="33"/>
      <c r="DB543" s="33"/>
      <c r="DC543" s="33"/>
      <c r="DD543" s="33"/>
      <c r="DE543" s="33"/>
    </row>
    <row r="544" spans="1:109" x14ac:dyDescent="0.2">
      <c r="A544" s="32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  <c r="CW544" s="33"/>
      <c r="CX544" s="33"/>
      <c r="CY544" s="33"/>
      <c r="CZ544" s="33"/>
      <c r="DA544" s="33"/>
      <c r="DB544" s="33"/>
      <c r="DC544" s="33"/>
      <c r="DD544" s="33"/>
      <c r="DE544" s="33"/>
    </row>
    <row r="545" spans="1:109" x14ac:dyDescent="0.2">
      <c r="A545" s="32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  <c r="CW545" s="33"/>
      <c r="CX545" s="33"/>
      <c r="CY545" s="33"/>
      <c r="CZ545" s="33"/>
      <c r="DA545" s="33"/>
      <c r="DB545" s="33"/>
      <c r="DC545" s="33"/>
      <c r="DD545" s="33"/>
      <c r="DE545" s="33"/>
    </row>
    <row r="546" spans="1:109" x14ac:dyDescent="0.2">
      <c r="A546" s="32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  <c r="CW546" s="33"/>
      <c r="CX546" s="33"/>
      <c r="CY546" s="33"/>
      <c r="CZ546" s="33"/>
      <c r="DA546" s="33"/>
      <c r="DB546" s="33"/>
      <c r="DC546" s="33"/>
      <c r="DD546" s="33"/>
      <c r="DE546" s="33"/>
    </row>
    <row r="547" spans="1:109" x14ac:dyDescent="0.2">
      <c r="A547" s="32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  <c r="CP547" s="33"/>
      <c r="CQ547" s="33"/>
      <c r="CR547" s="33"/>
      <c r="CS547" s="33"/>
      <c r="CT547" s="33"/>
      <c r="CU547" s="33"/>
      <c r="CV547" s="33"/>
      <c r="CW547" s="33"/>
      <c r="CX547" s="33"/>
      <c r="CY547" s="33"/>
      <c r="CZ547" s="33"/>
      <c r="DA547" s="33"/>
      <c r="DB547" s="33"/>
      <c r="DC547" s="33"/>
      <c r="DD547" s="33"/>
      <c r="DE547" s="33"/>
    </row>
    <row r="548" spans="1:109" x14ac:dyDescent="0.2">
      <c r="A548" s="32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  <c r="CT548" s="33"/>
      <c r="CU548" s="33"/>
      <c r="CV548" s="33"/>
      <c r="CW548" s="33"/>
      <c r="CX548" s="33"/>
      <c r="CY548" s="33"/>
      <c r="CZ548" s="33"/>
      <c r="DA548" s="33"/>
      <c r="DB548" s="33"/>
      <c r="DC548" s="33"/>
      <c r="DD548" s="33"/>
      <c r="DE548" s="33"/>
    </row>
    <row r="549" spans="1:109" x14ac:dyDescent="0.2">
      <c r="A549" s="32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  <c r="CP549" s="33"/>
      <c r="CQ549" s="33"/>
      <c r="CR549" s="33"/>
      <c r="CS549" s="33"/>
      <c r="CT549" s="33"/>
      <c r="CU549" s="33"/>
      <c r="CV549" s="33"/>
      <c r="CW549" s="33"/>
      <c r="CX549" s="33"/>
      <c r="CY549" s="33"/>
      <c r="CZ549" s="33"/>
      <c r="DA549" s="33"/>
      <c r="DB549" s="33"/>
      <c r="DC549" s="33"/>
      <c r="DD549" s="33"/>
      <c r="DE549" s="33"/>
    </row>
    <row r="550" spans="1:109" x14ac:dyDescent="0.2">
      <c r="A550" s="32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  <c r="CH550" s="33"/>
      <c r="CI550" s="33"/>
      <c r="CJ550" s="33"/>
      <c r="CK550" s="33"/>
      <c r="CL550" s="33"/>
      <c r="CM550" s="33"/>
      <c r="CN550" s="33"/>
      <c r="CO550" s="33"/>
      <c r="CP550" s="33"/>
      <c r="CQ550" s="33"/>
      <c r="CR550" s="33"/>
      <c r="CS550" s="33"/>
      <c r="CT550" s="33"/>
      <c r="CU550" s="33"/>
      <c r="CV550" s="33"/>
      <c r="CW550" s="33"/>
      <c r="CX550" s="33"/>
      <c r="CY550" s="33"/>
      <c r="CZ550" s="33"/>
      <c r="DA550" s="33"/>
      <c r="DB550" s="33"/>
      <c r="DC550" s="33"/>
      <c r="DD550" s="33"/>
      <c r="DE550" s="33"/>
    </row>
    <row r="551" spans="1:109" x14ac:dyDescent="0.2">
      <c r="A551" s="32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  <c r="CH551" s="33"/>
      <c r="CI551" s="33"/>
      <c r="CJ551" s="33"/>
      <c r="CK551" s="33"/>
      <c r="CL551" s="33"/>
      <c r="CM551" s="33"/>
      <c r="CN551" s="33"/>
      <c r="CO551" s="33"/>
      <c r="CP551" s="33"/>
      <c r="CQ551" s="33"/>
      <c r="CR551" s="33"/>
      <c r="CS551" s="33"/>
      <c r="CT551" s="33"/>
      <c r="CU551" s="33"/>
      <c r="CV551" s="33"/>
      <c r="CW551" s="33"/>
      <c r="CX551" s="33"/>
      <c r="CY551" s="33"/>
      <c r="CZ551" s="33"/>
      <c r="DA551" s="33"/>
      <c r="DB551" s="33"/>
      <c r="DC551" s="33"/>
      <c r="DD551" s="33"/>
      <c r="DE551" s="33"/>
    </row>
    <row r="552" spans="1:109" x14ac:dyDescent="0.2">
      <c r="A552" s="32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  <c r="CP552" s="33"/>
      <c r="CQ552" s="33"/>
      <c r="CR552" s="33"/>
      <c r="CS552" s="33"/>
      <c r="CT552" s="33"/>
      <c r="CU552" s="33"/>
      <c r="CV552" s="33"/>
      <c r="CW552" s="33"/>
      <c r="CX552" s="33"/>
      <c r="CY552" s="33"/>
      <c r="CZ552" s="33"/>
      <c r="DA552" s="33"/>
      <c r="DB552" s="33"/>
      <c r="DC552" s="33"/>
      <c r="DD552" s="33"/>
      <c r="DE552" s="33"/>
    </row>
    <row r="553" spans="1:109" x14ac:dyDescent="0.2">
      <c r="A553" s="32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  <c r="CT553" s="33"/>
      <c r="CU553" s="33"/>
      <c r="CV553" s="33"/>
      <c r="CW553" s="33"/>
      <c r="CX553" s="33"/>
      <c r="CY553" s="33"/>
      <c r="CZ553" s="33"/>
      <c r="DA553" s="33"/>
      <c r="DB553" s="33"/>
      <c r="DC553" s="33"/>
      <c r="DD553" s="33"/>
      <c r="DE553" s="33"/>
    </row>
    <row r="554" spans="1:109" x14ac:dyDescent="0.2">
      <c r="A554" s="32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  <c r="CP554" s="33"/>
      <c r="CQ554" s="33"/>
      <c r="CR554" s="33"/>
      <c r="CS554" s="33"/>
      <c r="CT554" s="33"/>
      <c r="CU554" s="33"/>
      <c r="CV554" s="33"/>
      <c r="CW554" s="33"/>
      <c r="CX554" s="33"/>
      <c r="CY554" s="33"/>
      <c r="CZ554" s="33"/>
      <c r="DA554" s="33"/>
      <c r="DB554" s="33"/>
      <c r="DC554" s="33"/>
      <c r="DD554" s="33"/>
      <c r="DE554" s="33"/>
    </row>
    <row r="555" spans="1:109" x14ac:dyDescent="0.2">
      <c r="A555" s="32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  <c r="CT555" s="33"/>
      <c r="CU555" s="33"/>
      <c r="CV555" s="33"/>
      <c r="CW555" s="33"/>
      <c r="CX555" s="33"/>
      <c r="CY555" s="33"/>
      <c r="CZ555" s="33"/>
      <c r="DA555" s="33"/>
      <c r="DB555" s="33"/>
      <c r="DC555" s="33"/>
      <c r="DD555" s="33"/>
      <c r="DE555" s="33"/>
    </row>
    <row r="556" spans="1:109" x14ac:dyDescent="0.2">
      <c r="A556" s="32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3"/>
      <c r="CQ556" s="33"/>
      <c r="CR556" s="33"/>
      <c r="CS556" s="33"/>
      <c r="CT556" s="33"/>
      <c r="CU556" s="33"/>
      <c r="CV556" s="33"/>
      <c r="CW556" s="33"/>
      <c r="CX556" s="33"/>
      <c r="CY556" s="33"/>
      <c r="CZ556" s="33"/>
      <c r="DA556" s="33"/>
      <c r="DB556" s="33"/>
      <c r="DC556" s="33"/>
      <c r="DD556" s="33"/>
      <c r="DE556" s="33"/>
    </row>
    <row r="557" spans="1:109" x14ac:dyDescent="0.2">
      <c r="A557" s="32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  <c r="CP557" s="33"/>
      <c r="CQ557" s="33"/>
      <c r="CR557" s="33"/>
      <c r="CS557" s="33"/>
      <c r="CT557" s="33"/>
      <c r="CU557" s="33"/>
      <c r="CV557" s="33"/>
      <c r="CW557" s="33"/>
      <c r="CX557" s="33"/>
      <c r="CY557" s="33"/>
      <c r="CZ557" s="33"/>
      <c r="DA557" s="33"/>
      <c r="DB557" s="33"/>
      <c r="DC557" s="33"/>
      <c r="DD557" s="33"/>
      <c r="DE557" s="33"/>
    </row>
    <row r="558" spans="1:109" x14ac:dyDescent="0.2">
      <c r="A558" s="32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  <c r="CP558" s="33"/>
      <c r="CQ558" s="33"/>
      <c r="CR558" s="33"/>
      <c r="CS558" s="33"/>
      <c r="CT558" s="33"/>
      <c r="CU558" s="33"/>
      <c r="CV558" s="33"/>
      <c r="CW558" s="33"/>
      <c r="CX558" s="33"/>
      <c r="CY558" s="33"/>
      <c r="CZ558" s="33"/>
      <c r="DA558" s="33"/>
      <c r="DB558" s="33"/>
      <c r="DC558" s="33"/>
      <c r="DD558" s="33"/>
      <c r="DE558" s="33"/>
    </row>
    <row r="559" spans="1:109" x14ac:dyDescent="0.2">
      <c r="A559" s="32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  <c r="CP559" s="33"/>
      <c r="CQ559" s="33"/>
      <c r="CR559" s="33"/>
      <c r="CS559" s="33"/>
      <c r="CT559" s="33"/>
      <c r="CU559" s="33"/>
      <c r="CV559" s="33"/>
      <c r="CW559" s="33"/>
      <c r="CX559" s="33"/>
      <c r="CY559" s="33"/>
      <c r="CZ559" s="33"/>
      <c r="DA559" s="33"/>
      <c r="DB559" s="33"/>
      <c r="DC559" s="33"/>
      <c r="DD559" s="33"/>
      <c r="DE559" s="33"/>
    </row>
    <row r="560" spans="1:109" x14ac:dyDescent="0.2">
      <c r="A560" s="32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  <c r="CP560" s="33"/>
      <c r="CQ560" s="33"/>
      <c r="CR560" s="33"/>
      <c r="CS560" s="33"/>
      <c r="CT560" s="33"/>
      <c r="CU560" s="33"/>
      <c r="CV560" s="33"/>
      <c r="CW560" s="33"/>
      <c r="CX560" s="33"/>
      <c r="CY560" s="33"/>
      <c r="CZ560" s="33"/>
      <c r="DA560" s="33"/>
      <c r="DB560" s="33"/>
      <c r="DC560" s="33"/>
      <c r="DD560" s="33"/>
      <c r="DE560" s="33"/>
    </row>
    <row r="561" spans="1:109" x14ac:dyDescent="0.2">
      <c r="A561" s="32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  <c r="DB561" s="33"/>
      <c r="DC561" s="33"/>
      <c r="DD561" s="33"/>
      <c r="DE561" s="33"/>
    </row>
    <row r="562" spans="1:109" x14ac:dyDescent="0.2">
      <c r="A562" s="32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  <c r="CP562" s="33"/>
      <c r="CQ562" s="33"/>
      <c r="CR562" s="33"/>
      <c r="CS562" s="33"/>
      <c r="CT562" s="33"/>
      <c r="CU562" s="33"/>
      <c r="CV562" s="33"/>
      <c r="CW562" s="33"/>
      <c r="CX562" s="33"/>
      <c r="CY562" s="33"/>
      <c r="CZ562" s="33"/>
      <c r="DA562" s="33"/>
      <c r="DB562" s="33"/>
      <c r="DC562" s="33"/>
      <c r="DD562" s="33"/>
      <c r="DE562" s="33"/>
    </row>
    <row r="563" spans="1:109" x14ac:dyDescent="0.2">
      <c r="A563" s="32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  <c r="DB563" s="33"/>
      <c r="DC563" s="33"/>
      <c r="DD563" s="33"/>
      <c r="DE563" s="33"/>
    </row>
    <row r="564" spans="1:109" x14ac:dyDescent="0.2">
      <c r="A564" s="32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  <c r="CP564" s="33"/>
      <c r="CQ564" s="33"/>
      <c r="CR564" s="33"/>
      <c r="CS564" s="33"/>
      <c r="CT564" s="33"/>
      <c r="CU564" s="33"/>
      <c r="CV564" s="33"/>
      <c r="CW564" s="33"/>
      <c r="CX564" s="33"/>
      <c r="CY564" s="33"/>
      <c r="CZ564" s="33"/>
      <c r="DA564" s="33"/>
      <c r="DB564" s="33"/>
      <c r="DC564" s="33"/>
      <c r="DD564" s="33"/>
      <c r="DE564" s="33"/>
    </row>
    <row r="565" spans="1:109" x14ac:dyDescent="0.2">
      <c r="A565" s="32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  <c r="CP565" s="33"/>
      <c r="CQ565" s="33"/>
      <c r="CR565" s="33"/>
      <c r="CS565" s="33"/>
      <c r="CT565" s="33"/>
      <c r="CU565" s="33"/>
      <c r="CV565" s="33"/>
      <c r="CW565" s="33"/>
      <c r="CX565" s="33"/>
      <c r="CY565" s="33"/>
      <c r="CZ565" s="33"/>
      <c r="DA565" s="33"/>
      <c r="DB565" s="33"/>
      <c r="DC565" s="33"/>
      <c r="DD565" s="33"/>
      <c r="DE565" s="33"/>
    </row>
    <row r="566" spans="1:109" x14ac:dyDescent="0.2">
      <c r="A566" s="32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  <c r="DB566" s="33"/>
      <c r="DC566" s="33"/>
      <c r="DD566" s="33"/>
      <c r="DE566" s="33"/>
    </row>
    <row r="567" spans="1:109" x14ac:dyDescent="0.2">
      <c r="A567" s="32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  <c r="DB567" s="33"/>
      <c r="DC567" s="33"/>
      <c r="DD567" s="33"/>
      <c r="DE567" s="33"/>
    </row>
    <row r="568" spans="1:109" x14ac:dyDescent="0.2">
      <c r="A568" s="32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  <c r="CP568" s="33"/>
      <c r="CQ568" s="33"/>
      <c r="CR568" s="33"/>
      <c r="CS568" s="33"/>
      <c r="CT568" s="33"/>
      <c r="CU568" s="33"/>
      <c r="CV568" s="33"/>
      <c r="CW568" s="33"/>
      <c r="CX568" s="33"/>
      <c r="CY568" s="33"/>
      <c r="CZ568" s="33"/>
      <c r="DA568" s="33"/>
      <c r="DB568" s="33"/>
      <c r="DC568" s="33"/>
      <c r="DD568" s="33"/>
      <c r="DE568" s="33"/>
    </row>
    <row r="569" spans="1:109" x14ac:dyDescent="0.2">
      <c r="A569" s="32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  <c r="CP569" s="33"/>
      <c r="CQ569" s="33"/>
      <c r="CR569" s="33"/>
      <c r="CS569" s="33"/>
      <c r="CT569" s="33"/>
      <c r="CU569" s="33"/>
      <c r="CV569" s="33"/>
      <c r="CW569" s="33"/>
      <c r="CX569" s="33"/>
      <c r="CY569" s="33"/>
      <c r="CZ569" s="33"/>
      <c r="DA569" s="33"/>
      <c r="DB569" s="33"/>
      <c r="DC569" s="33"/>
      <c r="DD569" s="33"/>
      <c r="DE569" s="33"/>
    </row>
    <row r="570" spans="1:109" x14ac:dyDescent="0.2">
      <c r="A570" s="32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  <c r="CP570" s="33"/>
      <c r="CQ570" s="33"/>
      <c r="CR570" s="33"/>
      <c r="CS570" s="33"/>
      <c r="CT570" s="33"/>
      <c r="CU570" s="33"/>
      <c r="CV570" s="33"/>
      <c r="CW570" s="33"/>
      <c r="CX570" s="33"/>
      <c r="CY570" s="33"/>
      <c r="CZ570" s="33"/>
      <c r="DA570" s="33"/>
      <c r="DB570" s="33"/>
      <c r="DC570" s="33"/>
      <c r="DD570" s="33"/>
      <c r="DE570" s="33"/>
    </row>
    <row r="571" spans="1:109" x14ac:dyDescent="0.2">
      <c r="A571" s="32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  <c r="DB571" s="33"/>
      <c r="DC571" s="33"/>
      <c r="DD571" s="33"/>
      <c r="DE571" s="33"/>
    </row>
    <row r="572" spans="1:109" x14ac:dyDescent="0.2">
      <c r="A572" s="32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  <c r="DB572" s="33"/>
      <c r="DC572" s="33"/>
      <c r="DD572" s="33"/>
      <c r="DE572" s="33"/>
    </row>
    <row r="573" spans="1:109" x14ac:dyDescent="0.2">
      <c r="A573" s="32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  <c r="DB573" s="33"/>
      <c r="DC573" s="33"/>
      <c r="DD573" s="33"/>
      <c r="DE573" s="33"/>
    </row>
    <row r="574" spans="1:109" x14ac:dyDescent="0.2">
      <c r="A574" s="32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  <c r="CP574" s="33"/>
      <c r="CQ574" s="33"/>
      <c r="CR574" s="33"/>
      <c r="CS574" s="33"/>
      <c r="CT574" s="33"/>
      <c r="CU574" s="33"/>
      <c r="CV574" s="33"/>
      <c r="CW574" s="33"/>
      <c r="CX574" s="33"/>
      <c r="CY574" s="33"/>
      <c r="CZ574" s="33"/>
      <c r="DA574" s="33"/>
      <c r="DB574" s="33"/>
      <c r="DC574" s="33"/>
      <c r="DD574" s="33"/>
      <c r="DE574" s="33"/>
    </row>
    <row r="575" spans="1:109" x14ac:dyDescent="0.2">
      <c r="A575" s="32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  <c r="CP575" s="33"/>
      <c r="CQ575" s="33"/>
      <c r="CR575" s="33"/>
      <c r="CS575" s="33"/>
      <c r="CT575" s="33"/>
      <c r="CU575" s="33"/>
      <c r="CV575" s="33"/>
      <c r="CW575" s="33"/>
      <c r="CX575" s="33"/>
      <c r="CY575" s="33"/>
      <c r="CZ575" s="33"/>
      <c r="DA575" s="33"/>
      <c r="DB575" s="33"/>
      <c r="DC575" s="33"/>
      <c r="DD575" s="33"/>
      <c r="DE575" s="33"/>
    </row>
    <row r="576" spans="1:109" x14ac:dyDescent="0.2">
      <c r="A576" s="32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  <c r="CT576" s="33"/>
      <c r="CU576" s="33"/>
      <c r="CV576" s="33"/>
      <c r="CW576" s="33"/>
      <c r="CX576" s="33"/>
      <c r="CY576" s="33"/>
      <c r="CZ576" s="33"/>
      <c r="DA576" s="33"/>
      <c r="DB576" s="33"/>
      <c r="DC576" s="33"/>
      <c r="DD576" s="33"/>
      <c r="DE576" s="33"/>
    </row>
    <row r="577" spans="1:109" x14ac:dyDescent="0.2">
      <c r="A577" s="32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  <c r="DB577" s="33"/>
      <c r="DC577" s="33"/>
      <c r="DD577" s="33"/>
      <c r="DE577" s="33"/>
    </row>
    <row r="578" spans="1:109" x14ac:dyDescent="0.2">
      <c r="A578" s="32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  <c r="DB578" s="33"/>
      <c r="DC578" s="33"/>
      <c r="DD578" s="33"/>
      <c r="DE578" s="33"/>
    </row>
    <row r="579" spans="1:109" x14ac:dyDescent="0.2">
      <c r="A579" s="32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  <c r="CT579" s="33"/>
      <c r="CU579" s="33"/>
      <c r="CV579" s="33"/>
      <c r="CW579" s="33"/>
      <c r="CX579" s="33"/>
      <c r="CY579" s="33"/>
      <c r="CZ579" s="33"/>
      <c r="DA579" s="33"/>
      <c r="DB579" s="33"/>
      <c r="DC579" s="33"/>
      <c r="DD579" s="33"/>
      <c r="DE579" s="33"/>
    </row>
    <row r="580" spans="1:109" x14ac:dyDescent="0.2">
      <c r="A580" s="32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  <c r="CT580" s="33"/>
      <c r="CU580" s="33"/>
      <c r="CV580" s="33"/>
      <c r="CW580" s="33"/>
      <c r="CX580" s="33"/>
      <c r="CY580" s="33"/>
      <c r="CZ580" s="33"/>
      <c r="DA580" s="33"/>
      <c r="DB580" s="33"/>
      <c r="DC580" s="33"/>
      <c r="DD580" s="33"/>
      <c r="DE580" s="33"/>
    </row>
    <row r="581" spans="1:109" x14ac:dyDescent="0.2">
      <c r="A581" s="32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  <c r="CT581" s="33"/>
      <c r="CU581" s="33"/>
      <c r="CV581" s="33"/>
      <c r="CW581" s="33"/>
      <c r="CX581" s="33"/>
      <c r="CY581" s="33"/>
      <c r="CZ581" s="33"/>
      <c r="DA581" s="33"/>
      <c r="DB581" s="33"/>
      <c r="DC581" s="33"/>
      <c r="DD581" s="33"/>
      <c r="DE581" s="33"/>
    </row>
    <row r="582" spans="1:109" x14ac:dyDescent="0.2">
      <c r="A582" s="32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  <c r="DB582" s="33"/>
      <c r="DC582" s="33"/>
      <c r="DD582" s="33"/>
      <c r="DE582" s="33"/>
    </row>
    <row r="583" spans="1:109" x14ac:dyDescent="0.2">
      <c r="A583" s="32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  <c r="DB583" s="33"/>
      <c r="DC583" s="33"/>
      <c r="DD583" s="33"/>
      <c r="DE583" s="33"/>
    </row>
    <row r="584" spans="1:109" x14ac:dyDescent="0.2">
      <c r="A584" s="32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  <c r="DB584" s="33"/>
      <c r="DC584" s="33"/>
      <c r="DD584" s="33"/>
      <c r="DE584" s="33"/>
    </row>
    <row r="585" spans="1:109" x14ac:dyDescent="0.2">
      <c r="A585" s="32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  <c r="DB585" s="33"/>
      <c r="DC585" s="33"/>
      <c r="DD585" s="33"/>
      <c r="DE585" s="33"/>
    </row>
    <row r="586" spans="1:109" x14ac:dyDescent="0.2">
      <c r="A586" s="32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  <c r="DB586" s="33"/>
      <c r="DC586" s="33"/>
      <c r="DD586" s="33"/>
      <c r="DE586" s="33"/>
    </row>
    <row r="587" spans="1:109" x14ac:dyDescent="0.2">
      <c r="A587" s="32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  <c r="DB587" s="33"/>
      <c r="DC587" s="33"/>
      <c r="DD587" s="33"/>
      <c r="DE587" s="33"/>
    </row>
    <row r="588" spans="1:109" x14ac:dyDescent="0.2">
      <c r="A588" s="32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  <c r="CS588" s="33"/>
      <c r="CT588" s="33"/>
      <c r="CU588" s="33"/>
      <c r="CV588" s="33"/>
      <c r="CW588" s="33"/>
      <c r="CX588" s="33"/>
      <c r="CY588" s="33"/>
      <c r="CZ588" s="33"/>
      <c r="DA588" s="33"/>
      <c r="DB588" s="33"/>
      <c r="DC588" s="33"/>
      <c r="DD588" s="33"/>
      <c r="DE588" s="33"/>
    </row>
    <row r="589" spans="1:109" x14ac:dyDescent="0.2">
      <c r="A589" s="32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  <c r="CS589" s="33"/>
      <c r="CT589" s="33"/>
      <c r="CU589" s="33"/>
      <c r="CV589" s="33"/>
      <c r="CW589" s="33"/>
      <c r="CX589" s="33"/>
      <c r="CY589" s="33"/>
      <c r="CZ589" s="33"/>
      <c r="DA589" s="33"/>
      <c r="DB589" s="33"/>
      <c r="DC589" s="33"/>
      <c r="DD589" s="33"/>
      <c r="DE589" s="33"/>
    </row>
    <row r="590" spans="1:109" x14ac:dyDescent="0.2">
      <c r="A590" s="32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  <c r="DB590" s="33"/>
      <c r="DC590" s="33"/>
      <c r="DD590" s="33"/>
      <c r="DE590" s="33"/>
    </row>
    <row r="591" spans="1:109" x14ac:dyDescent="0.2">
      <c r="A591" s="32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  <c r="DB591" s="33"/>
      <c r="DC591" s="33"/>
      <c r="DD591" s="33"/>
      <c r="DE591" s="33"/>
    </row>
    <row r="592" spans="1:109" x14ac:dyDescent="0.2">
      <c r="A592" s="32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  <c r="DB592" s="33"/>
      <c r="DC592" s="33"/>
      <c r="DD592" s="33"/>
      <c r="DE592" s="33"/>
    </row>
    <row r="593" spans="1:109" x14ac:dyDescent="0.2">
      <c r="A593" s="32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  <c r="CP593" s="33"/>
      <c r="CQ593" s="33"/>
      <c r="CR593" s="33"/>
      <c r="CS593" s="33"/>
      <c r="CT593" s="33"/>
      <c r="CU593" s="33"/>
      <c r="CV593" s="33"/>
      <c r="CW593" s="33"/>
      <c r="CX593" s="33"/>
      <c r="CY593" s="33"/>
      <c r="CZ593" s="33"/>
      <c r="DA593" s="33"/>
      <c r="DB593" s="33"/>
      <c r="DC593" s="33"/>
      <c r="DD593" s="33"/>
      <c r="DE593" s="33"/>
    </row>
    <row r="594" spans="1:109" x14ac:dyDescent="0.2">
      <c r="A594" s="32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  <c r="CP594" s="33"/>
      <c r="CQ594" s="33"/>
      <c r="CR594" s="33"/>
      <c r="CS594" s="33"/>
      <c r="CT594" s="33"/>
      <c r="CU594" s="33"/>
      <c r="CV594" s="33"/>
      <c r="CW594" s="33"/>
      <c r="CX594" s="33"/>
      <c r="CY594" s="33"/>
      <c r="CZ594" s="33"/>
      <c r="DA594" s="33"/>
      <c r="DB594" s="33"/>
      <c r="DC594" s="33"/>
      <c r="DD594" s="33"/>
      <c r="DE594" s="33"/>
    </row>
    <row r="595" spans="1:109" x14ac:dyDescent="0.2">
      <c r="A595" s="32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  <c r="CP595" s="33"/>
      <c r="CQ595" s="33"/>
      <c r="CR595" s="33"/>
      <c r="CS595" s="33"/>
      <c r="CT595" s="33"/>
      <c r="CU595" s="33"/>
      <c r="CV595" s="33"/>
      <c r="CW595" s="33"/>
      <c r="CX595" s="33"/>
      <c r="CY595" s="33"/>
      <c r="CZ595" s="33"/>
      <c r="DA595" s="33"/>
      <c r="DB595" s="33"/>
      <c r="DC595" s="33"/>
      <c r="DD595" s="33"/>
      <c r="DE595" s="33"/>
    </row>
    <row r="596" spans="1:109" x14ac:dyDescent="0.2">
      <c r="A596" s="32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3"/>
      <c r="CP596" s="33"/>
      <c r="CQ596" s="33"/>
      <c r="CR596" s="33"/>
      <c r="CS596" s="33"/>
      <c r="CT596" s="33"/>
      <c r="CU596" s="33"/>
      <c r="CV596" s="33"/>
      <c r="CW596" s="33"/>
      <c r="CX596" s="33"/>
      <c r="CY596" s="33"/>
      <c r="CZ596" s="33"/>
      <c r="DA596" s="33"/>
      <c r="DB596" s="33"/>
      <c r="DC596" s="33"/>
      <c r="DD596" s="33"/>
      <c r="DE596" s="33"/>
    </row>
    <row r="597" spans="1:109" x14ac:dyDescent="0.2">
      <c r="A597" s="32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  <c r="DA597" s="33"/>
      <c r="DB597" s="33"/>
      <c r="DC597" s="33"/>
      <c r="DD597" s="33"/>
      <c r="DE597" s="33"/>
    </row>
    <row r="598" spans="1:109" x14ac:dyDescent="0.2">
      <c r="A598" s="32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  <c r="CS598" s="33"/>
      <c r="CT598" s="33"/>
      <c r="CU598" s="33"/>
      <c r="CV598" s="33"/>
      <c r="CW598" s="33"/>
      <c r="CX598" s="33"/>
      <c r="CY598" s="33"/>
      <c r="CZ598" s="33"/>
      <c r="DA598" s="33"/>
      <c r="DB598" s="33"/>
      <c r="DC598" s="33"/>
      <c r="DD598" s="33"/>
      <c r="DE598" s="33"/>
    </row>
    <row r="599" spans="1:109" x14ac:dyDescent="0.2">
      <c r="A599" s="32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  <c r="CS599" s="33"/>
      <c r="CT599" s="33"/>
      <c r="CU599" s="33"/>
      <c r="CV599" s="33"/>
      <c r="CW599" s="33"/>
      <c r="CX599" s="33"/>
      <c r="CY599" s="33"/>
      <c r="CZ599" s="33"/>
      <c r="DA599" s="33"/>
      <c r="DB599" s="33"/>
      <c r="DC599" s="33"/>
      <c r="DD599" s="33"/>
      <c r="DE599" s="33"/>
    </row>
    <row r="600" spans="1:109" x14ac:dyDescent="0.2">
      <c r="A600" s="32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  <c r="CS600" s="33"/>
      <c r="CT600" s="33"/>
      <c r="CU600" s="33"/>
      <c r="CV600" s="33"/>
      <c r="CW600" s="33"/>
      <c r="CX600" s="33"/>
      <c r="CY600" s="33"/>
      <c r="CZ600" s="33"/>
      <c r="DA600" s="33"/>
      <c r="DB600" s="33"/>
      <c r="DC600" s="33"/>
      <c r="DD600" s="33"/>
      <c r="DE600" s="33"/>
    </row>
    <row r="601" spans="1:109" x14ac:dyDescent="0.2">
      <c r="A601" s="32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  <c r="CS601" s="33"/>
      <c r="CT601" s="33"/>
      <c r="CU601" s="33"/>
      <c r="CV601" s="33"/>
      <c r="CW601" s="33"/>
      <c r="CX601" s="33"/>
      <c r="CY601" s="33"/>
      <c r="CZ601" s="33"/>
      <c r="DA601" s="33"/>
      <c r="DB601" s="33"/>
      <c r="DC601" s="33"/>
      <c r="DD601" s="33"/>
      <c r="DE601" s="33"/>
    </row>
    <row r="602" spans="1:109" x14ac:dyDescent="0.2">
      <c r="A602" s="32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  <c r="CS602" s="33"/>
      <c r="CT602" s="33"/>
      <c r="CU602" s="33"/>
      <c r="CV602" s="33"/>
      <c r="CW602" s="33"/>
      <c r="CX602" s="33"/>
      <c r="CY602" s="33"/>
      <c r="CZ602" s="33"/>
      <c r="DA602" s="33"/>
      <c r="DB602" s="33"/>
      <c r="DC602" s="33"/>
      <c r="DD602" s="33"/>
      <c r="DE602" s="33"/>
    </row>
    <row r="603" spans="1:109" x14ac:dyDescent="0.2">
      <c r="A603" s="32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  <c r="CS603" s="33"/>
      <c r="CT603" s="33"/>
      <c r="CU603" s="33"/>
      <c r="CV603" s="33"/>
      <c r="CW603" s="33"/>
      <c r="CX603" s="33"/>
      <c r="CY603" s="33"/>
      <c r="CZ603" s="33"/>
      <c r="DA603" s="33"/>
      <c r="DB603" s="33"/>
      <c r="DC603" s="33"/>
      <c r="DD603" s="33"/>
      <c r="DE603" s="33"/>
    </row>
    <row r="604" spans="1:109" x14ac:dyDescent="0.2">
      <c r="A604" s="32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  <c r="CS604" s="33"/>
      <c r="CT604" s="33"/>
      <c r="CU604" s="33"/>
      <c r="CV604" s="33"/>
      <c r="CW604" s="33"/>
      <c r="CX604" s="33"/>
      <c r="CY604" s="33"/>
      <c r="CZ604" s="33"/>
      <c r="DA604" s="33"/>
      <c r="DB604" s="33"/>
      <c r="DC604" s="33"/>
      <c r="DD604" s="33"/>
      <c r="DE604" s="33"/>
    </row>
    <row r="605" spans="1:109" x14ac:dyDescent="0.2">
      <c r="A605" s="32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  <c r="CS605" s="33"/>
      <c r="CT605" s="33"/>
      <c r="CU605" s="33"/>
      <c r="CV605" s="33"/>
      <c r="CW605" s="33"/>
      <c r="CX605" s="33"/>
      <c r="CY605" s="33"/>
      <c r="CZ605" s="33"/>
      <c r="DA605" s="33"/>
      <c r="DB605" s="33"/>
      <c r="DC605" s="33"/>
      <c r="DD605" s="33"/>
      <c r="DE605" s="33"/>
    </row>
    <row r="606" spans="1:109" x14ac:dyDescent="0.2">
      <c r="A606" s="32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  <c r="CH606" s="33"/>
      <c r="CI606" s="33"/>
      <c r="CJ606" s="33"/>
      <c r="CK606" s="33"/>
      <c r="CL606" s="33"/>
      <c r="CM606" s="33"/>
      <c r="CN606" s="33"/>
      <c r="CO606" s="33"/>
      <c r="CP606" s="33"/>
      <c r="CQ606" s="33"/>
      <c r="CR606" s="33"/>
      <c r="CS606" s="33"/>
      <c r="CT606" s="33"/>
      <c r="CU606" s="33"/>
      <c r="CV606" s="33"/>
      <c r="CW606" s="33"/>
      <c r="CX606" s="33"/>
      <c r="CY606" s="33"/>
      <c r="CZ606" s="33"/>
      <c r="DA606" s="33"/>
      <c r="DB606" s="33"/>
      <c r="DC606" s="33"/>
      <c r="DD606" s="33"/>
      <c r="DE606" s="33"/>
    </row>
    <row r="607" spans="1:109" x14ac:dyDescent="0.2">
      <c r="A607" s="32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  <c r="CH607" s="33"/>
      <c r="CI607" s="33"/>
      <c r="CJ607" s="33"/>
      <c r="CK607" s="33"/>
      <c r="CL607" s="33"/>
      <c r="CM607" s="33"/>
      <c r="CN607" s="33"/>
      <c r="CO607" s="33"/>
      <c r="CP607" s="33"/>
      <c r="CQ607" s="33"/>
      <c r="CR607" s="33"/>
      <c r="CS607" s="33"/>
      <c r="CT607" s="33"/>
      <c r="CU607" s="33"/>
      <c r="CV607" s="33"/>
      <c r="CW607" s="33"/>
      <c r="CX607" s="33"/>
      <c r="CY607" s="33"/>
      <c r="CZ607" s="33"/>
      <c r="DA607" s="33"/>
      <c r="DB607" s="33"/>
      <c r="DC607" s="33"/>
      <c r="DD607" s="33"/>
      <c r="DE607" s="33"/>
    </row>
    <row r="608" spans="1:109" x14ac:dyDescent="0.2">
      <c r="A608" s="32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  <c r="CH608" s="33"/>
      <c r="CI608" s="33"/>
      <c r="CJ608" s="33"/>
      <c r="CK608" s="33"/>
      <c r="CL608" s="33"/>
      <c r="CM608" s="33"/>
      <c r="CN608" s="33"/>
      <c r="CO608" s="33"/>
      <c r="CP608" s="33"/>
      <c r="CQ608" s="33"/>
      <c r="CR608" s="33"/>
      <c r="CS608" s="33"/>
      <c r="CT608" s="33"/>
      <c r="CU608" s="33"/>
      <c r="CV608" s="33"/>
      <c r="CW608" s="33"/>
      <c r="CX608" s="33"/>
      <c r="CY608" s="33"/>
      <c r="CZ608" s="33"/>
      <c r="DA608" s="33"/>
      <c r="DB608" s="33"/>
      <c r="DC608" s="33"/>
      <c r="DD608" s="33"/>
      <c r="DE608" s="33"/>
    </row>
    <row r="609" spans="1:109" x14ac:dyDescent="0.2">
      <c r="A609" s="32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  <c r="CH609" s="33"/>
      <c r="CI609" s="33"/>
      <c r="CJ609" s="33"/>
      <c r="CK609" s="33"/>
      <c r="CL609" s="33"/>
      <c r="CM609" s="33"/>
      <c r="CN609" s="33"/>
      <c r="CO609" s="33"/>
      <c r="CP609" s="33"/>
      <c r="CQ609" s="33"/>
      <c r="CR609" s="33"/>
      <c r="CS609" s="33"/>
      <c r="CT609" s="33"/>
      <c r="CU609" s="33"/>
      <c r="CV609" s="33"/>
      <c r="CW609" s="33"/>
      <c r="CX609" s="33"/>
      <c r="CY609" s="33"/>
      <c r="CZ609" s="33"/>
      <c r="DA609" s="33"/>
      <c r="DB609" s="33"/>
      <c r="DC609" s="33"/>
      <c r="DD609" s="33"/>
      <c r="DE609" s="33"/>
    </row>
    <row r="610" spans="1:109" x14ac:dyDescent="0.2">
      <c r="A610" s="32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  <c r="CH610" s="33"/>
      <c r="CI610" s="33"/>
      <c r="CJ610" s="33"/>
      <c r="CK610" s="33"/>
      <c r="CL610" s="33"/>
      <c r="CM610" s="33"/>
      <c r="CN610" s="33"/>
      <c r="CO610" s="33"/>
      <c r="CP610" s="33"/>
      <c r="CQ610" s="33"/>
      <c r="CR610" s="33"/>
      <c r="CS610" s="33"/>
      <c r="CT610" s="33"/>
      <c r="CU610" s="33"/>
      <c r="CV610" s="33"/>
      <c r="CW610" s="33"/>
      <c r="CX610" s="33"/>
      <c r="CY610" s="33"/>
      <c r="CZ610" s="33"/>
      <c r="DA610" s="33"/>
      <c r="DB610" s="33"/>
      <c r="DC610" s="33"/>
      <c r="DD610" s="33"/>
      <c r="DE610" s="33"/>
    </row>
    <row r="611" spans="1:109" x14ac:dyDescent="0.2">
      <c r="A611" s="32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  <c r="CH611" s="33"/>
      <c r="CI611" s="33"/>
      <c r="CJ611" s="33"/>
      <c r="CK611" s="33"/>
      <c r="CL611" s="33"/>
      <c r="CM611" s="33"/>
      <c r="CN611" s="33"/>
      <c r="CO611" s="33"/>
      <c r="CP611" s="33"/>
      <c r="CQ611" s="33"/>
      <c r="CR611" s="33"/>
      <c r="CS611" s="33"/>
      <c r="CT611" s="33"/>
      <c r="CU611" s="33"/>
      <c r="CV611" s="33"/>
      <c r="CW611" s="33"/>
      <c r="CX611" s="33"/>
      <c r="CY611" s="33"/>
      <c r="CZ611" s="33"/>
      <c r="DA611" s="33"/>
      <c r="DB611" s="33"/>
      <c r="DC611" s="33"/>
      <c r="DD611" s="33"/>
      <c r="DE611" s="33"/>
    </row>
    <row r="612" spans="1:109" x14ac:dyDescent="0.2">
      <c r="A612" s="32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  <c r="CH612" s="33"/>
      <c r="CI612" s="33"/>
      <c r="CJ612" s="33"/>
      <c r="CK612" s="33"/>
      <c r="CL612" s="33"/>
      <c r="CM612" s="33"/>
      <c r="CN612" s="33"/>
      <c r="CO612" s="33"/>
      <c r="CP612" s="33"/>
      <c r="CQ612" s="33"/>
      <c r="CR612" s="33"/>
      <c r="CS612" s="33"/>
      <c r="CT612" s="33"/>
      <c r="CU612" s="33"/>
      <c r="CV612" s="33"/>
      <c r="CW612" s="33"/>
      <c r="CX612" s="33"/>
      <c r="CY612" s="33"/>
      <c r="CZ612" s="33"/>
      <c r="DA612" s="33"/>
      <c r="DB612" s="33"/>
      <c r="DC612" s="33"/>
      <c r="DD612" s="33"/>
      <c r="DE612" s="33"/>
    </row>
    <row r="613" spans="1:109" x14ac:dyDescent="0.2">
      <c r="A613" s="32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  <c r="CH613" s="33"/>
      <c r="CI613" s="33"/>
      <c r="CJ613" s="33"/>
      <c r="CK613" s="33"/>
      <c r="CL613" s="33"/>
      <c r="CM613" s="33"/>
      <c r="CN613" s="33"/>
      <c r="CO613" s="33"/>
      <c r="CP613" s="33"/>
      <c r="CQ613" s="33"/>
      <c r="CR613" s="33"/>
      <c r="CS613" s="33"/>
      <c r="CT613" s="33"/>
      <c r="CU613" s="33"/>
      <c r="CV613" s="33"/>
      <c r="CW613" s="33"/>
      <c r="CX613" s="33"/>
      <c r="CY613" s="33"/>
      <c r="CZ613" s="33"/>
      <c r="DA613" s="33"/>
      <c r="DB613" s="33"/>
      <c r="DC613" s="33"/>
      <c r="DD613" s="33"/>
      <c r="DE613" s="33"/>
    </row>
    <row r="614" spans="1:109" x14ac:dyDescent="0.2">
      <c r="A614" s="32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  <c r="CH614" s="33"/>
      <c r="CI614" s="33"/>
      <c r="CJ614" s="33"/>
      <c r="CK614" s="33"/>
      <c r="CL614" s="33"/>
      <c r="CM614" s="33"/>
      <c r="CN614" s="33"/>
      <c r="CO614" s="33"/>
      <c r="CP614" s="33"/>
      <c r="CQ614" s="33"/>
      <c r="CR614" s="33"/>
      <c r="CS614" s="33"/>
      <c r="CT614" s="33"/>
      <c r="CU614" s="33"/>
      <c r="CV614" s="33"/>
      <c r="CW614" s="33"/>
      <c r="CX614" s="33"/>
      <c r="CY614" s="33"/>
      <c r="CZ614" s="33"/>
      <c r="DA614" s="33"/>
      <c r="DB614" s="33"/>
      <c r="DC614" s="33"/>
      <c r="DD614" s="33"/>
      <c r="DE614" s="33"/>
    </row>
    <row r="615" spans="1:109" x14ac:dyDescent="0.2">
      <c r="A615" s="32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  <c r="CH615" s="33"/>
      <c r="CI615" s="33"/>
      <c r="CJ615" s="33"/>
      <c r="CK615" s="33"/>
      <c r="CL615" s="33"/>
      <c r="CM615" s="33"/>
      <c r="CN615" s="33"/>
      <c r="CO615" s="33"/>
      <c r="CP615" s="33"/>
      <c r="CQ615" s="33"/>
      <c r="CR615" s="33"/>
      <c r="CS615" s="33"/>
      <c r="CT615" s="33"/>
      <c r="CU615" s="33"/>
      <c r="CV615" s="33"/>
      <c r="CW615" s="33"/>
      <c r="CX615" s="33"/>
      <c r="CY615" s="33"/>
      <c r="CZ615" s="33"/>
      <c r="DA615" s="33"/>
      <c r="DB615" s="33"/>
      <c r="DC615" s="33"/>
      <c r="DD615" s="33"/>
      <c r="DE615" s="33"/>
    </row>
    <row r="616" spans="1:109" x14ac:dyDescent="0.2">
      <c r="A616" s="32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  <c r="CH616" s="33"/>
      <c r="CI616" s="33"/>
      <c r="CJ616" s="33"/>
      <c r="CK616" s="33"/>
      <c r="CL616" s="33"/>
      <c r="CM616" s="33"/>
      <c r="CN616" s="33"/>
      <c r="CO616" s="33"/>
      <c r="CP616" s="33"/>
      <c r="CQ616" s="33"/>
      <c r="CR616" s="33"/>
      <c r="CS616" s="33"/>
      <c r="CT616" s="33"/>
      <c r="CU616" s="33"/>
      <c r="CV616" s="33"/>
      <c r="CW616" s="33"/>
      <c r="CX616" s="33"/>
      <c r="CY616" s="33"/>
      <c r="CZ616" s="33"/>
      <c r="DA616" s="33"/>
      <c r="DB616" s="33"/>
      <c r="DC616" s="33"/>
      <c r="DD616" s="33"/>
      <c r="DE616" s="33"/>
    </row>
    <row r="617" spans="1:109" x14ac:dyDescent="0.2">
      <c r="A617" s="32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  <c r="CH617" s="33"/>
      <c r="CI617" s="33"/>
      <c r="CJ617" s="33"/>
      <c r="CK617" s="33"/>
      <c r="CL617" s="33"/>
      <c r="CM617" s="33"/>
      <c r="CN617" s="33"/>
      <c r="CO617" s="33"/>
      <c r="CP617" s="33"/>
      <c r="CQ617" s="33"/>
      <c r="CR617" s="33"/>
      <c r="CS617" s="33"/>
      <c r="CT617" s="33"/>
      <c r="CU617" s="33"/>
      <c r="CV617" s="33"/>
      <c r="CW617" s="33"/>
      <c r="CX617" s="33"/>
      <c r="CY617" s="33"/>
      <c r="CZ617" s="33"/>
      <c r="DA617" s="33"/>
      <c r="DB617" s="33"/>
      <c r="DC617" s="33"/>
      <c r="DD617" s="33"/>
      <c r="DE617" s="33"/>
    </row>
    <row r="618" spans="1:109" x14ac:dyDescent="0.2">
      <c r="A618" s="32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  <c r="CH618" s="33"/>
      <c r="CI618" s="33"/>
      <c r="CJ618" s="33"/>
      <c r="CK618" s="33"/>
      <c r="CL618" s="33"/>
      <c r="CM618" s="33"/>
      <c r="CN618" s="33"/>
      <c r="CO618" s="33"/>
      <c r="CP618" s="33"/>
      <c r="CQ618" s="33"/>
      <c r="CR618" s="33"/>
      <c r="CS618" s="33"/>
      <c r="CT618" s="33"/>
      <c r="CU618" s="33"/>
      <c r="CV618" s="33"/>
      <c r="CW618" s="33"/>
      <c r="CX618" s="33"/>
      <c r="CY618" s="33"/>
      <c r="CZ618" s="33"/>
      <c r="DA618" s="33"/>
      <c r="DB618" s="33"/>
      <c r="DC618" s="33"/>
      <c r="DD618" s="33"/>
      <c r="DE618" s="33"/>
    </row>
    <row r="619" spans="1:109" x14ac:dyDescent="0.2">
      <c r="A619" s="32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  <c r="CH619" s="33"/>
      <c r="CI619" s="33"/>
      <c r="CJ619" s="33"/>
      <c r="CK619" s="33"/>
      <c r="CL619" s="33"/>
      <c r="CM619" s="33"/>
      <c r="CN619" s="33"/>
      <c r="CO619" s="33"/>
      <c r="CP619" s="33"/>
      <c r="CQ619" s="33"/>
      <c r="CR619" s="33"/>
      <c r="CS619" s="33"/>
      <c r="CT619" s="33"/>
      <c r="CU619" s="33"/>
      <c r="CV619" s="33"/>
      <c r="CW619" s="33"/>
      <c r="CX619" s="33"/>
      <c r="CY619" s="33"/>
      <c r="CZ619" s="33"/>
      <c r="DA619" s="33"/>
      <c r="DB619" s="33"/>
      <c r="DC619" s="33"/>
      <c r="DD619" s="33"/>
      <c r="DE619" s="33"/>
    </row>
    <row r="620" spans="1:109" x14ac:dyDescent="0.2">
      <c r="A620" s="32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  <c r="CH620" s="33"/>
      <c r="CI620" s="33"/>
      <c r="CJ620" s="33"/>
      <c r="CK620" s="33"/>
      <c r="CL620" s="33"/>
      <c r="CM620" s="33"/>
      <c r="CN620" s="33"/>
      <c r="CO620" s="33"/>
      <c r="CP620" s="33"/>
      <c r="CQ620" s="33"/>
      <c r="CR620" s="33"/>
      <c r="CS620" s="33"/>
      <c r="CT620" s="33"/>
      <c r="CU620" s="33"/>
      <c r="CV620" s="33"/>
      <c r="CW620" s="33"/>
      <c r="CX620" s="33"/>
      <c r="CY620" s="33"/>
      <c r="CZ620" s="33"/>
      <c r="DA620" s="33"/>
      <c r="DB620" s="33"/>
      <c r="DC620" s="33"/>
      <c r="DD620" s="33"/>
      <c r="DE620" s="33"/>
    </row>
    <row r="621" spans="1:109" x14ac:dyDescent="0.2">
      <c r="A621" s="32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  <c r="CH621" s="33"/>
      <c r="CI621" s="33"/>
      <c r="CJ621" s="33"/>
      <c r="CK621" s="33"/>
      <c r="CL621" s="33"/>
      <c r="CM621" s="33"/>
      <c r="CN621" s="33"/>
      <c r="CO621" s="33"/>
      <c r="CP621" s="33"/>
      <c r="CQ621" s="33"/>
      <c r="CR621" s="33"/>
      <c r="CS621" s="33"/>
      <c r="CT621" s="33"/>
      <c r="CU621" s="33"/>
      <c r="CV621" s="33"/>
      <c r="CW621" s="33"/>
      <c r="CX621" s="33"/>
      <c r="CY621" s="33"/>
      <c r="CZ621" s="33"/>
      <c r="DA621" s="33"/>
      <c r="DB621" s="33"/>
      <c r="DC621" s="33"/>
      <c r="DD621" s="33"/>
      <c r="DE621" s="33"/>
    </row>
    <row r="622" spans="1:109" x14ac:dyDescent="0.2">
      <c r="A622" s="32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  <c r="CH622" s="33"/>
      <c r="CI622" s="33"/>
      <c r="CJ622" s="33"/>
      <c r="CK622" s="33"/>
      <c r="CL622" s="33"/>
      <c r="CM622" s="33"/>
      <c r="CN622" s="33"/>
      <c r="CO622" s="33"/>
      <c r="CP622" s="33"/>
      <c r="CQ622" s="33"/>
      <c r="CR622" s="33"/>
      <c r="CS622" s="33"/>
      <c r="CT622" s="33"/>
      <c r="CU622" s="33"/>
      <c r="CV622" s="33"/>
      <c r="CW622" s="33"/>
      <c r="CX622" s="33"/>
      <c r="CY622" s="33"/>
      <c r="CZ622" s="33"/>
      <c r="DA622" s="33"/>
      <c r="DB622" s="33"/>
      <c r="DC622" s="33"/>
      <c r="DD622" s="33"/>
      <c r="DE622" s="33"/>
    </row>
    <row r="623" spans="1:109" x14ac:dyDescent="0.2">
      <c r="A623" s="32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  <c r="CH623" s="33"/>
      <c r="CI623" s="33"/>
      <c r="CJ623" s="33"/>
      <c r="CK623" s="33"/>
      <c r="CL623" s="33"/>
      <c r="CM623" s="33"/>
      <c r="CN623" s="33"/>
      <c r="CO623" s="33"/>
      <c r="CP623" s="33"/>
      <c r="CQ623" s="33"/>
      <c r="CR623" s="33"/>
      <c r="CS623" s="33"/>
      <c r="CT623" s="33"/>
      <c r="CU623" s="33"/>
      <c r="CV623" s="33"/>
      <c r="CW623" s="33"/>
      <c r="CX623" s="33"/>
      <c r="CY623" s="33"/>
      <c r="CZ623" s="33"/>
      <c r="DA623" s="33"/>
      <c r="DB623" s="33"/>
      <c r="DC623" s="33"/>
      <c r="DD623" s="33"/>
      <c r="DE623" s="33"/>
    </row>
    <row r="624" spans="1:109" x14ac:dyDescent="0.2">
      <c r="A624" s="32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  <c r="CH624" s="33"/>
      <c r="CI624" s="33"/>
      <c r="CJ624" s="33"/>
      <c r="CK624" s="33"/>
      <c r="CL624" s="33"/>
      <c r="CM624" s="33"/>
      <c r="CN624" s="33"/>
      <c r="CO624" s="33"/>
      <c r="CP624" s="33"/>
      <c r="CQ624" s="33"/>
      <c r="CR624" s="33"/>
      <c r="CS624" s="33"/>
      <c r="CT624" s="33"/>
      <c r="CU624" s="33"/>
      <c r="CV624" s="33"/>
      <c r="CW624" s="33"/>
      <c r="CX624" s="33"/>
      <c r="CY624" s="33"/>
      <c r="CZ624" s="33"/>
      <c r="DA624" s="33"/>
      <c r="DB624" s="33"/>
      <c r="DC624" s="33"/>
      <c r="DD624" s="33"/>
      <c r="DE624" s="33"/>
    </row>
    <row r="625" spans="1:109" x14ac:dyDescent="0.2">
      <c r="A625" s="32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  <c r="CH625" s="33"/>
      <c r="CI625" s="33"/>
      <c r="CJ625" s="33"/>
      <c r="CK625" s="33"/>
      <c r="CL625" s="33"/>
      <c r="CM625" s="33"/>
      <c r="CN625" s="33"/>
      <c r="CO625" s="33"/>
      <c r="CP625" s="33"/>
      <c r="CQ625" s="33"/>
      <c r="CR625" s="33"/>
      <c r="CS625" s="33"/>
      <c r="CT625" s="33"/>
      <c r="CU625" s="33"/>
      <c r="CV625" s="33"/>
      <c r="CW625" s="33"/>
      <c r="CX625" s="33"/>
      <c r="CY625" s="33"/>
      <c r="CZ625" s="33"/>
      <c r="DA625" s="33"/>
      <c r="DB625" s="33"/>
      <c r="DC625" s="33"/>
      <c r="DD625" s="33"/>
      <c r="DE625" s="33"/>
    </row>
    <row r="626" spans="1:109" x14ac:dyDescent="0.2">
      <c r="A626" s="32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  <c r="CH626" s="33"/>
      <c r="CI626" s="33"/>
      <c r="CJ626" s="33"/>
      <c r="CK626" s="33"/>
      <c r="CL626" s="33"/>
      <c r="CM626" s="33"/>
      <c r="CN626" s="33"/>
      <c r="CO626" s="33"/>
      <c r="CP626" s="33"/>
      <c r="CQ626" s="33"/>
      <c r="CR626" s="33"/>
      <c r="CS626" s="33"/>
      <c r="CT626" s="33"/>
      <c r="CU626" s="33"/>
      <c r="CV626" s="33"/>
      <c r="CW626" s="33"/>
      <c r="CX626" s="33"/>
      <c r="CY626" s="33"/>
      <c r="CZ626" s="33"/>
      <c r="DA626" s="33"/>
      <c r="DB626" s="33"/>
      <c r="DC626" s="33"/>
      <c r="DD626" s="33"/>
      <c r="DE626" s="33"/>
    </row>
    <row r="627" spans="1:109" x14ac:dyDescent="0.2">
      <c r="A627" s="32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  <c r="CH627" s="33"/>
      <c r="CI627" s="33"/>
      <c r="CJ627" s="33"/>
      <c r="CK627" s="33"/>
      <c r="CL627" s="33"/>
      <c r="CM627" s="33"/>
      <c r="CN627" s="33"/>
      <c r="CO627" s="33"/>
      <c r="CP627" s="33"/>
      <c r="CQ627" s="33"/>
      <c r="CR627" s="33"/>
      <c r="CS627" s="33"/>
      <c r="CT627" s="33"/>
      <c r="CU627" s="33"/>
      <c r="CV627" s="33"/>
      <c r="CW627" s="33"/>
      <c r="CX627" s="33"/>
      <c r="CY627" s="33"/>
      <c r="CZ627" s="33"/>
      <c r="DA627" s="33"/>
      <c r="DB627" s="33"/>
      <c r="DC627" s="33"/>
      <c r="DD627" s="33"/>
      <c r="DE627" s="33"/>
    </row>
    <row r="628" spans="1:109" x14ac:dyDescent="0.2">
      <c r="A628" s="32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33"/>
      <c r="CI628" s="33"/>
      <c r="CJ628" s="33"/>
      <c r="CK628" s="33"/>
      <c r="CL628" s="33"/>
      <c r="CM628" s="33"/>
      <c r="CN628" s="33"/>
      <c r="CO628" s="33"/>
      <c r="CP628" s="33"/>
      <c r="CQ628" s="33"/>
      <c r="CR628" s="33"/>
      <c r="CS628" s="33"/>
      <c r="CT628" s="33"/>
      <c r="CU628" s="33"/>
      <c r="CV628" s="33"/>
      <c r="CW628" s="33"/>
      <c r="CX628" s="33"/>
      <c r="CY628" s="33"/>
      <c r="CZ628" s="33"/>
      <c r="DA628" s="33"/>
      <c r="DB628" s="33"/>
      <c r="DC628" s="33"/>
      <c r="DD628" s="33"/>
      <c r="DE628" s="33"/>
    </row>
    <row r="629" spans="1:109" x14ac:dyDescent="0.2">
      <c r="A629" s="32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  <c r="CH629" s="33"/>
      <c r="CI629" s="33"/>
      <c r="CJ629" s="33"/>
      <c r="CK629" s="33"/>
      <c r="CL629" s="33"/>
      <c r="CM629" s="33"/>
      <c r="CN629" s="33"/>
      <c r="CO629" s="33"/>
      <c r="CP629" s="33"/>
      <c r="CQ629" s="33"/>
      <c r="CR629" s="33"/>
      <c r="CS629" s="33"/>
      <c r="CT629" s="33"/>
      <c r="CU629" s="33"/>
      <c r="CV629" s="33"/>
      <c r="CW629" s="33"/>
      <c r="CX629" s="33"/>
      <c r="CY629" s="33"/>
      <c r="CZ629" s="33"/>
      <c r="DA629" s="33"/>
      <c r="DB629" s="33"/>
      <c r="DC629" s="33"/>
      <c r="DD629" s="33"/>
      <c r="DE629" s="33"/>
    </row>
    <row r="630" spans="1:109" x14ac:dyDescent="0.2">
      <c r="A630" s="32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  <c r="CH630" s="33"/>
      <c r="CI630" s="33"/>
      <c r="CJ630" s="33"/>
      <c r="CK630" s="33"/>
      <c r="CL630" s="33"/>
      <c r="CM630" s="33"/>
      <c r="CN630" s="33"/>
      <c r="CO630" s="33"/>
      <c r="CP630" s="33"/>
      <c r="CQ630" s="33"/>
      <c r="CR630" s="33"/>
      <c r="CS630" s="33"/>
      <c r="CT630" s="33"/>
      <c r="CU630" s="33"/>
      <c r="CV630" s="33"/>
      <c r="CW630" s="33"/>
      <c r="CX630" s="33"/>
      <c r="CY630" s="33"/>
      <c r="CZ630" s="33"/>
      <c r="DA630" s="33"/>
      <c r="DB630" s="33"/>
      <c r="DC630" s="33"/>
      <c r="DD630" s="33"/>
      <c r="DE630" s="33"/>
    </row>
    <row r="631" spans="1:109" x14ac:dyDescent="0.2">
      <c r="A631" s="32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  <c r="CH631" s="33"/>
      <c r="CI631" s="33"/>
      <c r="CJ631" s="33"/>
      <c r="CK631" s="33"/>
      <c r="CL631" s="33"/>
      <c r="CM631" s="33"/>
      <c r="CN631" s="33"/>
      <c r="CO631" s="33"/>
      <c r="CP631" s="33"/>
      <c r="CQ631" s="33"/>
      <c r="CR631" s="33"/>
      <c r="CS631" s="33"/>
      <c r="CT631" s="33"/>
      <c r="CU631" s="33"/>
      <c r="CV631" s="33"/>
      <c r="CW631" s="33"/>
      <c r="CX631" s="33"/>
      <c r="CY631" s="33"/>
      <c r="CZ631" s="33"/>
      <c r="DA631" s="33"/>
      <c r="DB631" s="33"/>
      <c r="DC631" s="33"/>
      <c r="DD631" s="33"/>
      <c r="DE631" s="33"/>
    </row>
    <row r="632" spans="1:109" x14ac:dyDescent="0.2">
      <c r="A632" s="32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3"/>
      <c r="CP632" s="33"/>
      <c r="CQ632" s="33"/>
      <c r="CR632" s="33"/>
      <c r="CS632" s="33"/>
      <c r="CT632" s="33"/>
      <c r="CU632" s="33"/>
      <c r="CV632" s="33"/>
      <c r="CW632" s="33"/>
      <c r="CX632" s="33"/>
      <c r="CY632" s="33"/>
      <c r="CZ632" s="33"/>
      <c r="DA632" s="33"/>
      <c r="DB632" s="33"/>
      <c r="DC632" s="33"/>
      <c r="DD632" s="33"/>
      <c r="DE632" s="33"/>
    </row>
    <row r="633" spans="1:109" x14ac:dyDescent="0.2">
      <c r="A633" s="32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3"/>
      <c r="CP633" s="33"/>
      <c r="CQ633" s="33"/>
      <c r="CR633" s="33"/>
      <c r="CS633" s="33"/>
      <c r="CT633" s="33"/>
      <c r="CU633" s="33"/>
      <c r="CV633" s="33"/>
      <c r="CW633" s="33"/>
      <c r="CX633" s="33"/>
      <c r="CY633" s="33"/>
      <c r="CZ633" s="33"/>
      <c r="DA633" s="33"/>
      <c r="DB633" s="33"/>
      <c r="DC633" s="33"/>
      <c r="DD633" s="33"/>
      <c r="DE633" s="33"/>
    </row>
    <row r="634" spans="1:109" x14ac:dyDescent="0.2">
      <c r="A634" s="32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3"/>
      <c r="CP634" s="33"/>
      <c r="CQ634" s="33"/>
      <c r="CR634" s="33"/>
      <c r="CS634" s="33"/>
      <c r="CT634" s="33"/>
      <c r="CU634" s="33"/>
      <c r="CV634" s="33"/>
      <c r="CW634" s="33"/>
      <c r="CX634" s="33"/>
      <c r="CY634" s="33"/>
      <c r="CZ634" s="33"/>
      <c r="DA634" s="33"/>
      <c r="DB634" s="33"/>
      <c r="DC634" s="33"/>
      <c r="DD634" s="33"/>
      <c r="DE634" s="33"/>
    </row>
    <row r="635" spans="1:109" x14ac:dyDescent="0.2">
      <c r="A635" s="32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3"/>
      <c r="CP635" s="33"/>
      <c r="CQ635" s="33"/>
      <c r="CR635" s="33"/>
      <c r="CS635" s="33"/>
      <c r="CT635" s="33"/>
      <c r="CU635" s="33"/>
      <c r="CV635" s="33"/>
      <c r="CW635" s="33"/>
      <c r="CX635" s="33"/>
      <c r="CY635" s="33"/>
      <c r="CZ635" s="33"/>
      <c r="DA635" s="33"/>
      <c r="DB635" s="33"/>
      <c r="DC635" s="33"/>
      <c r="DD635" s="33"/>
      <c r="DE635" s="33"/>
    </row>
    <row r="636" spans="1:109" x14ac:dyDescent="0.2">
      <c r="A636" s="32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  <c r="CS636" s="33"/>
      <c r="CT636" s="33"/>
      <c r="CU636" s="33"/>
      <c r="CV636" s="33"/>
      <c r="CW636" s="33"/>
      <c r="CX636" s="33"/>
      <c r="CY636" s="33"/>
      <c r="CZ636" s="33"/>
      <c r="DA636" s="33"/>
      <c r="DB636" s="33"/>
      <c r="DC636" s="33"/>
      <c r="DD636" s="33"/>
      <c r="DE636" s="33"/>
    </row>
    <row r="637" spans="1:109" x14ac:dyDescent="0.2">
      <c r="A637" s="32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  <c r="CP637" s="33"/>
      <c r="CQ637" s="33"/>
      <c r="CR637" s="33"/>
      <c r="CS637" s="33"/>
      <c r="CT637" s="33"/>
      <c r="CU637" s="33"/>
      <c r="CV637" s="33"/>
      <c r="CW637" s="33"/>
      <c r="CX637" s="33"/>
      <c r="CY637" s="33"/>
      <c r="CZ637" s="33"/>
      <c r="DA637" s="33"/>
      <c r="DB637" s="33"/>
      <c r="DC637" s="33"/>
      <c r="DD637" s="33"/>
      <c r="DE637" s="33"/>
    </row>
    <row r="638" spans="1:109" x14ac:dyDescent="0.2">
      <c r="A638" s="32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  <c r="CP638" s="33"/>
      <c r="CQ638" s="33"/>
      <c r="CR638" s="33"/>
      <c r="CS638" s="33"/>
      <c r="CT638" s="33"/>
      <c r="CU638" s="33"/>
      <c r="CV638" s="33"/>
      <c r="CW638" s="33"/>
      <c r="CX638" s="33"/>
      <c r="CY638" s="33"/>
      <c r="CZ638" s="33"/>
      <c r="DA638" s="33"/>
      <c r="DB638" s="33"/>
      <c r="DC638" s="33"/>
      <c r="DD638" s="33"/>
      <c r="DE638" s="33"/>
    </row>
    <row r="639" spans="1:109" x14ac:dyDescent="0.2">
      <c r="A639" s="32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  <c r="CP639" s="33"/>
      <c r="CQ639" s="33"/>
      <c r="CR639" s="33"/>
      <c r="CS639" s="33"/>
      <c r="CT639" s="33"/>
      <c r="CU639" s="33"/>
      <c r="CV639" s="33"/>
      <c r="CW639" s="33"/>
      <c r="CX639" s="33"/>
      <c r="CY639" s="33"/>
      <c r="CZ639" s="33"/>
      <c r="DA639" s="33"/>
      <c r="DB639" s="33"/>
      <c r="DC639" s="33"/>
      <c r="DD639" s="33"/>
      <c r="DE639" s="33"/>
    </row>
    <row r="640" spans="1:109" x14ac:dyDescent="0.2">
      <c r="A640" s="32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  <c r="CP640" s="33"/>
      <c r="CQ640" s="33"/>
      <c r="CR640" s="33"/>
      <c r="CS640" s="33"/>
      <c r="CT640" s="33"/>
      <c r="CU640" s="33"/>
      <c r="CV640" s="33"/>
      <c r="CW640" s="33"/>
      <c r="CX640" s="33"/>
      <c r="CY640" s="33"/>
      <c r="CZ640" s="33"/>
      <c r="DA640" s="33"/>
      <c r="DB640" s="33"/>
      <c r="DC640" s="33"/>
      <c r="DD640" s="33"/>
      <c r="DE640" s="33"/>
    </row>
    <row r="641" spans="1:109" x14ac:dyDescent="0.2">
      <c r="A641" s="32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  <c r="CP641" s="33"/>
      <c r="CQ641" s="33"/>
      <c r="CR641" s="33"/>
      <c r="CS641" s="33"/>
      <c r="CT641" s="33"/>
      <c r="CU641" s="33"/>
      <c r="CV641" s="33"/>
      <c r="CW641" s="33"/>
      <c r="CX641" s="33"/>
      <c r="CY641" s="33"/>
      <c r="CZ641" s="33"/>
      <c r="DA641" s="33"/>
      <c r="DB641" s="33"/>
      <c r="DC641" s="33"/>
      <c r="DD641" s="33"/>
      <c r="DE641" s="33"/>
    </row>
    <row r="642" spans="1:109" x14ac:dyDescent="0.2">
      <c r="A642" s="32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  <c r="CP642" s="33"/>
      <c r="CQ642" s="33"/>
      <c r="CR642" s="33"/>
      <c r="CS642" s="33"/>
      <c r="CT642" s="33"/>
      <c r="CU642" s="33"/>
      <c r="CV642" s="33"/>
      <c r="CW642" s="33"/>
      <c r="CX642" s="33"/>
      <c r="CY642" s="33"/>
      <c r="CZ642" s="33"/>
      <c r="DA642" s="33"/>
      <c r="DB642" s="33"/>
      <c r="DC642" s="33"/>
      <c r="DD642" s="33"/>
      <c r="DE642" s="33"/>
    </row>
    <row r="643" spans="1:109" x14ac:dyDescent="0.2">
      <c r="A643" s="32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  <c r="CP643" s="33"/>
      <c r="CQ643" s="33"/>
      <c r="CR643" s="33"/>
      <c r="CS643" s="33"/>
      <c r="CT643" s="33"/>
      <c r="CU643" s="33"/>
      <c r="CV643" s="33"/>
      <c r="CW643" s="33"/>
      <c r="CX643" s="33"/>
      <c r="CY643" s="33"/>
      <c r="CZ643" s="33"/>
      <c r="DA643" s="33"/>
      <c r="DB643" s="33"/>
      <c r="DC643" s="33"/>
      <c r="DD643" s="33"/>
      <c r="DE643" s="33"/>
    </row>
    <row r="644" spans="1:109" x14ac:dyDescent="0.2">
      <c r="A644" s="32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  <c r="CP644" s="33"/>
      <c r="CQ644" s="33"/>
      <c r="CR644" s="33"/>
      <c r="CS644" s="33"/>
      <c r="CT644" s="33"/>
      <c r="CU644" s="33"/>
      <c r="CV644" s="33"/>
      <c r="CW644" s="33"/>
      <c r="CX644" s="33"/>
      <c r="CY644" s="33"/>
      <c r="CZ644" s="33"/>
      <c r="DA644" s="33"/>
      <c r="DB644" s="33"/>
      <c r="DC644" s="33"/>
      <c r="DD644" s="33"/>
      <c r="DE644" s="33"/>
    </row>
    <row r="645" spans="1:109" x14ac:dyDescent="0.2">
      <c r="A645" s="32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3"/>
      <c r="CP645" s="33"/>
      <c r="CQ645" s="33"/>
      <c r="CR645" s="33"/>
      <c r="CS645" s="33"/>
      <c r="CT645" s="33"/>
      <c r="CU645" s="33"/>
      <c r="CV645" s="33"/>
      <c r="CW645" s="33"/>
      <c r="CX645" s="33"/>
      <c r="CY645" s="33"/>
      <c r="CZ645" s="33"/>
      <c r="DA645" s="33"/>
      <c r="DB645" s="33"/>
      <c r="DC645" s="33"/>
      <c r="DD645" s="33"/>
      <c r="DE645" s="33"/>
    </row>
    <row r="646" spans="1:109" x14ac:dyDescent="0.2">
      <c r="A646" s="32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  <c r="CP646" s="33"/>
      <c r="CQ646" s="33"/>
      <c r="CR646" s="33"/>
      <c r="CS646" s="33"/>
      <c r="CT646" s="33"/>
      <c r="CU646" s="33"/>
      <c r="CV646" s="33"/>
      <c r="CW646" s="33"/>
      <c r="CX646" s="33"/>
      <c r="CY646" s="33"/>
      <c r="CZ646" s="33"/>
      <c r="DA646" s="33"/>
      <c r="DB646" s="33"/>
      <c r="DC646" s="33"/>
      <c r="DD646" s="33"/>
      <c r="DE646" s="33"/>
    </row>
    <row r="647" spans="1:109" x14ac:dyDescent="0.2">
      <c r="A647" s="32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3"/>
      <c r="CP647" s="33"/>
      <c r="CQ647" s="33"/>
      <c r="CR647" s="33"/>
      <c r="CS647" s="33"/>
      <c r="CT647" s="33"/>
      <c r="CU647" s="33"/>
      <c r="CV647" s="33"/>
      <c r="CW647" s="33"/>
      <c r="CX647" s="33"/>
      <c r="CY647" s="33"/>
      <c r="CZ647" s="33"/>
      <c r="DA647" s="33"/>
      <c r="DB647" s="33"/>
      <c r="DC647" s="33"/>
      <c r="DD647" s="33"/>
      <c r="DE647" s="33"/>
    </row>
    <row r="648" spans="1:109" x14ac:dyDescent="0.2">
      <c r="A648" s="32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  <c r="CP648" s="33"/>
      <c r="CQ648" s="33"/>
      <c r="CR648" s="33"/>
      <c r="CS648" s="33"/>
      <c r="CT648" s="33"/>
      <c r="CU648" s="33"/>
      <c r="CV648" s="33"/>
      <c r="CW648" s="33"/>
      <c r="CX648" s="33"/>
      <c r="CY648" s="33"/>
      <c r="CZ648" s="33"/>
      <c r="DA648" s="33"/>
      <c r="DB648" s="33"/>
      <c r="DC648" s="33"/>
      <c r="DD648" s="33"/>
      <c r="DE648" s="33"/>
    </row>
    <row r="649" spans="1:109" x14ac:dyDescent="0.2">
      <c r="A649" s="32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  <c r="CP649" s="33"/>
      <c r="CQ649" s="33"/>
      <c r="CR649" s="33"/>
      <c r="CS649" s="33"/>
      <c r="CT649" s="33"/>
      <c r="CU649" s="33"/>
      <c r="CV649" s="33"/>
      <c r="CW649" s="33"/>
      <c r="CX649" s="33"/>
      <c r="CY649" s="33"/>
      <c r="CZ649" s="33"/>
      <c r="DA649" s="33"/>
      <c r="DB649" s="33"/>
      <c r="DC649" s="33"/>
      <c r="DD649" s="33"/>
      <c r="DE649" s="33"/>
    </row>
    <row r="650" spans="1:109" x14ac:dyDescent="0.2">
      <c r="A650" s="32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  <c r="CH650" s="33"/>
      <c r="CI650" s="33"/>
      <c r="CJ650" s="33"/>
      <c r="CK650" s="33"/>
      <c r="CL650" s="33"/>
      <c r="CM650" s="33"/>
      <c r="CN650" s="33"/>
      <c r="CO650" s="33"/>
      <c r="CP650" s="33"/>
      <c r="CQ650" s="33"/>
      <c r="CR650" s="33"/>
      <c r="CS650" s="33"/>
      <c r="CT650" s="33"/>
      <c r="CU650" s="33"/>
      <c r="CV650" s="33"/>
      <c r="CW650" s="33"/>
      <c r="CX650" s="33"/>
      <c r="CY650" s="33"/>
      <c r="CZ650" s="33"/>
      <c r="DA650" s="33"/>
      <c r="DB650" s="33"/>
      <c r="DC650" s="33"/>
      <c r="DD650" s="33"/>
      <c r="DE650" s="33"/>
    </row>
    <row r="651" spans="1:109" x14ac:dyDescent="0.2">
      <c r="A651" s="32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  <c r="CH651" s="33"/>
      <c r="CI651" s="33"/>
      <c r="CJ651" s="33"/>
      <c r="CK651" s="33"/>
      <c r="CL651" s="33"/>
      <c r="CM651" s="33"/>
      <c r="CN651" s="33"/>
      <c r="CO651" s="33"/>
      <c r="CP651" s="33"/>
      <c r="CQ651" s="33"/>
      <c r="CR651" s="33"/>
      <c r="CS651" s="33"/>
      <c r="CT651" s="33"/>
      <c r="CU651" s="33"/>
      <c r="CV651" s="33"/>
      <c r="CW651" s="33"/>
      <c r="CX651" s="33"/>
      <c r="CY651" s="33"/>
      <c r="CZ651" s="33"/>
      <c r="DA651" s="33"/>
      <c r="DB651" s="33"/>
      <c r="DC651" s="33"/>
      <c r="DD651" s="33"/>
      <c r="DE651" s="33"/>
    </row>
    <row r="652" spans="1:109" x14ac:dyDescent="0.2">
      <c r="A652" s="32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  <c r="CH652" s="33"/>
      <c r="CI652" s="33"/>
      <c r="CJ652" s="33"/>
      <c r="CK652" s="33"/>
      <c r="CL652" s="33"/>
      <c r="CM652" s="33"/>
      <c r="CN652" s="33"/>
      <c r="CO652" s="33"/>
      <c r="CP652" s="33"/>
      <c r="CQ652" s="33"/>
      <c r="CR652" s="33"/>
      <c r="CS652" s="33"/>
      <c r="CT652" s="33"/>
      <c r="CU652" s="33"/>
      <c r="CV652" s="33"/>
      <c r="CW652" s="33"/>
      <c r="CX652" s="33"/>
      <c r="CY652" s="33"/>
      <c r="CZ652" s="33"/>
      <c r="DA652" s="33"/>
      <c r="DB652" s="33"/>
      <c r="DC652" s="33"/>
      <c r="DD652" s="33"/>
      <c r="DE652" s="33"/>
    </row>
    <row r="653" spans="1:109" x14ac:dyDescent="0.2">
      <c r="A653" s="32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33"/>
      <c r="CI653" s="33"/>
      <c r="CJ653" s="33"/>
      <c r="CK653" s="33"/>
      <c r="CL653" s="33"/>
      <c r="CM653" s="33"/>
      <c r="CN653" s="33"/>
      <c r="CO653" s="33"/>
      <c r="CP653" s="33"/>
      <c r="CQ653" s="33"/>
      <c r="CR653" s="33"/>
      <c r="CS653" s="33"/>
      <c r="CT653" s="33"/>
      <c r="CU653" s="33"/>
      <c r="CV653" s="33"/>
      <c r="CW653" s="33"/>
      <c r="CX653" s="33"/>
      <c r="CY653" s="33"/>
      <c r="CZ653" s="33"/>
      <c r="DA653" s="33"/>
      <c r="DB653" s="33"/>
      <c r="DC653" s="33"/>
      <c r="DD653" s="33"/>
      <c r="DE653" s="33"/>
    </row>
    <row r="654" spans="1:109" x14ac:dyDescent="0.2">
      <c r="A654" s="32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  <c r="CH654" s="33"/>
      <c r="CI654" s="33"/>
      <c r="CJ654" s="33"/>
      <c r="CK654" s="33"/>
      <c r="CL654" s="33"/>
      <c r="CM654" s="33"/>
      <c r="CN654" s="33"/>
      <c r="CO654" s="33"/>
      <c r="CP654" s="33"/>
      <c r="CQ654" s="33"/>
      <c r="CR654" s="33"/>
      <c r="CS654" s="33"/>
      <c r="CT654" s="33"/>
      <c r="CU654" s="33"/>
      <c r="CV654" s="33"/>
      <c r="CW654" s="33"/>
      <c r="CX654" s="33"/>
      <c r="CY654" s="33"/>
      <c r="CZ654" s="33"/>
      <c r="DA654" s="33"/>
      <c r="DB654" s="33"/>
      <c r="DC654" s="33"/>
      <c r="DD654" s="33"/>
      <c r="DE654" s="33"/>
    </row>
    <row r="655" spans="1:109" x14ac:dyDescent="0.2">
      <c r="A655" s="32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  <c r="CH655" s="33"/>
      <c r="CI655" s="33"/>
      <c r="CJ655" s="33"/>
      <c r="CK655" s="33"/>
      <c r="CL655" s="33"/>
      <c r="CM655" s="33"/>
      <c r="CN655" s="33"/>
      <c r="CO655" s="33"/>
      <c r="CP655" s="33"/>
      <c r="CQ655" s="33"/>
      <c r="CR655" s="33"/>
      <c r="CS655" s="33"/>
      <c r="CT655" s="33"/>
      <c r="CU655" s="33"/>
      <c r="CV655" s="33"/>
      <c r="CW655" s="33"/>
      <c r="CX655" s="33"/>
      <c r="CY655" s="33"/>
      <c r="CZ655" s="33"/>
      <c r="DA655" s="33"/>
      <c r="DB655" s="33"/>
      <c r="DC655" s="33"/>
      <c r="DD655" s="33"/>
      <c r="DE655" s="33"/>
    </row>
    <row r="656" spans="1:109" x14ac:dyDescent="0.2">
      <c r="A656" s="32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  <c r="CH656" s="33"/>
      <c r="CI656" s="33"/>
      <c r="CJ656" s="33"/>
      <c r="CK656" s="33"/>
      <c r="CL656" s="33"/>
      <c r="CM656" s="33"/>
      <c r="CN656" s="33"/>
      <c r="CO656" s="33"/>
      <c r="CP656" s="33"/>
      <c r="CQ656" s="33"/>
      <c r="CR656" s="33"/>
      <c r="CS656" s="33"/>
      <c r="CT656" s="33"/>
      <c r="CU656" s="33"/>
      <c r="CV656" s="33"/>
      <c r="CW656" s="33"/>
      <c r="CX656" s="33"/>
      <c r="CY656" s="33"/>
      <c r="CZ656" s="33"/>
      <c r="DA656" s="33"/>
      <c r="DB656" s="33"/>
      <c r="DC656" s="33"/>
      <c r="DD656" s="33"/>
      <c r="DE656" s="33"/>
    </row>
    <row r="657" spans="1:109" x14ac:dyDescent="0.2">
      <c r="A657" s="32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  <c r="CH657" s="33"/>
      <c r="CI657" s="33"/>
      <c r="CJ657" s="33"/>
      <c r="CK657" s="33"/>
      <c r="CL657" s="33"/>
      <c r="CM657" s="33"/>
      <c r="CN657" s="33"/>
      <c r="CO657" s="33"/>
      <c r="CP657" s="33"/>
      <c r="CQ657" s="33"/>
      <c r="CR657" s="33"/>
      <c r="CS657" s="33"/>
      <c r="CT657" s="33"/>
      <c r="CU657" s="33"/>
      <c r="CV657" s="33"/>
      <c r="CW657" s="33"/>
      <c r="CX657" s="33"/>
      <c r="CY657" s="33"/>
      <c r="CZ657" s="33"/>
      <c r="DA657" s="33"/>
      <c r="DB657" s="33"/>
      <c r="DC657" s="33"/>
      <c r="DD657" s="33"/>
      <c r="DE657" s="33"/>
    </row>
    <row r="658" spans="1:109" x14ac:dyDescent="0.2">
      <c r="A658" s="32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  <c r="CH658" s="33"/>
      <c r="CI658" s="33"/>
      <c r="CJ658" s="33"/>
      <c r="CK658" s="33"/>
      <c r="CL658" s="33"/>
      <c r="CM658" s="33"/>
      <c r="CN658" s="33"/>
      <c r="CO658" s="33"/>
      <c r="CP658" s="33"/>
      <c r="CQ658" s="33"/>
      <c r="CR658" s="33"/>
      <c r="CS658" s="33"/>
      <c r="CT658" s="33"/>
      <c r="CU658" s="33"/>
      <c r="CV658" s="33"/>
      <c r="CW658" s="33"/>
      <c r="CX658" s="33"/>
      <c r="CY658" s="33"/>
      <c r="CZ658" s="33"/>
      <c r="DA658" s="33"/>
      <c r="DB658" s="33"/>
      <c r="DC658" s="33"/>
      <c r="DD658" s="33"/>
      <c r="DE658" s="33"/>
    </row>
    <row r="659" spans="1:109" x14ac:dyDescent="0.2">
      <c r="A659" s="32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  <c r="CH659" s="33"/>
      <c r="CI659" s="33"/>
      <c r="CJ659" s="33"/>
      <c r="CK659" s="33"/>
      <c r="CL659" s="33"/>
      <c r="CM659" s="33"/>
      <c r="CN659" s="33"/>
      <c r="CO659" s="33"/>
      <c r="CP659" s="33"/>
      <c r="CQ659" s="33"/>
      <c r="CR659" s="33"/>
      <c r="CS659" s="33"/>
      <c r="CT659" s="33"/>
      <c r="CU659" s="33"/>
      <c r="CV659" s="33"/>
      <c r="CW659" s="33"/>
      <c r="CX659" s="33"/>
      <c r="CY659" s="33"/>
      <c r="CZ659" s="33"/>
      <c r="DA659" s="33"/>
      <c r="DB659" s="33"/>
      <c r="DC659" s="33"/>
      <c r="DD659" s="33"/>
      <c r="DE659" s="33"/>
    </row>
    <row r="660" spans="1:109" x14ac:dyDescent="0.2">
      <c r="A660" s="32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  <c r="CH660" s="33"/>
      <c r="CI660" s="33"/>
      <c r="CJ660" s="33"/>
      <c r="CK660" s="33"/>
      <c r="CL660" s="33"/>
      <c r="CM660" s="33"/>
      <c r="CN660" s="33"/>
      <c r="CO660" s="33"/>
      <c r="CP660" s="33"/>
      <c r="CQ660" s="33"/>
      <c r="CR660" s="33"/>
      <c r="CS660" s="33"/>
      <c r="CT660" s="33"/>
      <c r="CU660" s="33"/>
      <c r="CV660" s="33"/>
      <c r="CW660" s="33"/>
      <c r="CX660" s="33"/>
      <c r="CY660" s="33"/>
      <c r="CZ660" s="33"/>
      <c r="DA660" s="33"/>
      <c r="DB660" s="33"/>
      <c r="DC660" s="33"/>
      <c r="DD660" s="33"/>
      <c r="DE660" s="33"/>
    </row>
    <row r="661" spans="1:109" x14ac:dyDescent="0.2">
      <c r="A661" s="32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  <c r="CH661" s="33"/>
      <c r="CI661" s="33"/>
      <c r="CJ661" s="33"/>
      <c r="CK661" s="33"/>
      <c r="CL661" s="33"/>
      <c r="CM661" s="33"/>
      <c r="CN661" s="33"/>
      <c r="CO661" s="33"/>
      <c r="CP661" s="33"/>
      <c r="CQ661" s="33"/>
      <c r="CR661" s="33"/>
      <c r="CS661" s="33"/>
      <c r="CT661" s="33"/>
      <c r="CU661" s="33"/>
      <c r="CV661" s="33"/>
      <c r="CW661" s="33"/>
      <c r="CX661" s="33"/>
      <c r="CY661" s="33"/>
      <c r="CZ661" s="33"/>
      <c r="DA661" s="33"/>
      <c r="DB661" s="33"/>
      <c r="DC661" s="33"/>
      <c r="DD661" s="33"/>
      <c r="DE661" s="33"/>
    </row>
    <row r="662" spans="1:109" x14ac:dyDescent="0.2">
      <c r="A662" s="32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  <c r="CH662" s="33"/>
      <c r="CI662" s="33"/>
      <c r="CJ662" s="33"/>
      <c r="CK662" s="33"/>
      <c r="CL662" s="33"/>
      <c r="CM662" s="33"/>
      <c r="CN662" s="33"/>
      <c r="CO662" s="33"/>
      <c r="CP662" s="33"/>
      <c r="CQ662" s="33"/>
      <c r="CR662" s="33"/>
      <c r="CS662" s="33"/>
      <c r="CT662" s="33"/>
      <c r="CU662" s="33"/>
      <c r="CV662" s="33"/>
      <c r="CW662" s="33"/>
      <c r="CX662" s="33"/>
      <c r="CY662" s="33"/>
      <c r="CZ662" s="33"/>
      <c r="DA662" s="33"/>
      <c r="DB662" s="33"/>
      <c r="DC662" s="33"/>
      <c r="DD662" s="33"/>
      <c r="DE662" s="33"/>
    </row>
    <row r="663" spans="1:109" x14ac:dyDescent="0.2">
      <c r="A663" s="32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  <c r="CH663" s="33"/>
      <c r="CI663" s="33"/>
      <c r="CJ663" s="33"/>
      <c r="CK663" s="33"/>
      <c r="CL663" s="33"/>
      <c r="CM663" s="33"/>
      <c r="CN663" s="33"/>
      <c r="CO663" s="33"/>
      <c r="CP663" s="33"/>
      <c r="CQ663" s="33"/>
      <c r="CR663" s="33"/>
      <c r="CS663" s="33"/>
      <c r="CT663" s="33"/>
      <c r="CU663" s="33"/>
      <c r="CV663" s="33"/>
      <c r="CW663" s="33"/>
      <c r="CX663" s="33"/>
      <c r="CY663" s="33"/>
      <c r="CZ663" s="33"/>
      <c r="DA663" s="33"/>
      <c r="DB663" s="33"/>
      <c r="DC663" s="33"/>
      <c r="DD663" s="33"/>
      <c r="DE663" s="33"/>
    </row>
    <row r="664" spans="1:109" x14ac:dyDescent="0.2">
      <c r="A664" s="32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  <c r="CH664" s="33"/>
      <c r="CI664" s="33"/>
      <c r="CJ664" s="33"/>
      <c r="CK664" s="33"/>
      <c r="CL664" s="33"/>
      <c r="CM664" s="33"/>
      <c r="CN664" s="33"/>
      <c r="CO664" s="33"/>
      <c r="CP664" s="33"/>
      <c r="CQ664" s="33"/>
      <c r="CR664" s="33"/>
      <c r="CS664" s="33"/>
      <c r="CT664" s="33"/>
      <c r="CU664" s="33"/>
      <c r="CV664" s="33"/>
      <c r="CW664" s="33"/>
      <c r="CX664" s="33"/>
      <c r="CY664" s="33"/>
      <c r="CZ664" s="33"/>
      <c r="DA664" s="33"/>
      <c r="DB664" s="33"/>
      <c r="DC664" s="33"/>
      <c r="DD664" s="33"/>
      <c r="DE664" s="33"/>
    </row>
    <row r="665" spans="1:109" x14ac:dyDescent="0.2">
      <c r="A665" s="32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  <c r="CH665" s="33"/>
      <c r="CI665" s="33"/>
      <c r="CJ665" s="33"/>
      <c r="CK665" s="33"/>
      <c r="CL665" s="33"/>
      <c r="CM665" s="33"/>
      <c r="CN665" s="33"/>
      <c r="CO665" s="33"/>
      <c r="CP665" s="33"/>
      <c r="CQ665" s="33"/>
      <c r="CR665" s="33"/>
      <c r="CS665" s="33"/>
      <c r="CT665" s="33"/>
      <c r="CU665" s="33"/>
      <c r="CV665" s="33"/>
      <c r="CW665" s="33"/>
      <c r="CX665" s="33"/>
      <c r="CY665" s="33"/>
      <c r="CZ665" s="33"/>
      <c r="DA665" s="33"/>
      <c r="DB665" s="33"/>
      <c r="DC665" s="33"/>
      <c r="DD665" s="33"/>
      <c r="DE665" s="33"/>
    </row>
    <row r="666" spans="1:109" x14ac:dyDescent="0.2">
      <c r="A666" s="32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  <c r="CH666" s="33"/>
      <c r="CI666" s="33"/>
      <c r="CJ666" s="33"/>
      <c r="CK666" s="33"/>
      <c r="CL666" s="33"/>
      <c r="CM666" s="33"/>
      <c r="CN666" s="33"/>
      <c r="CO666" s="33"/>
      <c r="CP666" s="33"/>
      <c r="CQ666" s="33"/>
      <c r="CR666" s="33"/>
      <c r="CS666" s="33"/>
      <c r="CT666" s="33"/>
      <c r="CU666" s="33"/>
      <c r="CV666" s="33"/>
      <c r="CW666" s="33"/>
      <c r="CX666" s="33"/>
      <c r="CY666" s="33"/>
      <c r="CZ666" s="33"/>
      <c r="DA666" s="33"/>
      <c r="DB666" s="33"/>
      <c r="DC666" s="33"/>
      <c r="DD666" s="33"/>
      <c r="DE666" s="33"/>
    </row>
    <row r="667" spans="1:109" x14ac:dyDescent="0.2">
      <c r="A667" s="32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  <c r="CH667" s="33"/>
      <c r="CI667" s="33"/>
      <c r="CJ667" s="33"/>
      <c r="CK667" s="33"/>
      <c r="CL667" s="33"/>
      <c r="CM667" s="33"/>
      <c r="CN667" s="33"/>
      <c r="CO667" s="33"/>
      <c r="CP667" s="33"/>
      <c r="CQ667" s="33"/>
      <c r="CR667" s="33"/>
      <c r="CS667" s="33"/>
      <c r="CT667" s="33"/>
      <c r="CU667" s="33"/>
      <c r="CV667" s="33"/>
      <c r="CW667" s="33"/>
      <c r="CX667" s="33"/>
      <c r="CY667" s="33"/>
      <c r="CZ667" s="33"/>
      <c r="DA667" s="33"/>
      <c r="DB667" s="33"/>
      <c r="DC667" s="33"/>
      <c r="DD667" s="33"/>
      <c r="DE667" s="33"/>
    </row>
    <row r="668" spans="1:109" x14ac:dyDescent="0.2">
      <c r="A668" s="32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  <c r="CH668" s="33"/>
      <c r="CI668" s="33"/>
      <c r="CJ668" s="33"/>
      <c r="CK668" s="33"/>
      <c r="CL668" s="33"/>
      <c r="CM668" s="33"/>
      <c r="CN668" s="33"/>
      <c r="CO668" s="33"/>
      <c r="CP668" s="33"/>
      <c r="CQ668" s="33"/>
      <c r="CR668" s="33"/>
      <c r="CS668" s="33"/>
      <c r="CT668" s="33"/>
      <c r="CU668" s="33"/>
      <c r="CV668" s="33"/>
      <c r="CW668" s="33"/>
      <c r="CX668" s="33"/>
      <c r="CY668" s="33"/>
      <c r="CZ668" s="33"/>
      <c r="DA668" s="33"/>
      <c r="DB668" s="33"/>
      <c r="DC668" s="33"/>
      <c r="DD668" s="33"/>
      <c r="DE668" s="33"/>
    </row>
    <row r="669" spans="1:109" x14ac:dyDescent="0.2">
      <c r="A669" s="32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  <c r="CH669" s="33"/>
      <c r="CI669" s="33"/>
      <c r="CJ669" s="33"/>
      <c r="CK669" s="33"/>
      <c r="CL669" s="33"/>
      <c r="CM669" s="33"/>
      <c r="CN669" s="33"/>
      <c r="CO669" s="33"/>
      <c r="CP669" s="33"/>
      <c r="CQ669" s="33"/>
      <c r="CR669" s="33"/>
      <c r="CS669" s="33"/>
      <c r="CT669" s="33"/>
      <c r="CU669" s="33"/>
      <c r="CV669" s="33"/>
      <c r="CW669" s="33"/>
      <c r="CX669" s="33"/>
      <c r="CY669" s="33"/>
      <c r="CZ669" s="33"/>
      <c r="DA669" s="33"/>
      <c r="DB669" s="33"/>
      <c r="DC669" s="33"/>
      <c r="DD669" s="33"/>
      <c r="DE669" s="33"/>
    </row>
    <row r="670" spans="1:109" x14ac:dyDescent="0.2">
      <c r="A670" s="32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  <c r="CH670" s="33"/>
      <c r="CI670" s="33"/>
      <c r="CJ670" s="33"/>
      <c r="CK670" s="33"/>
      <c r="CL670" s="33"/>
      <c r="CM670" s="33"/>
      <c r="CN670" s="33"/>
      <c r="CO670" s="33"/>
      <c r="CP670" s="33"/>
      <c r="CQ670" s="33"/>
      <c r="CR670" s="33"/>
      <c r="CS670" s="33"/>
      <c r="CT670" s="33"/>
      <c r="CU670" s="33"/>
      <c r="CV670" s="33"/>
      <c r="CW670" s="33"/>
      <c r="CX670" s="33"/>
      <c r="CY670" s="33"/>
      <c r="CZ670" s="33"/>
      <c r="DA670" s="33"/>
      <c r="DB670" s="33"/>
      <c r="DC670" s="33"/>
      <c r="DD670" s="33"/>
      <c r="DE670" s="33"/>
    </row>
    <row r="671" spans="1:109" x14ac:dyDescent="0.2">
      <c r="A671" s="32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  <c r="CH671" s="33"/>
      <c r="CI671" s="33"/>
      <c r="CJ671" s="33"/>
      <c r="CK671" s="33"/>
      <c r="CL671" s="33"/>
      <c r="CM671" s="33"/>
      <c r="CN671" s="33"/>
      <c r="CO671" s="33"/>
      <c r="CP671" s="33"/>
      <c r="CQ671" s="33"/>
      <c r="CR671" s="33"/>
      <c r="CS671" s="33"/>
      <c r="CT671" s="33"/>
      <c r="CU671" s="33"/>
      <c r="CV671" s="33"/>
      <c r="CW671" s="33"/>
      <c r="CX671" s="33"/>
      <c r="CY671" s="33"/>
      <c r="CZ671" s="33"/>
      <c r="DA671" s="33"/>
      <c r="DB671" s="33"/>
      <c r="DC671" s="33"/>
      <c r="DD671" s="33"/>
      <c r="DE671" s="33"/>
    </row>
    <row r="672" spans="1:109" x14ac:dyDescent="0.2">
      <c r="A672" s="32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  <c r="CH672" s="33"/>
      <c r="CI672" s="33"/>
      <c r="CJ672" s="33"/>
      <c r="CK672" s="33"/>
      <c r="CL672" s="33"/>
      <c r="CM672" s="33"/>
      <c r="CN672" s="33"/>
      <c r="CO672" s="33"/>
      <c r="CP672" s="33"/>
      <c r="CQ672" s="33"/>
      <c r="CR672" s="33"/>
      <c r="CS672" s="33"/>
      <c r="CT672" s="33"/>
      <c r="CU672" s="33"/>
      <c r="CV672" s="33"/>
      <c r="CW672" s="33"/>
      <c r="CX672" s="33"/>
      <c r="CY672" s="33"/>
      <c r="CZ672" s="33"/>
      <c r="DA672" s="33"/>
      <c r="DB672" s="33"/>
      <c r="DC672" s="33"/>
      <c r="DD672" s="33"/>
      <c r="DE672" s="33"/>
    </row>
    <row r="673" spans="1:109" x14ac:dyDescent="0.2">
      <c r="A673" s="32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  <c r="CH673" s="33"/>
      <c r="CI673" s="33"/>
      <c r="CJ673" s="33"/>
      <c r="CK673" s="33"/>
      <c r="CL673" s="33"/>
      <c r="CM673" s="33"/>
      <c r="CN673" s="33"/>
      <c r="CO673" s="33"/>
      <c r="CP673" s="33"/>
      <c r="CQ673" s="33"/>
      <c r="CR673" s="33"/>
      <c r="CS673" s="33"/>
      <c r="CT673" s="33"/>
      <c r="CU673" s="33"/>
      <c r="CV673" s="33"/>
      <c r="CW673" s="33"/>
      <c r="CX673" s="33"/>
      <c r="CY673" s="33"/>
      <c r="CZ673" s="33"/>
      <c r="DA673" s="33"/>
      <c r="DB673" s="33"/>
      <c r="DC673" s="33"/>
      <c r="DD673" s="33"/>
      <c r="DE673" s="33"/>
    </row>
    <row r="674" spans="1:109" x14ac:dyDescent="0.2">
      <c r="A674" s="32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  <c r="CH674" s="33"/>
      <c r="CI674" s="33"/>
      <c r="CJ674" s="33"/>
      <c r="CK674" s="33"/>
      <c r="CL674" s="33"/>
      <c r="CM674" s="33"/>
      <c r="CN674" s="33"/>
      <c r="CO674" s="33"/>
      <c r="CP674" s="33"/>
      <c r="CQ674" s="33"/>
      <c r="CR674" s="33"/>
      <c r="CS674" s="33"/>
      <c r="CT674" s="33"/>
      <c r="CU674" s="33"/>
      <c r="CV674" s="33"/>
      <c r="CW674" s="33"/>
      <c r="CX674" s="33"/>
      <c r="CY674" s="33"/>
      <c r="CZ674" s="33"/>
      <c r="DA674" s="33"/>
      <c r="DB674" s="33"/>
      <c r="DC674" s="33"/>
      <c r="DD674" s="33"/>
      <c r="DE674" s="33"/>
    </row>
    <row r="675" spans="1:109" x14ac:dyDescent="0.2">
      <c r="A675" s="32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  <c r="CH675" s="33"/>
      <c r="CI675" s="33"/>
      <c r="CJ675" s="33"/>
      <c r="CK675" s="33"/>
      <c r="CL675" s="33"/>
      <c r="CM675" s="33"/>
      <c r="CN675" s="33"/>
      <c r="CO675" s="33"/>
      <c r="CP675" s="33"/>
      <c r="CQ675" s="33"/>
      <c r="CR675" s="33"/>
      <c r="CS675" s="33"/>
      <c r="CT675" s="33"/>
      <c r="CU675" s="33"/>
      <c r="CV675" s="33"/>
      <c r="CW675" s="33"/>
      <c r="CX675" s="33"/>
      <c r="CY675" s="33"/>
      <c r="CZ675" s="33"/>
      <c r="DA675" s="33"/>
      <c r="DB675" s="33"/>
      <c r="DC675" s="33"/>
      <c r="DD675" s="33"/>
      <c r="DE675" s="33"/>
    </row>
    <row r="676" spans="1:109" x14ac:dyDescent="0.2">
      <c r="A676" s="32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  <c r="CH676" s="33"/>
      <c r="CI676" s="33"/>
      <c r="CJ676" s="33"/>
      <c r="CK676" s="33"/>
      <c r="CL676" s="33"/>
      <c r="CM676" s="33"/>
      <c r="CN676" s="33"/>
      <c r="CO676" s="33"/>
      <c r="CP676" s="33"/>
      <c r="CQ676" s="33"/>
      <c r="CR676" s="33"/>
      <c r="CS676" s="33"/>
      <c r="CT676" s="33"/>
      <c r="CU676" s="33"/>
      <c r="CV676" s="33"/>
      <c r="CW676" s="33"/>
      <c r="CX676" s="33"/>
      <c r="CY676" s="33"/>
      <c r="CZ676" s="33"/>
      <c r="DA676" s="33"/>
      <c r="DB676" s="33"/>
      <c r="DC676" s="33"/>
      <c r="DD676" s="33"/>
      <c r="DE676" s="33"/>
    </row>
    <row r="677" spans="1:109" x14ac:dyDescent="0.2">
      <c r="A677" s="32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  <c r="CH677" s="33"/>
      <c r="CI677" s="33"/>
      <c r="CJ677" s="33"/>
      <c r="CK677" s="33"/>
      <c r="CL677" s="33"/>
      <c r="CM677" s="33"/>
      <c r="CN677" s="33"/>
      <c r="CO677" s="33"/>
      <c r="CP677" s="33"/>
      <c r="CQ677" s="33"/>
      <c r="CR677" s="33"/>
      <c r="CS677" s="33"/>
      <c r="CT677" s="33"/>
      <c r="CU677" s="33"/>
      <c r="CV677" s="33"/>
      <c r="CW677" s="33"/>
      <c r="CX677" s="33"/>
      <c r="CY677" s="33"/>
      <c r="CZ677" s="33"/>
      <c r="DA677" s="33"/>
      <c r="DB677" s="33"/>
      <c r="DC677" s="33"/>
      <c r="DD677" s="33"/>
      <c r="DE677" s="33"/>
    </row>
    <row r="678" spans="1:109" x14ac:dyDescent="0.2">
      <c r="A678" s="32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  <c r="CH678" s="33"/>
      <c r="CI678" s="33"/>
      <c r="CJ678" s="33"/>
      <c r="CK678" s="33"/>
      <c r="CL678" s="33"/>
      <c r="CM678" s="33"/>
      <c r="CN678" s="33"/>
      <c r="CO678" s="33"/>
      <c r="CP678" s="33"/>
      <c r="CQ678" s="33"/>
      <c r="CR678" s="33"/>
      <c r="CS678" s="33"/>
      <c r="CT678" s="33"/>
      <c r="CU678" s="33"/>
      <c r="CV678" s="33"/>
      <c r="CW678" s="33"/>
      <c r="CX678" s="33"/>
      <c r="CY678" s="33"/>
      <c r="CZ678" s="33"/>
      <c r="DA678" s="33"/>
      <c r="DB678" s="33"/>
      <c r="DC678" s="33"/>
      <c r="DD678" s="33"/>
      <c r="DE678" s="33"/>
    </row>
    <row r="679" spans="1:109" x14ac:dyDescent="0.2">
      <c r="A679" s="32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  <c r="CH679" s="33"/>
      <c r="CI679" s="33"/>
      <c r="CJ679" s="33"/>
      <c r="CK679" s="33"/>
      <c r="CL679" s="33"/>
      <c r="CM679" s="33"/>
      <c r="CN679" s="33"/>
      <c r="CO679" s="33"/>
      <c r="CP679" s="33"/>
      <c r="CQ679" s="33"/>
      <c r="CR679" s="33"/>
      <c r="CS679" s="33"/>
      <c r="CT679" s="33"/>
      <c r="CU679" s="33"/>
      <c r="CV679" s="33"/>
      <c r="CW679" s="33"/>
      <c r="CX679" s="33"/>
      <c r="CY679" s="33"/>
      <c r="CZ679" s="33"/>
      <c r="DA679" s="33"/>
      <c r="DB679" s="33"/>
      <c r="DC679" s="33"/>
      <c r="DD679" s="33"/>
      <c r="DE679" s="33"/>
    </row>
    <row r="680" spans="1:109" x14ac:dyDescent="0.2">
      <c r="A680" s="32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  <c r="CH680" s="33"/>
      <c r="CI680" s="33"/>
      <c r="CJ680" s="33"/>
      <c r="CK680" s="33"/>
      <c r="CL680" s="33"/>
      <c r="CM680" s="33"/>
      <c r="CN680" s="33"/>
      <c r="CO680" s="33"/>
      <c r="CP680" s="33"/>
      <c r="CQ680" s="33"/>
      <c r="CR680" s="33"/>
      <c r="CS680" s="33"/>
      <c r="CT680" s="33"/>
      <c r="CU680" s="33"/>
      <c r="CV680" s="33"/>
      <c r="CW680" s="33"/>
      <c r="CX680" s="33"/>
      <c r="CY680" s="33"/>
      <c r="CZ680" s="33"/>
      <c r="DA680" s="33"/>
      <c r="DB680" s="33"/>
      <c r="DC680" s="33"/>
      <c r="DD680" s="33"/>
      <c r="DE680" s="33"/>
    </row>
    <row r="681" spans="1:109" x14ac:dyDescent="0.2">
      <c r="A681" s="32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  <c r="CH681" s="33"/>
      <c r="CI681" s="33"/>
      <c r="CJ681" s="33"/>
      <c r="CK681" s="33"/>
      <c r="CL681" s="33"/>
      <c r="CM681" s="33"/>
      <c r="CN681" s="33"/>
      <c r="CO681" s="33"/>
      <c r="CP681" s="33"/>
      <c r="CQ681" s="33"/>
      <c r="CR681" s="33"/>
      <c r="CS681" s="33"/>
      <c r="CT681" s="33"/>
      <c r="CU681" s="33"/>
      <c r="CV681" s="33"/>
      <c r="CW681" s="33"/>
      <c r="CX681" s="33"/>
      <c r="CY681" s="33"/>
      <c r="CZ681" s="33"/>
      <c r="DA681" s="33"/>
      <c r="DB681" s="33"/>
      <c r="DC681" s="33"/>
      <c r="DD681" s="33"/>
      <c r="DE681" s="33"/>
    </row>
    <row r="682" spans="1:109" x14ac:dyDescent="0.2">
      <c r="A682" s="32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  <c r="CH682" s="33"/>
      <c r="CI682" s="33"/>
      <c r="CJ682" s="33"/>
      <c r="CK682" s="33"/>
      <c r="CL682" s="33"/>
      <c r="CM682" s="33"/>
      <c r="CN682" s="33"/>
      <c r="CO682" s="33"/>
      <c r="CP682" s="33"/>
      <c r="CQ682" s="33"/>
      <c r="CR682" s="33"/>
      <c r="CS682" s="33"/>
      <c r="CT682" s="33"/>
      <c r="CU682" s="33"/>
      <c r="CV682" s="33"/>
      <c r="CW682" s="33"/>
      <c r="CX682" s="33"/>
      <c r="CY682" s="33"/>
      <c r="CZ682" s="33"/>
      <c r="DA682" s="33"/>
      <c r="DB682" s="33"/>
      <c r="DC682" s="33"/>
      <c r="DD682" s="33"/>
      <c r="DE682" s="33"/>
    </row>
    <row r="683" spans="1:109" x14ac:dyDescent="0.2">
      <c r="A683" s="32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  <c r="CH683" s="33"/>
      <c r="CI683" s="33"/>
      <c r="CJ683" s="33"/>
      <c r="CK683" s="33"/>
      <c r="CL683" s="33"/>
      <c r="CM683" s="33"/>
      <c r="CN683" s="33"/>
      <c r="CO683" s="33"/>
      <c r="CP683" s="33"/>
      <c r="CQ683" s="33"/>
      <c r="CR683" s="33"/>
      <c r="CS683" s="33"/>
      <c r="CT683" s="33"/>
      <c r="CU683" s="33"/>
      <c r="CV683" s="33"/>
      <c r="CW683" s="33"/>
      <c r="CX683" s="33"/>
      <c r="CY683" s="33"/>
      <c r="CZ683" s="33"/>
      <c r="DA683" s="33"/>
      <c r="DB683" s="33"/>
      <c r="DC683" s="33"/>
      <c r="DD683" s="33"/>
      <c r="DE683" s="33"/>
    </row>
    <row r="684" spans="1:109" x14ac:dyDescent="0.2">
      <c r="A684" s="32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  <c r="CH684" s="33"/>
      <c r="CI684" s="33"/>
      <c r="CJ684" s="33"/>
      <c r="CK684" s="33"/>
      <c r="CL684" s="33"/>
      <c r="CM684" s="33"/>
      <c r="CN684" s="33"/>
      <c r="CO684" s="33"/>
      <c r="CP684" s="33"/>
      <c r="CQ684" s="33"/>
      <c r="CR684" s="33"/>
      <c r="CS684" s="33"/>
      <c r="CT684" s="33"/>
      <c r="CU684" s="33"/>
      <c r="CV684" s="33"/>
      <c r="CW684" s="33"/>
      <c r="CX684" s="33"/>
      <c r="CY684" s="33"/>
      <c r="CZ684" s="33"/>
      <c r="DA684" s="33"/>
      <c r="DB684" s="33"/>
      <c r="DC684" s="33"/>
      <c r="DD684" s="33"/>
      <c r="DE684" s="33"/>
    </row>
    <row r="685" spans="1:109" x14ac:dyDescent="0.2">
      <c r="A685" s="32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  <c r="CH685" s="33"/>
      <c r="CI685" s="33"/>
      <c r="CJ685" s="33"/>
      <c r="CK685" s="33"/>
      <c r="CL685" s="33"/>
      <c r="CM685" s="33"/>
      <c r="CN685" s="33"/>
      <c r="CO685" s="33"/>
      <c r="CP685" s="33"/>
      <c r="CQ685" s="33"/>
      <c r="CR685" s="33"/>
      <c r="CS685" s="33"/>
      <c r="CT685" s="33"/>
      <c r="CU685" s="33"/>
      <c r="CV685" s="33"/>
      <c r="CW685" s="33"/>
      <c r="CX685" s="33"/>
      <c r="CY685" s="33"/>
      <c r="CZ685" s="33"/>
      <c r="DA685" s="33"/>
      <c r="DB685" s="33"/>
      <c r="DC685" s="33"/>
      <c r="DD685" s="33"/>
      <c r="DE685" s="33"/>
    </row>
    <row r="686" spans="1:109" x14ac:dyDescent="0.2">
      <c r="A686" s="32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  <c r="CH686" s="33"/>
      <c r="CI686" s="33"/>
      <c r="CJ686" s="33"/>
      <c r="CK686" s="33"/>
      <c r="CL686" s="33"/>
      <c r="CM686" s="33"/>
      <c r="CN686" s="33"/>
      <c r="CO686" s="33"/>
      <c r="CP686" s="33"/>
      <c r="CQ686" s="33"/>
      <c r="CR686" s="33"/>
      <c r="CS686" s="33"/>
      <c r="CT686" s="33"/>
      <c r="CU686" s="33"/>
      <c r="CV686" s="33"/>
      <c r="CW686" s="33"/>
      <c r="CX686" s="33"/>
      <c r="CY686" s="33"/>
      <c r="CZ686" s="33"/>
      <c r="DA686" s="33"/>
      <c r="DB686" s="33"/>
      <c r="DC686" s="33"/>
      <c r="DD686" s="33"/>
      <c r="DE686" s="33"/>
    </row>
    <row r="687" spans="1:109" x14ac:dyDescent="0.2">
      <c r="A687" s="32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  <c r="CH687" s="33"/>
      <c r="CI687" s="33"/>
      <c r="CJ687" s="33"/>
      <c r="CK687" s="33"/>
      <c r="CL687" s="33"/>
      <c r="CM687" s="33"/>
      <c r="CN687" s="33"/>
      <c r="CO687" s="33"/>
      <c r="CP687" s="33"/>
      <c r="CQ687" s="33"/>
      <c r="CR687" s="33"/>
      <c r="CS687" s="33"/>
      <c r="CT687" s="33"/>
      <c r="CU687" s="33"/>
      <c r="CV687" s="33"/>
      <c r="CW687" s="33"/>
      <c r="CX687" s="33"/>
      <c r="CY687" s="33"/>
      <c r="CZ687" s="33"/>
      <c r="DA687" s="33"/>
      <c r="DB687" s="33"/>
      <c r="DC687" s="33"/>
      <c r="DD687" s="33"/>
      <c r="DE687" s="33"/>
    </row>
    <row r="688" spans="1:109" x14ac:dyDescent="0.2">
      <c r="A688" s="32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  <c r="CH688" s="33"/>
      <c r="CI688" s="33"/>
      <c r="CJ688" s="33"/>
      <c r="CK688" s="33"/>
      <c r="CL688" s="33"/>
      <c r="CM688" s="33"/>
      <c r="CN688" s="33"/>
      <c r="CO688" s="33"/>
      <c r="CP688" s="33"/>
      <c r="CQ688" s="33"/>
      <c r="CR688" s="33"/>
      <c r="CS688" s="33"/>
      <c r="CT688" s="33"/>
      <c r="CU688" s="33"/>
      <c r="CV688" s="33"/>
      <c r="CW688" s="33"/>
      <c r="CX688" s="33"/>
      <c r="CY688" s="33"/>
      <c r="CZ688" s="33"/>
      <c r="DA688" s="33"/>
      <c r="DB688" s="33"/>
      <c r="DC688" s="33"/>
      <c r="DD688" s="33"/>
      <c r="DE688" s="33"/>
    </row>
    <row r="689" spans="1:109" x14ac:dyDescent="0.2">
      <c r="A689" s="32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  <c r="CH689" s="33"/>
      <c r="CI689" s="33"/>
      <c r="CJ689" s="33"/>
      <c r="CK689" s="33"/>
      <c r="CL689" s="33"/>
      <c r="CM689" s="33"/>
      <c r="CN689" s="33"/>
      <c r="CO689" s="33"/>
      <c r="CP689" s="33"/>
      <c r="CQ689" s="33"/>
      <c r="CR689" s="33"/>
      <c r="CS689" s="33"/>
      <c r="CT689" s="33"/>
      <c r="CU689" s="33"/>
      <c r="CV689" s="33"/>
      <c r="CW689" s="33"/>
      <c r="CX689" s="33"/>
      <c r="CY689" s="33"/>
      <c r="CZ689" s="33"/>
      <c r="DA689" s="33"/>
      <c r="DB689" s="33"/>
      <c r="DC689" s="33"/>
      <c r="DD689" s="33"/>
      <c r="DE689" s="33"/>
    </row>
    <row r="690" spans="1:109" x14ac:dyDescent="0.2">
      <c r="A690" s="32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  <c r="CH690" s="33"/>
      <c r="CI690" s="33"/>
      <c r="CJ690" s="33"/>
      <c r="CK690" s="33"/>
      <c r="CL690" s="33"/>
      <c r="CM690" s="33"/>
      <c r="CN690" s="33"/>
      <c r="CO690" s="33"/>
      <c r="CP690" s="33"/>
      <c r="CQ690" s="33"/>
      <c r="CR690" s="33"/>
      <c r="CS690" s="33"/>
      <c r="CT690" s="33"/>
      <c r="CU690" s="33"/>
      <c r="CV690" s="33"/>
      <c r="CW690" s="33"/>
      <c r="CX690" s="33"/>
      <c r="CY690" s="33"/>
      <c r="CZ690" s="33"/>
      <c r="DA690" s="33"/>
      <c r="DB690" s="33"/>
      <c r="DC690" s="33"/>
      <c r="DD690" s="33"/>
      <c r="DE690" s="33"/>
    </row>
    <row r="691" spans="1:109" x14ac:dyDescent="0.2">
      <c r="A691" s="32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  <c r="CH691" s="33"/>
      <c r="CI691" s="33"/>
      <c r="CJ691" s="33"/>
      <c r="CK691" s="33"/>
      <c r="CL691" s="33"/>
      <c r="CM691" s="33"/>
      <c r="CN691" s="33"/>
      <c r="CO691" s="33"/>
      <c r="CP691" s="33"/>
      <c r="CQ691" s="33"/>
      <c r="CR691" s="33"/>
      <c r="CS691" s="33"/>
      <c r="CT691" s="33"/>
      <c r="CU691" s="33"/>
      <c r="CV691" s="33"/>
      <c r="CW691" s="33"/>
      <c r="CX691" s="33"/>
      <c r="CY691" s="33"/>
      <c r="CZ691" s="33"/>
      <c r="DA691" s="33"/>
      <c r="DB691" s="33"/>
      <c r="DC691" s="33"/>
      <c r="DD691" s="33"/>
      <c r="DE691" s="33"/>
    </row>
    <row r="692" spans="1:109" x14ac:dyDescent="0.2">
      <c r="A692" s="32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  <c r="CH692" s="33"/>
      <c r="CI692" s="33"/>
      <c r="CJ692" s="33"/>
      <c r="CK692" s="33"/>
      <c r="CL692" s="33"/>
      <c r="CM692" s="33"/>
      <c r="CN692" s="33"/>
      <c r="CO692" s="33"/>
      <c r="CP692" s="33"/>
      <c r="CQ692" s="33"/>
      <c r="CR692" s="33"/>
      <c r="CS692" s="33"/>
      <c r="CT692" s="33"/>
      <c r="CU692" s="33"/>
      <c r="CV692" s="33"/>
      <c r="CW692" s="33"/>
      <c r="CX692" s="33"/>
      <c r="CY692" s="33"/>
      <c r="CZ692" s="33"/>
      <c r="DA692" s="33"/>
      <c r="DB692" s="33"/>
      <c r="DC692" s="33"/>
      <c r="DD692" s="33"/>
      <c r="DE692" s="33"/>
    </row>
    <row r="693" spans="1:109" x14ac:dyDescent="0.2">
      <c r="A693" s="32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  <c r="CH693" s="33"/>
      <c r="CI693" s="33"/>
      <c r="CJ693" s="33"/>
      <c r="CK693" s="33"/>
      <c r="CL693" s="33"/>
      <c r="CM693" s="33"/>
      <c r="CN693" s="33"/>
      <c r="CO693" s="33"/>
      <c r="CP693" s="33"/>
      <c r="CQ693" s="33"/>
      <c r="CR693" s="33"/>
      <c r="CS693" s="33"/>
      <c r="CT693" s="33"/>
      <c r="CU693" s="33"/>
      <c r="CV693" s="33"/>
      <c r="CW693" s="33"/>
      <c r="CX693" s="33"/>
      <c r="CY693" s="33"/>
      <c r="CZ693" s="33"/>
      <c r="DA693" s="33"/>
      <c r="DB693" s="33"/>
      <c r="DC693" s="33"/>
      <c r="DD693" s="33"/>
      <c r="DE693" s="33"/>
    </row>
    <row r="694" spans="1:109" x14ac:dyDescent="0.2">
      <c r="A694" s="32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  <c r="CH694" s="33"/>
      <c r="CI694" s="33"/>
      <c r="CJ694" s="33"/>
      <c r="CK694" s="33"/>
      <c r="CL694" s="33"/>
      <c r="CM694" s="33"/>
      <c r="CN694" s="33"/>
      <c r="CO694" s="33"/>
      <c r="CP694" s="33"/>
      <c r="CQ694" s="33"/>
      <c r="CR694" s="33"/>
      <c r="CS694" s="33"/>
      <c r="CT694" s="33"/>
      <c r="CU694" s="33"/>
      <c r="CV694" s="33"/>
      <c r="CW694" s="33"/>
      <c r="CX694" s="33"/>
      <c r="CY694" s="33"/>
      <c r="CZ694" s="33"/>
      <c r="DA694" s="33"/>
      <c r="DB694" s="33"/>
      <c r="DC694" s="33"/>
      <c r="DD694" s="33"/>
      <c r="DE694" s="33"/>
    </row>
    <row r="695" spans="1:109" x14ac:dyDescent="0.2">
      <c r="A695" s="32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  <c r="CH695" s="33"/>
      <c r="CI695" s="33"/>
      <c r="CJ695" s="33"/>
      <c r="CK695" s="33"/>
      <c r="CL695" s="33"/>
      <c r="CM695" s="33"/>
      <c r="CN695" s="33"/>
      <c r="CO695" s="33"/>
      <c r="CP695" s="33"/>
      <c r="CQ695" s="33"/>
      <c r="CR695" s="33"/>
      <c r="CS695" s="33"/>
      <c r="CT695" s="33"/>
      <c r="CU695" s="33"/>
      <c r="CV695" s="33"/>
      <c r="CW695" s="33"/>
      <c r="CX695" s="33"/>
      <c r="CY695" s="33"/>
      <c r="CZ695" s="33"/>
      <c r="DA695" s="33"/>
      <c r="DB695" s="33"/>
      <c r="DC695" s="33"/>
      <c r="DD695" s="33"/>
      <c r="DE695" s="33"/>
    </row>
    <row r="696" spans="1:109" x14ac:dyDescent="0.2">
      <c r="A696" s="32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  <c r="CH696" s="33"/>
      <c r="CI696" s="33"/>
      <c r="CJ696" s="33"/>
      <c r="CK696" s="33"/>
      <c r="CL696" s="33"/>
      <c r="CM696" s="33"/>
      <c r="CN696" s="33"/>
      <c r="CO696" s="33"/>
      <c r="CP696" s="33"/>
      <c r="CQ696" s="33"/>
      <c r="CR696" s="33"/>
      <c r="CS696" s="33"/>
      <c r="CT696" s="33"/>
      <c r="CU696" s="33"/>
      <c r="CV696" s="33"/>
      <c r="CW696" s="33"/>
      <c r="CX696" s="33"/>
      <c r="CY696" s="33"/>
      <c r="CZ696" s="33"/>
      <c r="DA696" s="33"/>
      <c r="DB696" s="33"/>
      <c r="DC696" s="33"/>
      <c r="DD696" s="33"/>
      <c r="DE696" s="33"/>
    </row>
    <row r="697" spans="1:109" x14ac:dyDescent="0.2">
      <c r="A697" s="32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  <c r="CH697" s="33"/>
      <c r="CI697" s="33"/>
      <c r="CJ697" s="33"/>
      <c r="CK697" s="33"/>
      <c r="CL697" s="33"/>
      <c r="CM697" s="33"/>
      <c r="CN697" s="33"/>
      <c r="CO697" s="33"/>
      <c r="CP697" s="33"/>
      <c r="CQ697" s="33"/>
      <c r="CR697" s="33"/>
      <c r="CS697" s="33"/>
      <c r="CT697" s="33"/>
      <c r="CU697" s="33"/>
      <c r="CV697" s="33"/>
      <c r="CW697" s="33"/>
      <c r="CX697" s="33"/>
      <c r="CY697" s="33"/>
      <c r="CZ697" s="33"/>
      <c r="DA697" s="33"/>
      <c r="DB697" s="33"/>
      <c r="DC697" s="33"/>
      <c r="DD697" s="33"/>
      <c r="DE697" s="33"/>
    </row>
    <row r="698" spans="1:109" x14ac:dyDescent="0.2">
      <c r="A698" s="32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  <c r="CH698" s="33"/>
      <c r="CI698" s="33"/>
      <c r="CJ698" s="33"/>
      <c r="CK698" s="33"/>
      <c r="CL698" s="33"/>
      <c r="CM698" s="33"/>
      <c r="CN698" s="33"/>
      <c r="CO698" s="33"/>
      <c r="CP698" s="33"/>
      <c r="CQ698" s="33"/>
      <c r="CR698" s="33"/>
      <c r="CS698" s="33"/>
      <c r="CT698" s="33"/>
      <c r="CU698" s="33"/>
      <c r="CV698" s="33"/>
      <c r="CW698" s="33"/>
      <c r="CX698" s="33"/>
      <c r="CY698" s="33"/>
      <c r="CZ698" s="33"/>
      <c r="DA698" s="33"/>
      <c r="DB698" s="33"/>
      <c r="DC698" s="33"/>
      <c r="DD698" s="33"/>
      <c r="DE698" s="33"/>
    </row>
    <row r="699" spans="1:109" x14ac:dyDescent="0.2">
      <c r="A699" s="32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  <c r="CH699" s="33"/>
      <c r="CI699" s="33"/>
      <c r="CJ699" s="33"/>
      <c r="CK699" s="33"/>
      <c r="CL699" s="33"/>
      <c r="CM699" s="33"/>
      <c r="CN699" s="33"/>
      <c r="CO699" s="33"/>
      <c r="CP699" s="33"/>
      <c r="CQ699" s="33"/>
      <c r="CR699" s="33"/>
      <c r="CS699" s="33"/>
      <c r="CT699" s="33"/>
      <c r="CU699" s="33"/>
      <c r="CV699" s="33"/>
      <c r="CW699" s="33"/>
      <c r="CX699" s="33"/>
      <c r="CY699" s="33"/>
      <c r="CZ699" s="33"/>
      <c r="DA699" s="33"/>
      <c r="DB699" s="33"/>
      <c r="DC699" s="33"/>
      <c r="DD699" s="33"/>
      <c r="DE699" s="33"/>
    </row>
    <row r="700" spans="1:109" x14ac:dyDescent="0.2">
      <c r="A700" s="32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  <c r="CH700" s="33"/>
      <c r="CI700" s="33"/>
      <c r="CJ700" s="33"/>
      <c r="CK700" s="33"/>
      <c r="CL700" s="33"/>
      <c r="CM700" s="33"/>
      <c r="CN700" s="33"/>
      <c r="CO700" s="33"/>
      <c r="CP700" s="33"/>
      <c r="CQ700" s="33"/>
      <c r="CR700" s="33"/>
      <c r="CS700" s="33"/>
      <c r="CT700" s="33"/>
      <c r="CU700" s="33"/>
      <c r="CV700" s="33"/>
      <c r="CW700" s="33"/>
      <c r="CX700" s="33"/>
      <c r="CY700" s="33"/>
      <c r="CZ700" s="33"/>
      <c r="DA700" s="33"/>
      <c r="DB700" s="33"/>
      <c r="DC700" s="33"/>
      <c r="DD700" s="33"/>
      <c r="DE700" s="33"/>
    </row>
    <row r="701" spans="1:109" x14ac:dyDescent="0.2">
      <c r="A701" s="32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  <c r="CH701" s="33"/>
      <c r="CI701" s="33"/>
      <c r="CJ701" s="33"/>
      <c r="CK701" s="33"/>
      <c r="CL701" s="33"/>
      <c r="CM701" s="33"/>
      <c r="CN701" s="33"/>
      <c r="CO701" s="33"/>
      <c r="CP701" s="33"/>
      <c r="CQ701" s="33"/>
      <c r="CR701" s="33"/>
      <c r="CS701" s="33"/>
      <c r="CT701" s="33"/>
      <c r="CU701" s="33"/>
      <c r="CV701" s="33"/>
      <c r="CW701" s="33"/>
      <c r="CX701" s="33"/>
      <c r="CY701" s="33"/>
      <c r="CZ701" s="33"/>
      <c r="DA701" s="33"/>
      <c r="DB701" s="33"/>
      <c r="DC701" s="33"/>
      <c r="DD701" s="33"/>
      <c r="DE701" s="33"/>
    </row>
    <row r="702" spans="1:109" x14ac:dyDescent="0.2">
      <c r="A702" s="32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  <c r="CH702" s="33"/>
      <c r="CI702" s="33"/>
      <c r="CJ702" s="33"/>
      <c r="CK702" s="33"/>
      <c r="CL702" s="33"/>
      <c r="CM702" s="33"/>
      <c r="CN702" s="33"/>
      <c r="CO702" s="33"/>
      <c r="CP702" s="33"/>
      <c r="CQ702" s="33"/>
      <c r="CR702" s="33"/>
      <c r="CS702" s="33"/>
      <c r="CT702" s="33"/>
      <c r="CU702" s="33"/>
      <c r="CV702" s="33"/>
      <c r="CW702" s="33"/>
      <c r="CX702" s="33"/>
      <c r="CY702" s="33"/>
      <c r="CZ702" s="33"/>
      <c r="DA702" s="33"/>
      <c r="DB702" s="33"/>
      <c r="DC702" s="33"/>
      <c r="DD702" s="33"/>
      <c r="DE702" s="33"/>
    </row>
    <row r="703" spans="1:109" x14ac:dyDescent="0.2">
      <c r="A703" s="32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  <c r="CH703" s="33"/>
      <c r="CI703" s="33"/>
      <c r="CJ703" s="33"/>
      <c r="CK703" s="33"/>
      <c r="CL703" s="33"/>
      <c r="CM703" s="33"/>
      <c r="CN703" s="33"/>
      <c r="CO703" s="33"/>
      <c r="CP703" s="33"/>
      <c r="CQ703" s="33"/>
      <c r="CR703" s="33"/>
      <c r="CS703" s="33"/>
      <c r="CT703" s="33"/>
      <c r="CU703" s="33"/>
      <c r="CV703" s="33"/>
      <c r="CW703" s="33"/>
      <c r="CX703" s="33"/>
      <c r="CY703" s="33"/>
      <c r="CZ703" s="33"/>
      <c r="DA703" s="33"/>
      <c r="DB703" s="33"/>
      <c r="DC703" s="33"/>
      <c r="DD703" s="33"/>
      <c r="DE703" s="33"/>
    </row>
    <row r="704" spans="1:109" x14ac:dyDescent="0.2">
      <c r="A704" s="32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  <c r="CH704" s="33"/>
      <c r="CI704" s="33"/>
      <c r="CJ704" s="33"/>
      <c r="CK704" s="33"/>
      <c r="CL704" s="33"/>
      <c r="CM704" s="33"/>
      <c r="CN704" s="33"/>
      <c r="CO704" s="33"/>
      <c r="CP704" s="33"/>
      <c r="CQ704" s="33"/>
      <c r="CR704" s="33"/>
      <c r="CS704" s="33"/>
      <c r="CT704" s="33"/>
      <c r="CU704" s="33"/>
      <c r="CV704" s="33"/>
      <c r="CW704" s="33"/>
      <c r="CX704" s="33"/>
      <c r="CY704" s="33"/>
      <c r="CZ704" s="33"/>
      <c r="DA704" s="33"/>
      <c r="DB704" s="33"/>
      <c r="DC704" s="33"/>
      <c r="DD704" s="33"/>
      <c r="DE704" s="33"/>
    </row>
    <row r="705" spans="1:109" x14ac:dyDescent="0.2">
      <c r="A705" s="32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  <c r="CH705" s="33"/>
      <c r="CI705" s="33"/>
      <c r="CJ705" s="33"/>
      <c r="CK705" s="33"/>
      <c r="CL705" s="33"/>
      <c r="CM705" s="33"/>
      <c r="CN705" s="33"/>
      <c r="CO705" s="33"/>
      <c r="CP705" s="33"/>
      <c r="CQ705" s="33"/>
      <c r="CR705" s="33"/>
      <c r="CS705" s="33"/>
      <c r="CT705" s="33"/>
      <c r="CU705" s="33"/>
      <c r="CV705" s="33"/>
      <c r="CW705" s="33"/>
      <c r="CX705" s="33"/>
      <c r="CY705" s="33"/>
      <c r="CZ705" s="33"/>
      <c r="DA705" s="33"/>
      <c r="DB705" s="33"/>
      <c r="DC705" s="33"/>
      <c r="DD705" s="33"/>
      <c r="DE705" s="33"/>
    </row>
    <row r="706" spans="1:109" x14ac:dyDescent="0.2">
      <c r="A706" s="32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  <c r="CH706" s="33"/>
      <c r="CI706" s="33"/>
      <c r="CJ706" s="33"/>
      <c r="CK706" s="33"/>
      <c r="CL706" s="33"/>
      <c r="CM706" s="33"/>
      <c r="CN706" s="33"/>
      <c r="CO706" s="33"/>
      <c r="CP706" s="33"/>
      <c r="CQ706" s="33"/>
      <c r="CR706" s="33"/>
      <c r="CS706" s="33"/>
      <c r="CT706" s="33"/>
      <c r="CU706" s="33"/>
      <c r="CV706" s="33"/>
      <c r="CW706" s="33"/>
      <c r="CX706" s="33"/>
      <c r="CY706" s="33"/>
      <c r="CZ706" s="33"/>
      <c r="DA706" s="33"/>
      <c r="DB706" s="33"/>
      <c r="DC706" s="33"/>
      <c r="DD706" s="33"/>
      <c r="DE706" s="33"/>
    </row>
    <row r="707" spans="1:109" x14ac:dyDescent="0.2">
      <c r="A707" s="32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  <c r="CM707" s="33"/>
      <c r="CN707" s="33"/>
      <c r="CO707" s="33"/>
      <c r="CP707" s="33"/>
      <c r="CQ707" s="33"/>
      <c r="CR707" s="33"/>
      <c r="CS707" s="33"/>
      <c r="CT707" s="33"/>
      <c r="CU707" s="33"/>
      <c r="CV707" s="33"/>
      <c r="CW707" s="33"/>
      <c r="CX707" s="33"/>
      <c r="CY707" s="33"/>
      <c r="CZ707" s="33"/>
      <c r="DA707" s="33"/>
      <c r="DB707" s="33"/>
      <c r="DC707" s="33"/>
      <c r="DD707" s="33"/>
      <c r="DE707" s="33"/>
    </row>
    <row r="708" spans="1:109" x14ac:dyDescent="0.2">
      <c r="A708" s="32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  <c r="CH708" s="33"/>
      <c r="CI708" s="33"/>
      <c r="CJ708" s="33"/>
      <c r="CK708" s="33"/>
      <c r="CL708" s="33"/>
      <c r="CM708" s="33"/>
      <c r="CN708" s="33"/>
      <c r="CO708" s="33"/>
      <c r="CP708" s="33"/>
      <c r="CQ708" s="33"/>
      <c r="CR708" s="33"/>
      <c r="CS708" s="33"/>
      <c r="CT708" s="33"/>
      <c r="CU708" s="33"/>
      <c r="CV708" s="33"/>
      <c r="CW708" s="33"/>
      <c r="CX708" s="33"/>
      <c r="CY708" s="33"/>
      <c r="CZ708" s="33"/>
      <c r="DA708" s="33"/>
      <c r="DB708" s="33"/>
      <c r="DC708" s="33"/>
      <c r="DD708" s="33"/>
      <c r="DE708" s="33"/>
    </row>
    <row r="709" spans="1:109" x14ac:dyDescent="0.2">
      <c r="A709" s="32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  <c r="CH709" s="33"/>
      <c r="CI709" s="33"/>
      <c r="CJ709" s="33"/>
      <c r="CK709" s="33"/>
      <c r="CL709" s="33"/>
      <c r="CM709" s="33"/>
      <c r="CN709" s="33"/>
      <c r="CO709" s="33"/>
      <c r="CP709" s="33"/>
      <c r="CQ709" s="33"/>
      <c r="CR709" s="33"/>
      <c r="CS709" s="33"/>
      <c r="CT709" s="33"/>
      <c r="CU709" s="33"/>
      <c r="CV709" s="33"/>
      <c r="CW709" s="33"/>
      <c r="CX709" s="33"/>
      <c r="CY709" s="33"/>
      <c r="CZ709" s="33"/>
      <c r="DA709" s="33"/>
      <c r="DB709" s="33"/>
      <c r="DC709" s="33"/>
      <c r="DD709" s="33"/>
      <c r="DE709" s="33"/>
    </row>
    <row r="710" spans="1:109" x14ac:dyDescent="0.2">
      <c r="A710" s="32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  <c r="CH710" s="33"/>
      <c r="CI710" s="33"/>
      <c r="CJ710" s="33"/>
      <c r="CK710" s="33"/>
      <c r="CL710" s="33"/>
      <c r="CM710" s="33"/>
      <c r="CN710" s="33"/>
      <c r="CO710" s="33"/>
      <c r="CP710" s="33"/>
      <c r="CQ710" s="33"/>
      <c r="CR710" s="33"/>
      <c r="CS710" s="33"/>
      <c r="CT710" s="33"/>
      <c r="CU710" s="33"/>
      <c r="CV710" s="33"/>
      <c r="CW710" s="33"/>
      <c r="CX710" s="33"/>
      <c r="CY710" s="33"/>
      <c r="CZ710" s="33"/>
      <c r="DA710" s="33"/>
      <c r="DB710" s="33"/>
      <c r="DC710" s="33"/>
      <c r="DD710" s="33"/>
      <c r="DE710" s="33"/>
    </row>
    <row r="711" spans="1:109" x14ac:dyDescent="0.2">
      <c r="A711" s="32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  <c r="CH711" s="33"/>
      <c r="CI711" s="33"/>
      <c r="CJ711" s="33"/>
      <c r="CK711" s="33"/>
      <c r="CL711" s="33"/>
      <c r="CM711" s="33"/>
      <c r="CN711" s="33"/>
      <c r="CO711" s="33"/>
      <c r="CP711" s="33"/>
      <c r="CQ711" s="33"/>
      <c r="CR711" s="33"/>
      <c r="CS711" s="33"/>
      <c r="CT711" s="33"/>
      <c r="CU711" s="33"/>
      <c r="CV711" s="33"/>
      <c r="CW711" s="33"/>
      <c r="CX711" s="33"/>
      <c r="CY711" s="33"/>
      <c r="CZ711" s="33"/>
      <c r="DA711" s="33"/>
      <c r="DB711" s="33"/>
      <c r="DC711" s="33"/>
      <c r="DD711" s="33"/>
      <c r="DE711" s="33"/>
    </row>
    <row r="712" spans="1:109" x14ac:dyDescent="0.2">
      <c r="A712" s="32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  <c r="CH712" s="33"/>
      <c r="CI712" s="33"/>
      <c r="CJ712" s="33"/>
      <c r="CK712" s="33"/>
      <c r="CL712" s="33"/>
      <c r="CM712" s="33"/>
      <c r="CN712" s="33"/>
      <c r="CO712" s="33"/>
      <c r="CP712" s="33"/>
      <c r="CQ712" s="33"/>
      <c r="CR712" s="33"/>
      <c r="CS712" s="33"/>
      <c r="CT712" s="33"/>
      <c r="CU712" s="33"/>
      <c r="CV712" s="33"/>
      <c r="CW712" s="33"/>
      <c r="CX712" s="33"/>
      <c r="CY712" s="33"/>
      <c r="CZ712" s="33"/>
      <c r="DA712" s="33"/>
      <c r="DB712" s="33"/>
      <c r="DC712" s="33"/>
      <c r="DD712" s="33"/>
      <c r="DE712" s="33"/>
    </row>
    <row r="713" spans="1:109" x14ac:dyDescent="0.2">
      <c r="A713" s="32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  <c r="CH713" s="33"/>
      <c r="CI713" s="33"/>
      <c r="CJ713" s="33"/>
      <c r="CK713" s="33"/>
      <c r="CL713" s="33"/>
      <c r="CM713" s="33"/>
      <c r="CN713" s="33"/>
      <c r="CO713" s="33"/>
      <c r="CP713" s="33"/>
      <c r="CQ713" s="33"/>
      <c r="CR713" s="33"/>
      <c r="CS713" s="33"/>
      <c r="CT713" s="33"/>
      <c r="CU713" s="33"/>
      <c r="CV713" s="33"/>
      <c r="CW713" s="33"/>
      <c r="CX713" s="33"/>
      <c r="CY713" s="33"/>
      <c r="CZ713" s="33"/>
      <c r="DA713" s="33"/>
      <c r="DB713" s="33"/>
      <c r="DC713" s="33"/>
      <c r="DD713" s="33"/>
      <c r="DE713" s="33"/>
    </row>
    <row r="714" spans="1:109" x14ac:dyDescent="0.2">
      <c r="A714" s="32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  <c r="CH714" s="33"/>
      <c r="CI714" s="33"/>
      <c r="CJ714" s="33"/>
      <c r="CK714" s="33"/>
      <c r="CL714" s="33"/>
      <c r="CM714" s="33"/>
      <c r="CN714" s="33"/>
      <c r="CO714" s="33"/>
      <c r="CP714" s="33"/>
      <c r="CQ714" s="33"/>
      <c r="CR714" s="33"/>
      <c r="CS714" s="33"/>
      <c r="CT714" s="33"/>
      <c r="CU714" s="33"/>
      <c r="CV714" s="33"/>
      <c r="CW714" s="33"/>
      <c r="CX714" s="33"/>
      <c r="CY714" s="33"/>
      <c r="CZ714" s="33"/>
      <c r="DA714" s="33"/>
      <c r="DB714" s="33"/>
      <c r="DC714" s="33"/>
      <c r="DD714" s="33"/>
      <c r="DE714" s="33"/>
    </row>
    <row r="715" spans="1:109" x14ac:dyDescent="0.2">
      <c r="A715" s="32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  <c r="CH715" s="33"/>
      <c r="CI715" s="33"/>
      <c r="CJ715" s="33"/>
      <c r="CK715" s="33"/>
      <c r="CL715" s="33"/>
      <c r="CM715" s="33"/>
      <c r="CN715" s="33"/>
      <c r="CO715" s="33"/>
      <c r="CP715" s="33"/>
      <c r="CQ715" s="33"/>
      <c r="CR715" s="33"/>
      <c r="CS715" s="33"/>
      <c r="CT715" s="33"/>
      <c r="CU715" s="33"/>
      <c r="CV715" s="33"/>
      <c r="CW715" s="33"/>
      <c r="CX715" s="33"/>
      <c r="CY715" s="33"/>
      <c r="CZ715" s="33"/>
      <c r="DA715" s="33"/>
      <c r="DB715" s="33"/>
      <c r="DC715" s="33"/>
      <c r="DD715" s="33"/>
      <c r="DE715" s="33"/>
    </row>
    <row r="716" spans="1:109" x14ac:dyDescent="0.2">
      <c r="A716" s="32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  <c r="CH716" s="33"/>
      <c r="CI716" s="33"/>
      <c r="CJ716" s="33"/>
      <c r="CK716" s="33"/>
      <c r="CL716" s="33"/>
      <c r="CM716" s="33"/>
      <c r="CN716" s="33"/>
      <c r="CO716" s="33"/>
      <c r="CP716" s="33"/>
      <c r="CQ716" s="33"/>
      <c r="CR716" s="33"/>
      <c r="CS716" s="33"/>
      <c r="CT716" s="33"/>
      <c r="CU716" s="33"/>
      <c r="CV716" s="33"/>
      <c r="CW716" s="33"/>
      <c r="CX716" s="33"/>
      <c r="CY716" s="33"/>
      <c r="CZ716" s="33"/>
      <c r="DA716" s="33"/>
      <c r="DB716" s="33"/>
      <c r="DC716" s="33"/>
      <c r="DD716" s="33"/>
      <c r="DE716" s="33"/>
    </row>
    <row r="717" spans="1:109" x14ac:dyDescent="0.2">
      <c r="A717" s="32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  <c r="CH717" s="33"/>
      <c r="CI717" s="33"/>
      <c r="CJ717" s="33"/>
      <c r="CK717" s="33"/>
      <c r="CL717" s="33"/>
      <c r="CM717" s="33"/>
      <c r="CN717" s="33"/>
      <c r="CO717" s="33"/>
      <c r="CP717" s="33"/>
      <c r="CQ717" s="33"/>
      <c r="CR717" s="33"/>
      <c r="CS717" s="33"/>
      <c r="CT717" s="33"/>
      <c r="CU717" s="33"/>
      <c r="CV717" s="33"/>
      <c r="CW717" s="33"/>
      <c r="CX717" s="33"/>
      <c r="CY717" s="33"/>
      <c r="CZ717" s="33"/>
      <c r="DA717" s="33"/>
      <c r="DB717" s="33"/>
      <c r="DC717" s="33"/>
      <c r="DD717" s="33"/>
      <c r="DE717" s="33"/>
    </row>
    <row r="718" spans="1:109" x14ac:dyDescent="0.2">
      <c r="A718" s="32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  <c r="CH718" s="33"/>
      <c r="CI718" s="33"/>
      <c r="CJ718" s="33"/>
      <c r="CK718" s="33"/>
      <c r="CL718" s="33"/>
      <c r="CM718" s="33"/>
      <c r="CN718" s="33"/>
      <c r="CO718" s="33"/>
      <c r="CP718" s="33"/>
      <c r="CQ718" s="33"/>
      <c r="CR718" s="33"/>
      <c r="CS718" s="33"/>
      <c r="CT718" s="33"/>
      <c r="CU718" s="33"/>
      <c r="CV718" s="33"/>
      <c r="CW718" s="33"/>
      <c r="CX718" s="33"/>
      <c r="CY718" s="33"/>
      <c r="CZ718" s="33"/>
      <c r="DA718" s="33"/>
      <c r="DB718" s="33"/>
      <c r="DC718" s="33"/>
      <c r="DD718" s="33"/>
      <c r="DE718" s="33"/>
    </row>
    <row r="719" spans="1:109" x14ac:dyDescent="0.2">
      <c r="A719" s="32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33"/>
      <c r="CI719" s="33"/>
      <c r="CJ719" s="33"/>
      <c r="CK719" s="33"/>
      <c r="CL719" s="33"/>
      <c r="CM719" s="33"/>
      <c r="CN719" s="33"/>
      <c r="CO719" s="33"/>
      <c r="CP719" s="33"/>
      <c r="CQ719" s="33"/>
      <c r="CR719" s="33"/>
      <c r="CS719" s="33"/>
      <c r="CT719" s="33"/>
      <c r="CU719" s="33"/>
      <c r="CV719" s="33"/>
      <c r="CW719" s="33"/>
      <c r="CX719" s="33"/>
      <c r="CY719" s="33"/>
      <c r="CZ719" s="33"/>
      <c r="DA719" s="33"/>
      <c r="DB719" s="33"/>
      <c r="DC719" s="33"/>
      <c r="DD719" s="33"/>
      <c r="DE719" s="33"/>
    </row>
    <row r="720" spans="1:109" x14ac:dyDescent="0.2">
      <c r="A720" s="32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33"/>
      <c r="CI720" s="33"/>
      <c r="CJ720" s="33"/>
      <c r="CK720" s="33"/>
      <c r="CL720" s="33"/>
      <c r="CM720" s="33"/>
      <c r="CN720" s="33"/>
      <c r="CO720" s="33"/>
      <c r="CP720" s="33"/>
      <c r="CQ720" s="33"/>
      <c r="CR720" s="33"/>
      <c r="CS720" s="33"/>
      <c r="CT720" s="33"/>
      <c r="CU720" s="33"/>
      <c r="CV720" s="33"/>
      <c r="CW720" s="33"/>
      <c r="CX720" s="33"/>
      <c r="CY720" s="33"/>
      <c r="CZ720" s="33"/>
      <c r="DA720" s="33"/>
      <c r="DB720" s="33"/>
      <c r="DC720" s="33"/>
      <c r="DD720" s="33"/>
      <c r="DE720" s="33"/>
    </row>
    <row r="721" spans="1:109" x14ac:dyDescent="0.2">
      <c r="A721" s="32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33"/>
      <c r="CI721" s="33"/>
      <c r="CJ721" s="33"/>
      <c r="CK721" s="33"/>
      <c r="CL721" s="33"/>
      <c r="CM721" s="33"/>
      <c r="CN721" s="33"/>
      <c r="CO721" s="33"/>
      <c r="CP721" s="33"/>
      <c r="CQ721" s="33"/>
      <c r="CR721" s="33"/>
      <c r="CS721" s="33"/>
      <c r="CT721" s="33"/>
      <c r="CU721" s="33"/>
      <c r="CV721" s="33"/>
      <c r="CW721" s="33"/>
      <c r="CX721" s="33"/>
      <c r="CY721" s="33"/>
      <c r="CZ721" s="33"/>
      <c r="DA721" s="33"/>
      <c r="DB721" s="33"/>
      <c r="DC721" s="33"/>
      <c r="DD721" s="33"/>
      <c r="DE721" s="33"/>
    </row>
    <row r="722" spans="1:109" x14ac:dyDescent="0.2">
      <c r="A722" s="32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33"/>
      <c r="CI722" s="33"/>
      <c r="CJ722" s="33"/>
      <c r="CK722" s="33"/>
      <c r="CL722" s="33"/>
      <c r="CM722" s="33"/>
      <c r="CN722" s="33"/>
      <c r="CO722" s="33"/>
      <c r="CP722" s="33"/>
      <c r="CQ722" s="33"/>
      <c r="CR722" s="33"/>
      <c r="CS722" s="33"/>
      <c r="CT722" s="33"/>
      <c r="CU722" s="33"/>
      <c r="CV722" s="33"/>
      <c r="CW722" s="33"/>
      <c r="CX722" s="33"/>
      <c r="CY722" s="33"/>
      <c r="CZ722" s="33"/>
      <c r="DA722" s="33"/>
      <c r="DB722" s="33"/>
      <c r="DC722" s="33"/>
      <c r="DD722" s="33"/>
      <c r="DE722" s="33"/>
    </row>
    <row r="723" spans="1:109" x14ac:dyDescent="0.2">
      <c r="A723" s="32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  <c r="CH723" s="33"/>
      <c r="CI723" s="33"/>
      <c r="CJ723" s="33"/>
      <c r="CK723" s="33"/>
      <c r="CL723" s="33"/>
      <c r="CM723" s="33"/>
      <c r="CN723" s="33"/>
      <c r="CO723" s="33"/>
      <c r="CP723" s="33"/>
      <c r="CQ723" s="33"/>
      <c r="CR723" s="33"/>
      <c r="CS723" s="33"/>
      <c r="CT723" s="33"/>
      <c r="CU723" s="33"/>
      <c r="CV723" s="33"/>
      <c r="CW723" s="33"/>
      <c r="CX723" s="33"/>
      <c r="CY723" s="33"/>
      <c r="CZ723" s="33"/>
      <c r="DA723" s="33"/>
      <c r="DB723" s="33"/>
      <c r="DC723" s="33"/>
      <c r="DD723" s="33"/>
      <c r="DE723" s="33"/>
    </row>
    <row r="724" spans="1:109" x14ac:dyDescent="0.2">
      <c r="A724" s="32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33"/>
      <c r="CI724" s="33"/>
      <c r="CJ724" s="33"/>
      <c r="CK724" s="33"/>
      <c r="CL724" s="33"/>
      <c r="CM724" s="33"/>
      <c r="CN724" s="33"/>
      <c r="CO724" s="33"/>
      <c r="CP724" s="33"/>
      <c r="CQ724" s="33"/>
      <c r="CR724" s="33"/>
      <c r="CS724" s="33"/>
      <c r="CT724" s="33"/>
      <c r="CU724" s="33"/>
      <c r="CV724" s="33"/>
      <c r="CW724" s="33"/>
      <c r="CX724" s="33"/>
      <c r="CY724" s="33"/>
      <c r="CZ724" s="33"/>
      <c r="DA724" s="33"/>
      <c r="DB724" s="33"/>
      <c r="DC724" s="33"/>
      <c r="DD724" s="33"/>
      <c r="DE724" s="33"/>
    </row>
    <row r="725" spans="1:109" x14ac:dyDescent="0.2">
      <c r="A725" s="32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33"/>
      <c r="CI725" s="33"/>
      <c r="CJ725" s="33"/>
      <c r="CK725" s="33"/>
      <c r="CL725" s="33"/>
      <c r="CM725" s="33"/>
      <c r="CN725" s="33"/>
      <c r="CO725" s="33"/>
      <c r="CP725" s="33"/>
      <c r="CQ725" s="33"/>
      <c r="CR725" s="33"/>
      <c r="CS725" s="33"/>
      <c r="CT725" s="33"/>
      <c r="CU725" s="33"/>
      <c r="CV725" s="33"/>
      <c r="CW725" s="33"/>
      <c r="CX725" s="33"/>
      <c r="CY725" s="33"/>
      <c r="CZ725" s="33"/>
      <c r="DA725" s="33"/>
      <c r="DB725" s="33"/>
      <c r="DC725" s="33"/>
      <c r="DD725" s="33"/>
      <c r="DE725" s="33"/>
    </row>
    <row r="726" spans="1:109" x14ac:dyDescent="0.2">
      <c r="A726" s="32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33"/>
      <c r="CI726" s="33"/>
      <c r="CJ726" s="33"/>
      <c r="CK726" s="33"/>
      <c r="CL726" s="33"/>
      <c r="CM726" s="33"/>
      <c r="CN726" s="33"/>
      <c r="CO726" s="33"/>
      <c r="CP726" s="33"/>
      <c r="CQ726" s="33"/>
      <c r="CR726" s="33"/>
      <c r="CS726" s="33"/>
      <c r="CT726" s="33"/>
      <c r="CU726" s="33"/>
      <c r="CV726" s="33"/>
      <c r="CW726" s="33"/>
      <c r="CX726" s="33"/>
      <c r="CY726" s="33"/>
      <c r="CZ726" s="33"/>
      <c r="DA726" s="33"/>
      <c r="DB726" s="33"/>
      <c r="DC726" s="33"/>
      <c r="DD726" s="33"/>
      <c r="DE726" s="33"/>
    </row>
    <row r="727" spans="1:109" x14ac:dyDescent="0.2">
      <c r="A727" s="32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33"/>
      <c r="CI727" s="33"/>
      <c r="CJ727" s="33"/>
      <c r="CK727" s="33"/>
      <c r="CL727" s="33"/>
      <c r="CM727" s="33"/>
      <c r="CN727" s="33"/>
      <c r="CO727" s="33"/>
      <c r="CP727" s="33"/>
      <c r="CQ727" s="33"/>
      <c r="CR727" s="33"/>
      <c r="CS727" s="33"/>
      <c r="CT727" s="33"/>
      <c r="CU727" s="33"/>
      <c r="CV727" s="33"/>
      <c r="CW727" s="33"/>
      <c r="CX727" s="33"/>
      <c r="CY727" s="33"/>
      <c r="CZ727" s="33"/>
      <c r="DA727" s="33"/>
      <c r="DB727" s="33"/>
      <c r="DC727" s="33"/>
      <c r="DD727" s="33"/>
      <c r="DE727" s="33"/>
    </row>
    <row r="728" spans="1:109" x14ac:dyDescent="0.2">
      <c r="A728" s="32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33"/>
      <c r="CI728" s="33"/>
      <c r="CJ728" s="33"/>
      <c r="CK728" s="33"/>
      <c r="CL728" s="33"/>
      <c r="CM728" s="33"/>
      <c r="CN728" s="33"/>
      <c r="CO728" s="33"/>
      <c r="CP728" s="33"/>
      <c r="CQ728" s="33"/>
      <c r="CR728" s="33"/>
      <c r="CS728" s="33"/>
      <c r="CT728" s="33"/>
      <c r="CU728" s="33"/>
      <c r="CV728" s="33"/>
      <c r="CW728" s="33"/>
      <c r="CX728" s="33"/>
      <c r="CY728" s="33"/>
      <c r="CZ728" s="33"/>
      <c r="DA728" s="33"/>
      <c r="DB728" s="33"/>
      <c r="DC728" s="33"/>
      <c r="DD728" s="33"/>
      <c r="DE728" s="33"/>
    </row>
    <row r="729" spans="1:109" x14ac:dyDescent="0.2">
      <c r="A729" s="32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33"/>
      <c r="CI729" s="33"/>
      <c r="CJ729" s="33"/>
      <c r="CK729" s="33"/>
      <c r="CL729" s="33"/>
      <c r="CM729" s="33"/>
      <c r="CN729" s="33"/>
      <c r="CO729" s="33"/>
      <c r="CP729" s="33"/>
      <c r="CQ729" s="33"/>
      <c r="CR729" s="33"/>
      <c r="CS729" s="33"/>
      <c r="CT729" s="33"/>
      <c r="CU729" s="33"/>
      <c r="CV729" s="33"/>
      <c r="CW729" s="33"/>
      <c r="CX729" s="33"/>
      <c r="CY729" s="33"/>
      <c r="CZ729" s="33"/>
      <c r="DA729" s="33"/>
      <c r="DB729" s="33"/>
      <c r="DC729" s="33"/>
      <c r="DD729" s="33"/>
      <c r="DE729" s="33"/>
    </row>
    <row r="730" spans="1:109" x14ac:dyDescent="0.2">
      <c r="A730" s="32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33"/>
      <c r="CI730" s="33"/>
      <c r="CJ730" s="33"/>
      <c r="CK730" s="33"/>
      <c r="CL730" s="33"/>
      <c r="CM730" s="33"/>
      <c r="CN730" s="33"/>
      <c r="CO730" s="33"/>
      <c r="CP730" s="33"/>
      <c r="CQ730" s="33"/>
      <c r="CR730" s="33"/>
      <c r="CS730" s="33"/>
      <c r="CT730" s="33"/>
      <c r="CU730" s="33"/>
      <c r="CV730" s="33"/>
      <c r="CW730" s="33"/>
      <c r="CX730" s="33"/>
      <c r="CY730" s="33"/>
      <c r="CZ730" s="33"/>
      <c r="DA730" s="33"/>
      <c r="DB730" s="33"/>
      <c r="DC730" s="33"/>
      <c r="DD730" s="33"/>
      <c r="DE730" s="33"/>
    </row>
    <row r="731" spans="1:109" x14ac:dyDescent="0.2">
      <c r="A731" s="32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33"/>
      <c r="CI731" s="33"/>
      <c r="CJ731" s="33"/>
      <c r="CK731" s="33"/>
      <c r="CL731" s="33"/>
      <c r="CM731" s="33"/>
      <c r="CN731" s="33"/>
      <c r="CO731" s="33"/>
      <c r="CP731" s="33"/>
      <c r="CQ731" s="33"/>
      <c r="CR731" s="33"/>
      <c r="CS731" s="33"/>
      <c r="CT731" s="33"/>
      <c r="CU731" s="33"/>
      <c r="CV731" s="33"/>
      <c r="CW731" s="33"/>
      <c r="CX731" s="33"/>
      <c r="CY731" s="33"/>
      <c r="CZ731" s="33"/>
      <c r="DA731" s="33"/>
      <c r="DB731" s="33"/>
      <c r="DC731" s="33"/>
      <c r="DD731" s="33"/>
      <c r="DE731" s="33"/>
    </row>
    <row r="732" spans="1:109" x14ac:dyDescent="0.2">
      <c r="A732" s="32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  <c r="CH732" s="33"/>
      <c r="CI732" s="33"/>
      <c r="CJ732" s="33"/>
      <c r="CK732" s="33"/>
      <c r="CL732" s="33"/>
      <c r="CM732" s="33"/>
      <c r="CN732" s="33"/>
      <c r="CO732" s="33"/>
      <c r="CP732" s="33"/>
      <c r="CQ732" s="33"/>
      <c r="CR732" s="33"/>
      <c r="CS732" s="33"/>
      <c r="CT732" s="33"/>
      <c r="CU732" s="33"/>
      <c r="CV732" s="33"/>
      <c r="CW732" s="33"/>
      <c r="CX732" s="33"/>
      <c r="CY732" s="33"/>
      <c r="CZ732" s="33"/>
      <c r="DA732" s="33"/>
      <c r="DB732" s="33"/>
      <c r="DC732" s="33"/>
      <c r="DD732" s="33"/>
      <c r="DE732" s="33"/>
    </row>
    <row r="733" spans="1:109" x14ac:dyDescent="0.2">
      <c r="A733" s="32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33"/>
      <c r="CI733" s="33"/>
      <c r="CJ733" s="33"/>
      <c r="CK733" s="33"/>
      <c r="CL733" s="33"/>
      <c r="CM733" s="33"/>
      <c r="CN733" s="33"/>
      <c r="CO733" s="33"/>
      <c r="CP733" s="33"/>
      <c r="CQ733" s="33"/>
      <c r="CR733" s="33"/>
      <c r="CS733" s="33"/>
      <c r="CT733" s="33"/>
      <c r="CU733" s="33"/>
      <c r="CV733" s="33"/>
      <c r="CW733" s="33"/>
      <c r="CX733" s="33"/>
      <c r="CY733" s="33"/>
      <c r="CZ733" s="33"/>
      <c r="DA733" s="33"/>
      <c r="DB733" s="33"/>
      <c r="DC733" s="33"/>
      <c r="DD733" s="33"/>
      <c r="DE733" s="33"/>
    </row>
    <row r="734" spans="1:109" x14ac:dyDescent="0.2">
      <c r="A734" s="32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33"/>
      <c r="CI734" s="33"/>
      <c r="CJ734" s="33"/>
      <c r="CK734" s="33"/>
      <c r="CL734" s="33"/>
      <c r="CM734" s="33"/>
      <c r="CN734" s="33"/>
      <c r="CO734" s="33"/>
      <c r="CP734" s="33"/>
      <c r="CQ734" s="33"/>
      <c r="CR734" s="33"/>
      <c r="CS734" s="33"/>
      <c r="CT734" s="33"/>
      <c r="CU734" s="33"/>
      <c r="CV734" s="33"/>
      <c r="CW734" s="33"/>
      <c r="CX734" s="33"/>
      <c r="CY734" s="33"/>
      <c r="CZ734" s="33"/>
      <c r="DA734" s="33"/>
      <c r="DB734" s="33"/>
      <c r="DC734" s="33"/>
      <c r="DD734" s="33"/>
      <c r="DE734" s="33"/>
    </row>
    <row r="735" spans="1:109" x14ac:dyDescent="0.2">
      <c r="A735" s="32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33"/>
      <c r="CI735" s="33"/>
      <c r="CJ735" s="33"/>
      <c r="CK735" s="33"/>
      <c r="CL735" s="33"/>
      <c r="CM735" s="33"/>
      <c r="CN735" s="33"/>
      <c r="CO735" s="33"/>
      <c r="CP735" s="33"/>
      <c r="CQ735" s="33"/>
      <c r="CR735" s="33"/>
      <c r="CS735" s="33"/>
      <c r="CT735" s="33"/>
      <c r="CU735" s="33"/>
      <c r="CV735" s="33"/>
      <c r="CW735" s="33"/>
      <c r="CX735" s="33"/>
      <c r="CY735" s="33"/>
      <c r="CZ735" s="33"/>
      <c r="DA735" s="33"/>
      <c r="DB735" s="33"/>
      <c r="DC735" s="33"/>
      <c r="DD735" s="33"/>
      <c r="DE735" s="33"/>
    </row>
    <row r="736" spans="1:109" x14ac:dyDescent="0.2">
      <c r="A736" s="32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33"/>
      <c r="CI736" s="33"/>
      <c r="CJ736" s="33"/>
      <c r="CK736" s="33"/>
      <c r="CL736" s="33"/>
      <c r="CM736" s="33"/>
      <c r="CN736" s="33"/>
      <c r="CO736" s="33"/>
      <c r="CP736" s="33"/>
      <c r="CQ736" s="33"/>
      <c r="CR736" s="33"/>
      <c r="CS736" s="33"/>
      <c r="CT736" s="33"/>
      <c r="CU736" s="33"/>
      <c r="CV736" s="33"/>
      <c r="CW736" s="33"/>
      <c r="CX736" s="33"/>
      <c r="CY736" s="33"/>
      <c r="CZ736" s="33"/>
      <c r="DA736" s="33"/>
      <c r="DB736" s="33"/>
      <c r="DC736" s="33"/>
      <c r="DD736" s="33"/>
      <c r="DE736" s="33"/>
    </row>
    <row r="737" spans="1:109" x14ac:dyDescent="0.2">
      <c r="A737" s="32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  <c r="CH737" s="33"/>
      <c r="CI737" s="33"/>
      <c r="CJ737" s="33"/>
      <c r="CK737" s="33"/>
      <c r="CL737" s="33"/>
      <c r="CM737" s="33"/>
      <c r="CN737" s="33"/>
      <c r="CO737" s="33"/>
      <c r="CP737" s="33"/>
      <c r="CQ737" s="33"/>
      <c r="CR737" s="33"/>
      <c r="CS737" s="33"/>
      <c r="CT737" s="33"/>
      <c r="CU737" s="33"/>
      <c r="CV737" s="33"/>
      <c r="CW737" s="33"/>
      <c r="CX737" s="33"/>
      <c r="CY737" s="33"/>
      <c r="CZ737" s="33"/>
      <c r="DA737" s="33"/>
      <c r="DB737" s="33"/>
      <c r="DC737" s="33"/>
      <c r="DD737" s="33"/>
      <c r="DE737" s="33"/>
    </row>
    <row r="738" spans="1:109" x14ac:dyDescent="0.2">
      <c r="A738" s="32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33"/>
      <c r="CI738" s="33"/>
      <c r="CJ738" s="33"/>
      <c r="CK738" s="33"/>
      <c r="CL738" s="33"/>
      <c r="CM738" s="33"/>
      <c r="CN738" s="33"/>
      <c r="CO738" s="33"/>
      <c r="CP738" s="33"/>
      <c r="CQ738" s="33"/>
      <c r="CR738" s="33"/>
      <c r="CS738" s="33"/>
      <c r="CT738" s="33"/>
      <c r="CU738" s="33"/>
      <c r="CV738" s="33"/>
      <c r="CW738" s="33"/>
      <c r="CX738" s="33"/>
      <c r="CY738" s="33"/>
      <c r="CZ738" s="33"/>
      <c r="DA738" s="33"/>
      <c r="DB738" s="33"/>
      <c r="DC738" s="33"/>
      <c r="DD738" s="33"/>
      <c r="DE738" s="33"/>
    </row>
    <row r="739" spans="1:109" x14ac:dyDescent="0.2">
      <c r="A739" s="32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33"/>
      <c r="CI739" s="33"/>
      <c r="CJ739" s="33"/>
      <c r="CK739" s="33"/>
      <c r="CL739" s="33"/>
      <c r="CM739" s="33"/>
      <c r="CN739" s="33"/>
      <c r="CO739" s="33"/>
      <c r="CP739" s="33"/>
      <c r="CQ739" s="33"/>
      <c r="CR739" s="33"/>
      <c r="CS739" s="33"/>
      <c r="CT739" s="33"/>
      <c r="CU739" s="33"/>
      <c r="CV739" s="33"/>
      <c r="CW739" s="33"/>
      <c r="CX739" s="33"/>
      <c r="CY739" s="33"/>
      <c r="CZ739" s="33"/>
      <c r="DA739" s="33"/>
      <c r="DB739" s="33"/>
      <c r="DC739" s="33"/>
      <c r="DD739" s="33"/>
      <c r="DE739" s="33"/>
    </row>
    <row r="740" spans="1:109" x14ac:dyDescent="0.2">
      <c r="A740" s="32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33"/>
      <c r="CI740" s="33"/>
      <c r="CJ740" s="33"/>
      <c r="CK740" s="33"/>
      <c r="CL740" s="33"/>
      <c r="CM740" s="33"/>
      <c r="CN740" s="33"/>
      <c r="CO740" s="33"/>
      <c r="CP740" s="33"/>
      <c r="CQ740" s="33"/>
      <c r="CR740" s="33"/>
      <c r="CS740" s="33"/>
      <c r="CT740" s="33"/>
      <c r="CU740" s="33"/>
      <c r="CV740" s="33"/>
      <c r="CW740" s="33"/>
      <c r="CX740" s="33"/>
      <c r="CY740" s="33"/>
      <c r="CZ740" s="33"/>
      <c r="DA740" s="33"/>
      <c r="DB740" s="33"/>
      <c r="DC740" s="33"/>
      <c r="DD740" s="33"/>
      <c r="DE740" s="33"/>
    </row>
    <row r="741" spans="1:109" x14ac:dyDescent="0.2">
      <c r="A741" s="32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33"/>
      <c r="CI741" s="33"/>
      <c r="CJ741" s="33"/>
      <c r="CK741" s="33"/>
      <c r="CL741" s="33"/>
      <c r="CM741" s="33"/>
      <c r="CN741" s="33"/>
      <c r="CO741" s="33"/>
      <c r="CP741" s="33"/>
      <c r="CQ741" s="33"/>
      <c r="CR741" s="33"/>
      <c r="CS741" s="33"/>
      <c r="CT741" s="33"/>
      <c r="CU741" s="33"/>
      <c r="CV741" s="33"/>
      <c r="CW741" s="33"/>
      <c r="CX741" s="33"/>
      <c r="CY741" s="33"/>
      <c r="CZ741" s="33"/>
      <c r="DA741" s="33"/>
      <c r="DB741" s="33"/>
      <c r="DC741" s="33"/>
      <c r="DD741" s="33"/>
      <c r="DE741" s="33"/>
    </row>
    <row r="742" spans="1:109" x14ac:dyDescent="0.2">
      <c r="A742" s="32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33"/>
      <c r="CI742" s="33"/>
      <c r="CJ742" s="33"/>
      <c r="CK742" s="33"/>
      <c r="CL742" s="33"/>
      <c r="CM742" s="33"/>
      <c r="CN742" s="33"/>
      <c r="CO742" s="33"/>
      <c r="CP742" s="33"/>
      <c r="CQ742" s="33"/>
      <c r="CR742" s="33"/>
      <c r="CS742" s="33"/>
      <c r="CT742" s="33"/>
      <c r="CU742" s="33"/>
      <c r="CV742" s="33"/>
      <c r="CW742" s="33"/>
      <c r="CX742" s="33"/>
      <c r="CY742" s="33"/>
      <c r="CZ742" s="33"/>
      <c r="DA742" s="33"/>
      <c r="DB742" s="33"/>
      <c r="DC742" s="33"/>
      <c r="DD742" s="33"/>
      <c r="DE742" s="33"/>
    </row>
    <row r="743" spans="1:109" x14ac:dyDescent="0.2">
      <c r="A743" s="32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33"/>
      <c r="CI743" s="33"/>
      <c r="CJ743" s="33"/>
      <c r="CK743" s="33"/>
      <c r="CL743" s="33"/>
      <c r="CM743" s="33"/>
      <c r="CN743" s="33"/>
      <c r="CO743" s="33"/>
      <c r="CP743" s="33"/>
      <c r="CQ743" s="33"/>
      <c r="CR743" s="33"/>
      <c r="CS743" s="33"/>
      <c r="CT743" s="33"/>
      <c r="CU743" s="33"/>
      <c r="CV743" s="33"/>
      <c r="CW743" s="33"/>
      <c r="CX743" s="33"/>
      <c r="CY743" s="33"/>
      <c r="CZ743" s="33"/>
      <c r="DA743" s="33"/>
      <c r="DB743" s="33"/>
      <c r="DC743" s="33"/>
      <c r="DD743" s="33"/>
      <c r="DE743" s="33"/>
    </row>
    <row r="744" spans="1:109" x14ac:dyDescent="0.2">
      <c r="A744" s="32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33"/>
      <c r="CI744" s="33"/>
      <c r="CJ744" s="33"/>
      <c r="CK744" s="33"/>
      <c r="CL744" s="33"/>
      <c r="CM744" s="33"/>
      <c r="CN744" s="33"/>
      <c r="CO744" s="33"/>
      <c r="CP744" s="33"/>
      <c r="CQ744" s="33"/>
      <c r="CR744" s="33"/>
      <c r="CS744" s="33"/>
      <c r="CT744" s="33"/>
      <c r="CU744" s="33"/>
      <c r="CV744" s="33"/>
      <c r="CW744" s="33"/>
      <c r="CX744" s="33"/>
      <c r="CY744" s="33"/>
      <c r="CZ744" s="33"/>
      <c r="DA744" s="33"/>
      <c r="DB744" s="33"/>
      <c r="DC744" s="33"/>
      <c r="DD744" s="33"/>
      <c r="DE744" s="33"/>
    </row>
    <row r="745" spans="1:109" x14ac:dyDescent="0.2">
      <c r="A745" s="32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33"/>
      <c r="CI745" s="33"/>
      <c r="CJ745" s="33"/>
      <c r="CK745" s="33"/>
      <c r="CL745" s="33"/>
      <c r="CM745" s="33"/>
      <c r="CN745" s="33"/>
      <c r="CO745" s="33"/>
      <c r="CP745" s="33"/>
      <c r="CQ745" s="33"/>
      <c r="CR745" s="33"/>
      <c r="CS745" s="33"/>
      <c r="CT745" s="33"/>
      <c r="CU745" s="33"/>
      <c r="CV745" s="33"/>
      <c r="CW745" s="33"/>
      <c r="CX745" s="33"/>
      <c r="CY745" s="33"/>
      <c r="CZ745" s="33"/>
      <c r="DA745" s="33"/>
      <c r="DB745" s="33"/>
      <c r="DC745" s="33"/>
      <c r="DD745" s="33"/>
      <c r="DE745" s="33"/>
    </row>
    <row r="746" spans="1:109" x14ac:dyDescent="0.2">
      <c r="A746" s="32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  <c r="CH746" s="33"/>
      <c r="CI746" s="33"/>
      <c r="CJ746" s="33"/>
      <c r="CK746" s="33"/>
      <c r="CL746" s="33"/>
      <c r="CM746" s="33"/>
      <c r="CN746" s="33"/>
      <c r="CO746" s="33"/>
      <c r="CP746" s="33"/>
      <c r="CQ746" s="33"/>
      <c r="CR746" s="33"/>
      <c r="CS746" s="33"/>
      <c r="CT746" s="33"/>
      <c r="CU746" s="33"/>
      <c r="CV746" s="33"/>
      <c r="CW746" s="33"/>
      <c r="CX746" s="33"/>
      <c r="CY746" s="33"/>
      <c r="CZ746" s="33"/>
      <c r="DA746" s="33"/>
      <c r="DB746" s="33"/>
      <c r="DC746" s="33"/>
      <c r="DD746" s="33"/>
      <c r="DE746" s="33"/>
    </row>
    <row r="747" spans="1:109" x14ac:dyDescent="0.2">
      <c r="A747" s="32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  <c r="CH747" s="33"/>
      <c r="CI747" s="33"/>
      <c r="CJ747" s="33"/>
      <c r="CK747" s="33"/>
      <c r="CL747" s="33"/>
      <c r="CM747" s="33"/>
      <c r="CN747" s="33"/>
      <c r="CO747" s="33"/>
      <c r="CP747" s="33"/>
      <c r="CQ747" s="33"/>
      <c r="CR747" s="33"/>
      <c r="CS747" s="33"/>
      <c r="CT747" s="33"/>
      <c r="CU747" s="33"/>
      <c r="CV747" s="33"/>
      <c r="CW747" s="33"/>
      <c r="CX747" s="33"/>
      <c r="CY747" s="33"/>
      <c r="CZ747" s="33"/>
      <c r="DA747" s="33"/>
      <c r="DB747" s="33"/>
      <c r="DC747" s="33"/>
      <c r="DD747" s="33"/>
      <c r="DE747" s="33"/>
    </row>
    <row r="748" spans="1:109" x14ac:dyDescent="0.2">
      <c r="A748" s="32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  <c r="CH748" s="33"/>
      <c r="CI748" s="33"/>
      <c r="CJ748" s="33"/>
      <c r="CK748" s="33"/>
      <c r="CL748" s="33"/>
      <c r="CM748" s="33"/>
      <c r="CN748" s="33"/>
      <c r="CO748" s="33"/>
      <c r="CP748" s="33"/>
      <c r="CQ748" s="33"/>
      <c r="CR748" s="33"/>
      <c r="CS748" s="33"/>
      <c r="CT748" s="33"/>
      <c r="CU748" s="33"/>
      <c r="CV748" s="33"/>
      <c r="CW748" s="33"/>
      <c r="CX748" s="33"/>
      <c r="CY748" s="33"/>
      <c r="CZ748" s="33"/>
      <c r="DA748" s="33"/>
      <c r="DB748" s="33"/>
      <c r="DC748" s="33"/>
      <c r="DD748" s="33"/>
      <c r="DE748" s="33"/>
    </row>
    <row r="749" spans="1:109" x14ac:dyDescent="0.2">
      <c r="A749" s="32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  <c r="CH749" s="33"/>
      <c r="CI749" s="33"/>
      <c r="CJ749" s="33"/>
      <c r="CK749" s="33"/>
      <c r="CL749" s="33"/>
      <c r="CM749" s="33"/>
      <c r="CN749" s="33"/>
      <c r="CO749" s="33"/>
      <c r="CP749" s="33"/>
      <c r="CQ749" s="33"/>
      <c r="CR749" s="33"/>
      <c r="CS749" s="33"/>
      <c r="CT749" s="33"/>
      <c r="CU749" s="33"/>
      <c r="CV749" s="33"/>
      <c r="CW749" s="33"/>
      <c r="CX749" s="33"/>
      <c r="CY749" s="33"/>
      <c r="CZ749" s="33"/>
      <c r="DA749" s="33"/>
      <c r="DB749" s="33"/>
      <c r="DC749" s="33"/>
      <c r="DD749" s="33"/>
      <c r="DE749" s="33"/>
    </row>
    <row r="750" spans="1:109" x14ac:dyDescent="0.2">
      <c r="A750" s="32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  <c r="CH750" s="33"/>
      <c r="CI750" s="33"/>
      <c r="CJ750" s="33"/>
      <c r="CK750" s="33"/>
      <c r="CL750" s="33"/>
      <c r="CM750" s="33"/>
      <c r="CN750" s="33"/>
      <c r="CO750" s="33"/>
      <c r="CP750" s="33"/>
      <c r="CQ750" s="33"/>
      <c r="CR750" s="33"/>
      <c r="CS750" s="33"/>
      <c r="CT750" s="33"/>
      <c r="CU750" s="33"/>
      <c r="CV750" s="33"/>
      <c r="CW750" s="33"/>
      <c r="CX750" s="33"/>
      <c r="CY750" s="33"/>
      <c r="CZ750" s="33"/>
      <c r="DA750" s="33"/>
      <c r="DB750" s="33"/>
      <c r="DC750" s="33"/>
      <c r="DD750" s="33"/>
      <c r="DE750" s="33"/>
    </row>
    <row r="751" spans="1:109" x14ac:dyDescent="0.2">
      <c r="A751" s="32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  <c r="CH751" s="33"/>
      <c r="CI751" s="33"/>
      <c r="CJ751" s="33"/>
      <c r="CK751" s="33"/>
      <c r="CL751" s="33"/>
      <c r="CM751" s="33"/>
      <c r="CN751" s="33"/>
      <c r="CO751" s="33"/>
      <c r="CP751" s="33"/>
      <c r="CQ751" s="33"/>
      <c r="CR751" s="33"/>
      <c r="CS751" s="33"/>
      <c r="CT751" s="33"/>
      <c r="CU751" s="33"/>
      <c r="CV751" s="33"/>
      <c r="CW751" s="33"/>
      <c r="CX751" s="33"/>
      <c r="CY751" s="33"/>
      <c r="CZ751" s="33"/>
      <c r="DA751" s="33"/>
      <c r="DB751" s="33"/>
      <c r="DC751" s="33"/>
      <c r="DD751" s="33"/>
      <c r="DE751" s="33"/>
    </row>
    <row r="752" spans="1:109" x14ac:dyDescent="0.2">
      <c r="A752" s="32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  <c r="CH752" s="33"/>
      <c r="CI752" s="33"/>
      <c r="CJ752" s="33"/>
      <c r="CK752" s="33"/>
      <c r="CL752" s="33"/>
      <c r="CM752" s="33"/>
      <c r="CN752" s="33"/>
      <c r="CO752" s="33"/>
      <c r="CP752" s="33"/>
      <c r="CQ752" s="33"/>
      <c r="CR752" s="33"/>
      <c r="CS752" s="33"/>
      <c r="CT752" s="33"/>
      <c r="CU752" s="33"/>
      <c r="CV752" s="33"/>
      <c r="CW752" s="33"/>
      <c r="CX752" s="33"/>
      <c r="CY752" s="33"/>
      <c r="CZ752" s="33"/>
      <c r="DA752" s="33"/>
      <c r="DB752" s="33"/>
      <c r="DC752" s="33"/>
      <c r="DD752" s="33"/>
      <c r="DE752" s="33"/>
    </row>
    <row r="753" spans="1:109" x14ac:dyDescent="0.2">
      <c r="A753" s="32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  <c r="CH753" s="33"/>
      <c r="CI753" s="33"/>
      <c r="CJ753" s="33"/>
      <c r="CK753" s="33"/>
      <c r="CL753" s="33"/>
      <c r="CM753" s="33"/>
      <c r="CN753" s="33"/>
      <c r="CO753" s="33"/>
      <c r="CP753" s="33"/>
      <c r="CQ753" s="33"/>
      <c r="CR753" s="33"/>
      <c r="CS753" s="33"/>
      <c r="CT753" s="33"/>
      <c r="CU753" s="33"/>
      <c r="CV753" s="33"/>
      <c r="CW753" s="33"/>
      <c r="CX753" s="33"/>
      <c r="CY753" s="33"/>
      <c r="CZ753" s="33"/>
      <c r="DA753" s="33"/>
      <c r="DB753" s="33"/>
      <c r="DC753" s="33"/>
      <c r="DD753" s="33"/>
      <c r="DE753" s="33"/>
    </row>
    <row r="754" spans="1:109" x14ac:dyDescent="0.2">
      <c r="A754" s="32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  <c r="CH754" s="33"/>
      <c r="CI754" s="33"/>
      <c r="CJ754" s="33"/>
      <c r="CK754" s="33"/>
      <c r="CL754" s="33"/>
      <c r="CM754" s="33"/>
      <c r="CN754" s="33"/>
      <c r="CO754" s="33"/>
      <c r="CP754" s="33"/>
      <c r="CQ754" s="33"/>
      <c r="CR754" s="33"/>
      <c r="CS754" s="33"/>
      <c r="CT754" s="33"/>
      <c r="CU754" s="33"/>
      <c r="CV754" s="33"/>
      <c r="CW754" s="33"/>
      <c r="CX754" s="33"/>
      <c r="CY754" s="33"/>
      <c r="CZ754" s="33"/>
      <c r="DA754" s="33"/>
      <c r="DB754" s="33"/>
      <c r="DC754" s="33"/>
      <c r="DD754" s="33"/>
      <c r="DE754" s="33"/>
    </row>
    <row r="755" spans="1:109" x14ac:dyDescent="0.2">
      <c r="A755" s="32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  <c r="CH755" s="33"/>
      <c r="CI755" s="33"/>
      <c r="CJ755" s="33"/>
      <c r="CK755" s="33"/>
      <c r="CL755" s="33"/>
      <c r="CM755" s="33"/>
      <c r="CN755" s="33"/>
      <c r="CO755" s="33"/>
      <c r="CP755" s="33"/>
      <c r="CQ755" s="33"/>
      <c r="CR755" s="33"/>
      <c r="CS755" s="33"/>
      <c r="CT755" s="33"/>
      <c r="CU755" s="33"/>
      <c r="CV755" s="33"/>
      <c r="CW755" s="33"/>
      <c r="CX755" s="33"/>
      <c r="CY755" s="33"/>
      <c r="CZ755" s="33"/>
      <c r="DA755" s="33"/>
      <c r="DB755" s="33"/>
      <c r="DC755" s="33"/>
      <c r="DD755" s="33"/>
      <c r="DE755" s="33"/>
    </row>
    <row r="756" spans="1:109" x14ac:dyDescent="0.2">
      <c r="A756" s="32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  <c r="CH756" s="33"/>
      <c r="CI756" s="33"/>
      <c r="CJ756" s="33"/>
      <c r="CK756" s="33"/>
      <c r="CL756" s="33"/>
      <c r="CM756" s="33"/>
      <c r="CN756" s="33"/>
      <c r="CO756" s="33"/>
      <c r="CP756" s="33"/>
      <c r="CQ756" s="33"/>
      <c r="CR756" s="33"/>
      <c r="CS756" s="33"/>
      <c r="CT756" s="33"/>
      <c r="CU756" s="33"/>
      <c r="CV756" s="33"/>
      <c r="CW756" s="33"/>
      <c r="CX756" s="33"/>
      <c r="CY756" s="33"/>
      <c r="CZ756" s="33"/>
      <c r="DA756" s="33"/>
      <c r="DB756" s="33"/>
      <c r="DC756" s="33"/>
      <c r="DD756" s="33"/>
      <c r="DE756" s="33"/>
    </row>
    <row r="757" spans="1:109" x14ac:dyDescent="0.2">
      <c r="A757" s="32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  <c r="CH757" s="33"/>
      <c r="CI757" s="33"/>
      <c r="CJ757" s="33"/>
      <c r="CK757" s="33"/>
      <c r="CL757" s="33"/>
      <c r="CM757" s="33"/>
      <c r="CN757" s="33"/>
      <c r="CO757" s="33"/>
      <c r="CP757" s="33"/>
      <c r="CQ757" s="33"/>
      <c r="CR757" s="33"/>
      <c r="CS757" s="33"/>
      <c r="CT757" s="33"/>
      <c r="CU757" s="33"/>
      <c r="CV757" s="33"/>
      <c r="CW757" s="33"/>
      <c r="CX757" s="33"/>
      <c r="CY757" s="33"/>
      <c r="CZ757" s="33"/>
      <c r="DA757" s="33"/>
      <c r="DB757" s="33"/>
      <c r="DC757" s="33"/>
      <c r="DD757" s="33"/>
      <c r="DE757" s="33"/>
    </row>
    <row r="758" spans="1:109" x14ac:dyDescent="0.2">
      <c r="A758" s="32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  <c r="CH758" s="33"/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  <c r="CT758" s="33"/>
      <c r="CU758" s="33"/>
      <c r="CV758" s="33"/>
      <c r="CW758" s="33"/>
      <c r="CX758" s="33"/>
      <c r="CY758" s="33"/>
      <c r="CZ758" s="33"/>
      <c r="DA758" s="33"/>
      <c r="DB758" s="33"/>
      <c r="DC758" s="33"/>
      <c r="DD758" s="33"/>
      <c r="DE758" s="33"/>
    </row>
    <row r="759" spans="1:109" x14ac:dyDescent="0.2">
      <c r="A759" s="32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  <c r="CH759" s="33"/>
      <c r="CI759" s="33"/>
      <c r="CJ759" s="33"/>
      <c r="CK759" s="33"/>
      <c r="CL759" s="33"/>
      <c r="CM759" s="33"/>
      <c r="CN759" s="33"/>
      <c r="CO759" s="33"/>
      <c r="CP759" s="33"/>
      <c r="CQ759" s="33"/>
      <c r="CR759" s="33"/>
      <c r="CS759" s="33"/>
      <c r="CT759" s="33"/>
      <c r="CU759" s="33"/>
      <c r="CV759" s="33"/>
      <c r="CW759" s="33"/>
      <c r="CX759" s="33"/>
      <c r="CY759" s="33"/>
      <c r="CZ759" s="33"/>
      <c r="DA759" s="33"/>
      <c r="DB759" s="33"/>
      <c r="DC759" s="33"/>
      <c r="DD759" s="33"/>
      <c r="DE759" s="33"/>
    </row>
    <row r="760" spans="1:109" x14ac:dyDescent="0.2">
      <c r="A760" s="32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  <c r="CH760" s="33"/>
      <c r="CI760" s="33"/>
      <c r="CJ760" s="33"/>
      <c r="CK760" s="33"/>
      <c r="CL760" s="33"/>
      <c r="CM760" s="33"/>
      <c r="CN760" s="33"/>
      <c r="CO760" s="33"/>
      <c r="CP760" s="33"/>
      <c r="CQ760" s="33"/>
      <c r="CR760" s="33"/>
      <c r="CS760" s="33"/>
      <c r="CT760" s="33"/>
      <c r="CU760" s="33"/>
      <c r="CV760" s="33"/>
      <c r="CW760" s="33"/>
      <c r="CX760" s="33"/>
      <c r="CY760" s="33"/>
      <c r="CZ760" s="33"/>
      <c r="DA760" s="33"/>
      <c r="DB760" s="33"/>
      <c r="DC760" s="33"/>
      <c r="DD760" s="33"/>
      <c r="DE760" s="33"/>
    </row>
    <row r="761" spans="1:109" x14ac:dyDescent="0.2">
      <c r="A761" s="32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  <c r="CH761" s="33"/>
      <c r="CI761" s="33"/>
      <c r="CJ761" s="33"/>
      <c r="CK761" s="33"/>
      <c r="CL761" s="33"/>
      <c r="CM761" s="33"/>
      <c r="CN761" s="33"/>
      <c r="CO761" s="33"/>
      <c r="CP761" s="33"/>
      <c r="CQ761" s="33"/>
      <c r="CR761" s="33"/>
      <c r="CS761" s="33"/>
      <c r="CT761" s="33"/>
      <c r="CU761" s="33"/>
      <c r="CV761" s="33"/>
      <c r="CW761" s="33"/>
      <c r="CX761" s="33"/>
      <c r="CY761" s="33"/>
      <c r="CZ761" s="33"/>
      <c r="DA761" s="33"/>
      <c r="DB761" s="33"/>
      <c r="DC761" s="33"/>
      <c r="DD761" s="33"/>
      <c r="DE761" s="33"/>
    </row>
    <row r="762" spans="1:109" x14ac:dyDescent="0.2">
      <c r="A762" s="32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  <c r="CH762" s="33"/>
      <c r="CI762" s="33"/>
      <c r="CJ762" s="33"/>
      <c r="CK762" s="33"/>
      <c r="CL762" s="33"/>
      <c r="CM762" s="33"/>
      <c r="CN762" s="33"/>
      <c r="CO762" s="33"/>
      <c r="CP762" s="33"/>
      <c r="CQ762" s="33"/>
      <c r="CR762" s="33"/>
      <c r="CS762" s="33"/>
      <c r="CT762" s="33"/>
      <c r="CU762" s="33"/>
      <c r="CV762" s="33"/>
      <c r="CW762" s="33"/>
      <c r="CX762" s="33"/>
      <c r="CY762" s="33"/>
      <c r="CZ762" s="33"/>
      <c r="DA762" s="33"/>
      <c r="DB762" s="33"/>
      <c r="DC762" s="33"/>
      <c r="DD762" s="33"/>
      <c r="DE762" s="33"/>
    </row>
    <row r="763" spans="1:109" x14ac:dyDescent="0.2">
      <c r="A763" s="32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  <c r="CH763" s="33"/>
      <c r="CI763" s="33"/>
      <c r="CJ763" s="33"/>
      <c r="CK763" s="33"/>
      <c r="CL763" s="33"/>
      <c r="CM763" s="33"/>
      <c r="CN763" s="33"/>
      <c r="CO763" s="33"/>
      <c r="CP763" s="33"/>
      <c r="CQ763" s="33"/>
      <c r="CR763" s="33"/>
      <c r="CS763" s="33"/>
      <c r="CT763" s="33"/>
      <c r="CU763" s="33"/>
      <c r="CV763" s="33"/>
      <c r="CW763" s="33"/>
      <c r="CX763" s="33"/>
      <c r="CY763" s="33"/>
      <c r="CZ763" s="33"/>
      <c r="DA763" s="33"/>
      <c r="DB763" s="33"/>
      <c r="DC763" s="33"/>
      <c r="DD763" s="33"/>
      <c r="DE763" s="33"/>
    </row>
    <row r="764" spans="1:109" x14ac:dyDescent="0.2">
      <c r="A764" s="32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  <c r="CH764" s="33"/>
      <c r="CI764" s="33"/>
      <c r="CJ764" s="33"/>
      <c r="CK764" s="33"/>
      <c r="CL764" s="33"/>
      <c r="CM764" s="33"/>
      <c r="CN764" s="33"/>
      <c r="CO764" s="33"/>
      <c r="CP764" s="33"/>
      <c r="CQ764" s="33"/>
      <c r="CR764" s="33"/>
      <c r="CS764" s="33"/>
      <c r="CT764" s="33"/>
      <c r="CU764" s="33"/>
      <c r="CV764" s="33"/>
      <c r="CW764" s="33"/>
      <c r="CX764" s="33"/>
      <c r="CY764" s="33"/>
      <c r="CZ764" s="33"/>
      <c r="DA764" s="33"/>
      <c r="DB764" s="33"/>
      <c r="DC764" s="33"/>
      <c r="DD764" s="33"/>
      <c r="DE764" s="33"/>
    </row>
    <row r="765" spans="1:109" x14ac:dyDescent="0.2">
      <c r="A765" s="32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  <c r="CH765" s="33"/>
      <c r="CI765" s="33"/>
      <c r="CJ765" s="33"/>
      <c r="CK765" s="33"/>
      <c r="CL765" s="33"/>
      <c r="CM765" s="33"/>
      <c r="CN765" s="33"/>
      <c r="CO765" s="33"/>
      <c r="CP765" s="33"/>
      <c r="CQ765" s="33"/>
      <c r="CR765" s="33"/>
      <c r="CS765" s="33"/>
      <c r="CT765" s="33"/>
      <c r="CU765" s="33"/>
      <c r="CV765" s="33"/>
      <c r="CW765" s="33"/>
      <c r="CX765" s="33"/>
      <c r="CY765" s="33"/>
      <c r="CZ765" s="33"/>
      <c r="DA765" s="33"/>
      <c r="DB765" s="33"/>
      <c r="DC765" s="33"/>
      <c r="DD765" s="33"/>
      <c r="DE765" s="33"/>
    </row>
    <row r="766" spans="1:109" x14ac:dyDescent="0.2">
      <c r="A766" s="32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  <c r="CH766" s="33"/>
      <c r="CI766" s="33"/>
      <c r="CJ766" s="33"/>
      <c r="CK766" s="33"/>
      <c r="CL766" s="33"/>
      <c r="CM766" s="33"/>
      <c r="CN766" s="33"/>
      <c r="CO766" s="33"/>
      <c r="CP766" s="33"/>
      <c r="CQ766" s="33"/>
      <c r="CR766" s="33"/>
      <c r="CS766" s="33"/>
      <c r="CT766" s="33"/>
      <c r="CU766" s="33"/>
      <c r="CV766" s="33"/>
      <c r="CW766" s="33"/>
      <c r="CX766" s="33"/>
      <c r="CY766" s="33"/>
      <c r="CZ766" s="33"/>
      <c r="DA766" s="33"/>
      <c r="DB766" s="33"/>
      <c r="DC766" s="33"/>
      <c r="DD766" s="33"/>
      <c r="DE766" s="33"/>
    </row>
    <row r="767" spans="1:109" x14ac:dyDescent="0.2">
      <c r="A767" s="32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  <c r="CH767" s="33"/>
      <c r="CI767" s="33"/>
      <c r="CJ767" s="33"/>
      <c r="CK767" s="33"/>
      <c r="CL767" s="33"/>
      <c r="CM767" s="33"/>
      <c r="CN767" s="33"/>
      <c r="CO767" s="33"/>
      <c r="CP767" s="33"/>
      <c r="CQ767" s="33"/>
      <c r="CR767" s="33"/>
      <c r="CS767" s="33"/>
      <c r="CT767" s="33"/>
      <c r="CU767" s="33"/>
      <c r="CV767" s="33"/>
      <c r="CW767" s="33"/>
      <c r="CX767" s="33"/>
      <c r="CY767" s="33"/>
      <c r="CZ767" s="33"/>
      <c r="DA767" s="33"/>
      <c r="DB767" s="33"/>
      <c r="DC767" s="33"/>
      <c r="DD767" s="33"/>
      <c r="DE767" s="33"/>
    </row>
    <row r="768" spans="1:109" x14ac:dyDescent="0.2">
      <c r="A768" s="32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  <c r="CH768" s="33"/>
      <c r="CI768" s="33"/>
      <c r="CJ768" s="33"/>
      <c r="CK768" s="33"/>
      <c r="CL768" s="33"/>
      <c r="CM768" s="33"/>
      <c r="CN768" s="33"/>
      <c r="CO768" s="33"/>
      <c r="CP768" s="33"/>
      <c r="CQ768" s="33"/>
      <c r="CR768" s="33"/>
      <c r="CS768" s="33"/>
      <c r="CT768" s="33"/>
      <c r="CU768" s="33"/>
      <c r="CV768" s="33"/>
      <c r="CW768" s="33"/>
      <c r="CX768" s="33"/>
      <c r="CY768" s="33"/>
      <c r="CZ768" s="33"/>
      <c r="DA768" s="33"/>
      <c r="DB768" s="33"/>
      <c r="DC768" s="33"/>
      <c r="DD768" s="33"/>
      <c r="DE768" s="33"/>
    </row>
    <row r="769" spans="1:109" x14ac:dyDescent="0.2">
      <c r="A769" s="32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  <c r="CH769" s="33"/>
      <c r="CI769" s="33"/>
      <c r="CJ769" s="33"/>
      <c r="CK769" s="33"/>
      <c r="CL769" s="33"/>
      <c r="CM769" s="33"/>
      <c r="CN769" s="33"/>
      <c r="CO769" s="33"/>
      <c r="CP769" s="33"/>
      <c r="CQ769" s="33"/>
      <c r="CR769" s="33"/>
      <c r="CS769" s="33"/>
      <c r="CT769" s="33"/>
      <c r="CU769" s="33"/>
      <c r="CV769" s="33"/>
      <c r="CW769" s="33"/>
      <c r="CX769" s="33"/>
      <c r="CY769" s="33"/>
      <c r="CZ769" s="33"/>
      <c r="DA769" s="33"/>
      <c r="DB769" s="33"/>
      <c r="DC769" s="33"/>
      <c r="DD769" s="33"/>
      <c r="DE769" s="33"/>
    </row>
    <row r="770" spans="1:109" x14ac:dyDescent="0.2">
      <c r="A770" s="32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  <c r="CH770" s="33"/>
      <c r="CI770" s="33"/>
      <c r="CJ770" s="33"/>
      <c r="CK770" s="33"/>
      <c r="CL770" s="33"/>
      <c r="CM770" s="33"/>
      <c r="CN770" s="33"/>
      <c r="CO770" s="33"/>
      <c r="CP770" s="33"/>
      <c r="CQ770" s="33"/>
      <c r="CR770" s="33"/>
      <c r="CS770" s="33"/>
      <c r="CT770" s="33"/>
      <c r="CU770" s="33"/>
      <c r="CV770" s="33"/>
      <c r="CW770" s="33"/>
      <c r="CX770" s="33"/>
      <c r="CY770" s="33"/>
      <c r="CZ770" s="33"/>
      <c r="DA770" s="33"/>
      <c r="DB770" s="33"/>
      <c r="DC770" s="33"/>
      <c r="DD770" s="33"/>
      <c r="DE770" s="33"/>
    </row>
    <row r="771" spans="1:109" x14ac:dyDescent="0.2">
      <c r="A771" s="32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  <c r="CH771" s="33"/>
      <c r="CI771" s="33"/>
      <c r="CJ771" s="33"/>
      <c r="CK771" s="33"/>
      <c r="CL771" s="33"/>
      <c r="CM771" s="33"/>
      <c r="CN771" s="33"/>
      <c r="CO771" s="33"/>
      <c r="CP771" s="33"/>
      <c r="CQ771" s="33"/>
      <c r="CR771" s="33"/>
      <c r="CS771" s="33"/>
      <c r="CT771" s="33"/>
      <c r="CU771" s="33"/>
      <c r="CV771" s="33"/>
      <c r="CW771" s="33"/>
      <c r="CX771" s="33"/>
      <c r="CY771" s="33"/>
      <c r="CZ771" s="33"/>
      <c r="DA771" s="33"/>
      <c r="DB771" s="33"/>
      <c r="DC771" s="33"/>
      <c r="DD771" s="33"/>
      <c r="DE771" s="33"/>
    </row>
    <row r="772" spans="1:109" x14ac:dyDescent="0.2">
      <c r="A772" s="32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  <c r="CH772" s="33"/>
      <c r="CI772" s="33"/>
      <c r="CJ772" s="33"/>
      <c r="CK772" s="33"/>
      <c r="CL772" s="33"/>
      <c r="CM772" s="33"/>
      <c r="CN772" s="33"/>
      <c r="CO772" s="33"/>
      <c r="CP772" s="33"/>
      <c r="CQ772" s="33"/>
      <c r="CR772" s="33"/>
      <c r="CS772" s="33"/>
      <c r="CT772" s="33"/>
      <c r="CU772" s="33"/>
      <c r="CV772" s="33"/>
      <c r="CW772" s="33"/>
      <c r="CX772" s="33"/>
      <c r="CY772" s="33"/>
      <c r="CZ772" s="33"/>
      <c r="DA772" s="33"/>
      <c r="DB772" s="33"/>
      <c r="DC772" s="33"/>
      <c r="DD772" s="33"/>
      <c r="DE772" s="33"/>
    </row>
    <row r="773" spans="1:109" x14ac:dyDescent="0.2">
      <c r="A773" s="32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  <c r="CH773" s="33"/>
      <c r="CI773" s="33"/>
      <c r="CJ773" s="33"/>
      <c r="CK773" s="33"/>
      <c r="CL773" s="33"/>
      <c r="CM773" s="33"/>
      <c r="CN773" s="33"/>
      <c r="CO773" s="33"/>
      <c r="CP773" s="33"/>
      <c r="CQ773" s="33"/>
      <c r="CR773" s="33"/>
      <c r="CS773" s="33"/>
      <c r="CT773" s="33"/>
      <c r="CU773" s="33"/>
      <c r="CV773" s="33"/>
      <c r="CW773" s="33"/>
      <c r="CX773" s="33"/>
      <c r="CY773" s="33"/>
      <c r="CZ773" s="33"/>
      <c r="DA773" s="33"/>
      <c r="DB773" s="33"/>
      <c r="DC773" s="33"/>
      <c r="DD773" s="33"/>
      <c r="DE773" s="33"/>
    </row>
    <row r="774" spans="1:109" x14ac:dyDescent="0.2">
      <c r="A774" s="32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  <c r="CH774" s="33"/>
      <c r="CI774" s="33"/>
      <c r="CJ774" s="33"/>
      <c r="CK774" s="33"/>
      <c r="CL774" s="33"/>
      <c r="CM774" s="33"/>
      <c r="CN774" s="33"/>
      <c r="CO774" s="33"/>
      <c r="CP774" s="33"/>
      <c r="CQ774" s="33"/>
      <c r="CR774" s="33"/>
      <c r="CS774" s="33"/>
      <c r="CT774" s="33"/>
      <c r="CU774" s="33"/>
      <c r="CV774" s="33"/>
      <c r="CW774" s="33"/>
      <c r="CX774" s="33"/>
      <c r="CY774" s="33"/>
      <c r="CZ774" s="33"/>
      <c r="DA774" s="33"/>
      <c r="DB774" s="33"/>
      <c r="DC774" s="33"/>
      <c r="DD774" s="33"/>
      <c r="DE774" s="33"/>
    </row>
    <row r="775" spans="1:109" x14ac:dyDescent="0.2">
      <c r="A775" s="32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  <c r="CH775" s="33"/>
      <c r="CI775" s="33"/>
      <c r="CJ775" s="33"/>
      <c r="CK775" s="33"/>
      <c r="CL775" s="33"/>
      <c r="CM775" s="33"/>
      <c r="CN775" s="33"/>
      <c r="CO775" s="33"/>
      <c r="CP775" s="33"/>
      <c r="CQ775" s="33"/>
      <c r="CR775" s="33"/>
      <c r="CS775" s="33"/>
      <c r="CT775" s="33"/>
      <c r="CU775" s="33"/>
      <c r="CV775" s="33"/>
      <c r="CW775" s="33"/>
      <c r="CX775" s="33"/>
      <c r="CY775" s="33"/>
      <c r="CZ775" s="33"/>
      <c r="DA775" s="33"/>
      <c r="DB775" s="33"/>
      <c r="DC775" s="33"/>
      <c r="DD775" s="33"/>
      <c r="DE775" s="33"/>
    </row>
    <row r="776" spans="1:109" x14ac:dyDescent="0.2">
      <c r="A776" s="32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  <c r="CH776" s="33"/>
      <c r="CI776" s="33"/>
      <c r="CJ776" s="33"/>
      <c r="CK776" s="33"/>
      <c r="CL776" s="33"/>
      <c r="CM776" s="33"/>
      <c r="CN776" s="33"/>
      <c r="CO776" s="33"/>
      <c r="CP776" s="33"/>
      <c r="CQ776" s="33"/>
      <c r="CR776" s="33"/>
      <c r="CS776" s="33"/>
      <c r="CT776" s="33"/>
      <c r="CU776" s="33"/>
      <c r="CV776" s="33"/>
      <c r="CW776" s="33"/>
      <c r="CX776" s="33"/>
      <c r="CY776" s="33"/>
      <c r="CZ776" s="33"/>
      <c r="DA776" s="33"/>
      <c r="DB776" s="33"/>
      <c r="DC776" s="33"/>
      <c r="DD776" s="33"/>
      <c r="DE776" s="33"/>
    </row>
    <row r="777" spans="1:109" x14ac:dyDescent="0.2">
      <c r="A777" s="32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  <c r="CH777" s="33"/>
      <c r="CI777" s="33"/>
      <c r="CJ777" s="33"/>
      <c r="CK777" s="33"/>
      <c r="CL777" s="33"/>
      <c r="CM777" s="33"/>
      <c r="CN777" s="33"/>
      <c r="CO777" s="33"/>
      <c r="CP777" s="33"/>
      <c r="CQ777" s="33"/>
      <c r="CR777" s="33"/>
      <c r="CS777" s="33"/>
      <c r="CT777" s="33"/>
      <c r="CU777" s="33"/>
      <c r="CV777" s="33"/>
      <c r="CW777" s="33"/>
      <c r="CX777" s="33"/>
      <c r="CY777" s="33"/>
      <c r="CZ777" s="33"/>
      <c r="DA777" s="33"/>
      <c r="DB777" s="33"/>
      <c r="DC777" s="33"/>
      <c r="DD777" s="33"/>
      <c r="DE777" s="33"/>
    </row>
    <row r="778" spans="1:109" x14ac:dyDescent="0.2">
      <c r="A778" s="32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  <c r="CH778" s="33"/>
      <c r="CI778" s="33"/>
      <c r="CJ778" s="33"/>
      <c r="CK778" s="33"/>
      <c r="CL778" s="33"/>
      <c r="CM778" s="33"/>
      <c r="CN778" s="33"/>
      <c r="CO778" s="33"/>
      <c r="CP778" s="33"/>
      <c r="CQ778" s="33"/>
      <c r="CR778" s="33"/>
      <c r="CS778" s="33"/>
      <c r="CT778" s="33"/>
      <c r="CU778" s="33"/>
      <c r="CV778" s="33"/>
      <c r="CW778" s="33"/>
      <c r="CX778" s="33"/>
      <c r="CY778" s="33"/>
      <c r="CZ778" s="33"/>
      <c r="DA778" s="33"/>
      <c r="DB778" s="33"/>
      <c r="DC778" s="33"/>
      <c r="DD778" s="33"/>
      <c r="DE778" s="33"/>
    </row>
    <row r="779" spans="1:109" x14ac:dyDescent="0.2">
      <c r="A779" s="32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  <c r="CH779" s="33"/>
      <c r="CI779" s="33"/>
      <c r="CJ779" s="33"/>
      <c r="CK779" s="33"/>
      <c r="CL779" s="33"/>
      <c r="CM779" s="33"/>
      <c r="CN779" s="33"/>
      <c r="CO779" s="33"/>
      <c r="CP779" s="33"/>
      <c r="CQ779" s="33"/>
      <c r="CR779" s="33"/>
      <c r="CS779" s="33"/>
      <c r="CT779" s="33"/>
      <c r="CU779" s="33"/>
      <c r="CV779" s="33"/>
      <c r="CW779" s="33"/>
      <c r="CX779" s="33"/>
      <c r="CY779" s="33"/>
      <c r="CZ779" s="33"/>
      <c r="DA779" s="33"/>
      <c r="DB779" s="33"/>
      <c r="DC779" s="33"/>
      <c r="DD779" s="33"/>
      <c r="DE779" s="33"/>
    </row>
    <row r="780" spans="1:109" x14ac:dyDescent="0.2">
      <c r="A780" s="32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  <c r="CH780" s="33"/>
      <c r="CI780" s="33"/>
      <c r="CJ780" s="33"/>
      <c r="CK780" s="33"/>
      <c r="CL780" s="33"/>
      <c r="CM780" s="33"/>
      <c r="CN780" s="33"/>
      <c r="CO780" s="33"/>
      <c r="CP780" s="33"/>
      <c r="CQ780" s="33"/>
      <c r="CR780" s="33"/>
      <c r="CS780" s="33"/>
      <c r="CT780" s="33"/>
      <c r="CU780" s="33"/>
      <c r="CV780" s="33"/>
      <c r="CW780" s="33"/>
      <c r="CX780" s="33"/>
      <c r="CY780" s="33"/>
      <c r="CZ780" s="33"/>
      <c r="DA780" s="33"/>
      <c r="DB780" s="33"/>
      <c r="DC780" s="33"/>
      <c r="DD780" s="33"/>
      <c r="DE780" s="33"/>
    </row>
    <row r="781" spans="1:109" x14ac:dyDescent="0.2">
      <c r="A781" s="32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  <c r="CH781" s="33"/>
      <c r="CI781" s="33"/>
      <c r="CJ781" s="33"/>
      <c r="CK781" s="33"/>
      <c r="CL781" s="33"/>
      <c r="CM781" s="33"/>
      <c r="CN781" s="33"/>
      <c r="CO781" s="33"/>
      <c r="CP781" s="33"/>
      <c r="CQ781" s="33"/>
      <c r="CR781" s="33"/>
      <c r="CS781" s="33"/>
      <c r="CT781" s="33"/>
      <c r="CU781" s="33"/>
      <c r="CV781" s="33"/>
      <c r="CW781" s="33"/>
      <c r="CX781" s="33"/>
      <c r="CY781" s="33"/>
      <c r="CZ781" s="33"/>
      <c r="DA781" s="33"/>
      <c r="DB781" s="33"/>
      <c r="DC781" s="33"/>
      <c r="DD781" s="33"/>
      <c r="DE781" s="33"/>
    </row>
    <row r="782" spans="1:109" x14ac:dyDescent="0.2">
      <c r="A782" s="32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  <c r="CH782" s="33"/>
      <c r="CI782" s="33"/>
      <c r="CJ782" s="33"/>
      <c r="CK782" s="33"/>
      <c r="CL782" s="33"/>
      <c r="CM782" s="33"/>
      <c r="CN782" s="33"/>
      <c r="CO782" s="33"/>
      <c r="CP782" s="33"/>
      <c r="CQ782" s="33"/>
      <c r="CR782" s="33"/>
      <c r="CS782" s="33"/>
      <c r="CT782" s="33"/>
      <c r="CU782" s="33"/>
      <c r="CV782" s="33"/>
      <c r="CW782" s="33"/>
      <c r="CX782" s="33"/>
      <c r="CY782" s="33"/>
      <c r="CZ782" s="33"/>
      <c r="DA782" s="33"/>
      <c r="DB782" s="33"/>
      <c r="DC782" s="33"/>
      <c r="DD782" s="33"/>
      <c r="DE782" s="33"/>
    </row>
    <row r="783" spans="1:109" x14ac:dyDescent="0.2">
      <c r="A783" s="32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  <c r="CH783" s="33"/>
      <c r="CI783" s="33"/>
      <c r="CJ783" s="33"/>
      <c r="CK783" s="33"/>
      <c r="CL783" s="33"/>
      <c r="CM783" s="33"/>
      <c r="CN783" s="33"/>
      <c r="CO783" s="33"/>
      <c r="CP783" s="33"/>
      <c r="CQ783" s="33"/>
      <c r="CR783" s="33"/>
      <c r="CS783" s="33"/>
      <c r="CT783" s="33"/>
      <c r="CU783" s="33"/>
      <c r="CV783" s="33"/>
      <c r="CW783" s="33"/>
      <c r="CX783" s="33"/>
      <c r="CY783" s="33"/>
      <c r="CZ783" s="33"/>
      <c r="DA783" s="33"/>
      <c r="DB783" s="33"/>
      <c r="DC783" s="33"/>
      <c r="DD783" s="33"/>
      <c r="DE783" s="33"/>
    </row>
    <row r="784" spans="1:109" x14ac:dyDescent="0.2">
      <c r="A784" s="32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  <c r="CH784" s="33"/>
      <c r="CI784" s="33"/>
      <c r="CJ784" s="33"/>
      <c r="CK784" s="33"/>
      <c r="CL784" s="33"/>
      <c r="CM784" s="33"/>
      <c r="CN784" s="33"/>
      <c r="CO784" s="33"/>
      <c r="CP784" s="33"/>
      <c r="CQ784" s="33"/>
      <c r="CR784" s="33"/>
      <c r="CS784" s="33"/>
      <c r="CT784" s="33"/>
      <c r="CU784" s="33"/>
      <c r="CV784" s="33"/>
      <c r="CW784" s="33"/>
      <c r="CX784" s="33"/>
      <c r="CY784" s="33"/>
      <c r="CZ784" s="33"/>
      <c r="DA784" s="33"/>
      <c r="DB784" s="33"/>
      <c r="DC784" s="33"/>
      <c r="DD784" s="33"/>
      <c r="DE784" s="33"/>
    </row>
    <row r="785" spans="1:109" x14ac:dyDescent="0.2">
      <c r="A785" s="32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  <c r="CH785" s="33"/>
      <c r="CI785" s="33"/>
      <c r="CJ785" s="33"/>
      <c r="CK785" s="33"/>
      <c r="CL785" s="33"/>
      <c r="CM785" s="33"/>
      <c r="CN785" s="33"/>
      <c r="CO785" s="33"/>
      <c r="CP785" s="33"/>
      <c r="CQ785" s="33"/>
      <c r="CR785" s="33"/>
      <c r="CS785" s="33"/>
      <c r="CT785" s="33"/>
      <c r="CU785" s="33"/>
      <c r="CV785" s="33"/>
      <c r="CW785" s="33"/>
      <c r="CX785" s="33"/>
      <c r="CY785" s="33"/>
      <c r="CZ785" s="33"/>
      <c r="DA785" s="33"/>
      <c r="DB785" s="33"/>
      <c r="DC785" s="33"/>
      <c r="DD785" s="33"/>
      <c r="DE785" s="33"/>
    </row>
    <row r="786" spans="1:109" x14ac:dyDescent="0.2">
      <c r="A786" s="32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  <c r="CH786" s="33"/>
      <c r="CI786" s="33"/>
      <c r="CJ786" s="33"/>
      <c r="CK786" s="33"/>
      <c r="CL786" s="33"/>
      <c r="CM786" s="33"/>
      <c r="CN786" s="33"/>
      <c r="CO786" s="33"/>
      <c r="CP786" s="33"/>
      <c r="CQ786" s="33"/>
      <c r="CR786" s="33"/>
      <c r="CS786" s="33"/>
      <c r="CT786" s="33"/>
      <c r="CU786" s="33"/>
      <c r="CV786" s="33"/>
      <c r="CW786" s="33"/>
      <c r="CX786" s="33"/>
      <c r="CY786" s="33"/>
      <c r="CZ786" s="33"/>
      <c r="DA786" s="33"/>
      <c r="DB786" s="33"/>
      <c r="DC786" s="33"/>
      <c r="DD786" s="33"/>
      <c r="DE786" s="33"/>
    </row>
    <row r="787" spans="1:109" x14ac:dyDescent="0.2">
      <c r="A787" s="32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  <c r="CH787" s="33"/>
      <c r="CI787" s="33"/>
      <c r="CJ787" s="33"/>
      <c r="CK787" s="33"/>
      <c r="CL787" s="33"/>
      <c r="CM787" s="33"/>
      <c r="CN787" s="33"/>
      <c r="CO787" s="33"/>
      <c r="CP787" s="33"/>
      <c r="CQ787" s="33"/>
      <c r="CR787" s="33"/>
      <c r="CS787" s="33"/>
      <c r="CT787" s="33"/>
      <c r="CU787" s="33"/>
      <c r="CV787" s="33"/>
      <c r="CW787" s="33"/>
      <c r="CX787" s="33"/>
      <c r="CY787" s="33"/>
      <c r="CZ787" s="33"/>
      <c r="DA787" s="33"/>
      <c r="DB787" s="33"/>
      <c r="DC787" s="33"/>
      <c r="DD787" s="33"/>
      <c r="DE787" s="33"/>
    </row>
    <row r="788" spans="1:109" x14ac:dyDescent="0.2">
      <c r="A788" s="32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  <c r="CH788" s="33"/>
      <c r="CI788" s="33"/>
      <c r="CJ788" s="33"/>
      <c r="CK788" s="33"/>
      <c r="CL788" s="33"/>
      <c r="CM788" s="33"/>
      <c r="CN788" s="33"/>
      <c r="CO788" s="33"/>
      <c r="CP788" s="33"/>
      <c r="CQ788" s="33"/>
      <c r="CR788" s="33"/>
      <c r="CS788" s="33"/>
      <c r="CT788" s="33"/>
      <c r="CU788" s="33"/>
      <c r="CV788" s="33"/>
      <c r="CW788" s="33"/>
      <c r="CX788" s="33"/>
      <c r="CY788" s="33"/>
      <c r="CZ788" s="33"/>
      <c r="DA788" s="33"/>
      <c r="DB788" s="33"/>
      <c r="DC788" s="33"/>
      <c r="DD788" s="33"/>
      <c r="DE788" s="33"/>
    </row>
    <row r="789" spans="1:109" x14ac:dyDescent="0.2">
      <c r="A789" s="32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  <c r="CH789" s="33"/>
      <c r="CI789" s="33"/>
      <c r="CJ789" s="33"/>
      <c r="CK789" s="33"/>
      <c r="CL789" s="33"/>
      <c r="CM789" s="33"/>
      <c r="CN789" s="33"/>
      <c r="CO789" s="33"/>
      <c r="CP789" s="33"/>
      <c r="CQ789" s="33"/>
      <c r="CR789" s="33"/>
      <c r="CS789" s="33"/>
      <c r="CT789" s="33"/>
      <c r="CU789" s="33"/>
      <c r="CV789" s="33"/>
      <c r="CW789" s="33"/>
      <c r="CX789" s="33"/>
      <c r="CY789" s="33"/>
      <c r="CZ789" s="33"/>
      <c r="DA789" s="33"/>
      <c r="DB789" s="33"/>
      <c r="DC789" s="33"/>
      <c r="DD789" s="33"/>
      <c r="DE789" s="33"/>
    </row>
    <row r="790" spans="1:109" x14ac:dyDescent="0.2">
      <c r="A790" s="32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  <c r="CH790" s="33"/>
      <c r="CI790" s="33"/>
      <c r="CJ790" s="33"/>
      <c r="CK790" s="33"/>
      <c r="CL790" s="33"/>
      <c r="CM790" s="33"/>
      <c r="CN790" s="33"/>
      <c r="CO790" s="33"/>
      <c r="CP790" s="33"/>
      <c r="CQ790" s="33"/>
      <c r="CR790" s="33"/>
      <c r="CS790" s="33"/>
      <c r="CT790" s="33"/>
      <c r="CU790" s="33"/>
      <c r="CV790" s="33"/>
      <c r="CW790" s="33"/>
      <c r="CX790" s="33"/>
      <c r="CY790" s="33"/>
      <c r="CZ790" s="33"/>
      <c r="DA790" s="33"/>
      <c r="DB790" s="33"/>
      <c r="DC790" s="33"/>
      <c r="DD790" s="33"/>
      <c r="DE790" s="33"/>
    </row>
    <row r="791" spans="1:109" x14ac:dyDescent="0.2">
      <c r="A791" s="32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  <c r="CH791" s="33"/>
      <c r="CI791" s="33"/>
      <c r="CJ791" s="33"/>
      <c r="CK791" s="33"/>
      <c r="CL791" s="33"/>
      <c r="CM791" s="33"/>
      <c r="CN791" s="33"/>
      <c r="CO791" s="33"/>
      <c r="CP791" s="33"/>
      <c r="CQ791" s="33"/>
      <c r="CR791" s="33"/>
      <c r="CS791" s="33"/>
      <c r="CT791" s="33"/>
      <c r="CU791" s="33"/>
      <c r="CV791" s="33"/>
      <c r="CW791" s="33"/>
      <c r="CX791" s="33"/>
      <c r="CY791" s="33"/>
      <c r="CZ791" s="33"/>
      <c r="DA791" s="33"/>
      <c r="DB791" s="33"/>
      <c r="DC791" s="33"/>
      <c r="DD791" s="33"/>
      <c r="DE791" s="33"/>
    </row>
    <row r="792" spans="1:109" x14ac:dyDescent="0.2">
      <c r="A792" s="32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  <c r="CH792" s="33"/>
      <c r="CI792" s="33"/>
      <c r="CJ792" s="33"/>
      <c r="CK792" s="33"/>
      <c r="CL792" s="33"/>
      <c r="CM792" s="33"/>
      <c r="CN792" s="33"/>
      <c r="CO792" s="33"/>
      <c r="CP792" s="33"/>
      <c r="CQ792" s="33"/>
      <c r="CR792" s="33"/>
      <c r="CS792" s="33"/>
      <c r="CT792" s="33"/>
      <c r="CU792" s="33"/>
      <c r="CV792" s="33"/>
      <c r="CW792" s="33"/>
      <c r="CX792" s="33"/>
      <c r="CY792" s="33"/>
      <c r="CZ792" s="33"/>
      <c r="DA792" s="33"/>
      <c r="DB792" s="33"/>
      <c r="DC792" s="33"/>
      <c r="DD792" s="33"/>
      <c r="DE792" s="33"/>
    </row>
    <row r="793" spans="1:109" x14ac:dyDescent="0.2">
      <c r="A793" s="32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  <c r="CH793" s="33"/>
      <c r="CI793" s="33"/>
      <c r="CJ793" s="33"/>
      <c r="CK793" s="33"/>
      <c r="CL793" s="33"/>
      <c r="CM793" s="33"/>
      <c r="CN793" s="33"/>
      <c r="CO793" s="33"/>
      <c r="CP793" s="33"/>
      <c r="CQ793" s="33"/>
      <c r="CR793" s="33"/>
      <c r="CS793" s="33"/>
      <c r="CT793" s="33"/>
      <c r="CU793" s="33"/>
      <c r="CV793" s="33"/>
      <c r="CW793" s="33"/>
      <c r="CX793" s="33"/>
      <c r="CY793" s="33"/>
      <c r="CZ793" s="33"/>
      <c r="DA793" s="33"/>
      <c r="DB793" s="33"/>
      <c r="DC793" s="33"/>
      <c r="DD793" s="33"/>
      <c r="DE793" s="33"/>
    </row>
    <row r="794" spans="1:109" x14ac:dyDescent="0.2">
      <c r="A794" s="32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  <c r="CH794" s="33"/>
      <c r="CI794" s="33"/>
      <c r="CJ794" s="33"/>
      <c r="CK794" s="33"/>
      <c r="CL794" s="33"/>
      <c r="CM794" s="33"/>
      <c r="CN794" s="33"/>
      <c r="CO794" s="33"/>
      <c r="CP794" s="33"/>
      <c r="CQ794" s="33"/>
      <c r="CR794" s="33"/>
      <c r="CS794" s="33"/>
      <c r="CT794" s="33"/>
      <c r="CU794" s="33"/>
      <c r="CV794" s="33"/>
      <c r="CW794" s="33"/>
      <c r="CX794" s="33"/>
      <c r="CY794" s="33"/>
      <c r="CZ794" s="33"/>
      <c r="DA794" s="33"/>
      <c r="DB794" s="33"/>
      <c r="DC794" s="33"/>
      <c r="DD794" s="33"/>
      <c r="DE794" s="33"/>
    </row>
    <row r="795" spans="1:109" x14ac:dyDescent="0.2">
      <c r="A795" s="32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  <c r="CH795" s="33"/>
      <c r="CI795" s="33"/>
      <c r="CJ795" s="33"/>
      <c r="CK795" s="33"/>
      <c r="CL795" s="33"/>
      <c r="CM795" s="33"/>
      <c r="CN795" s="33"/>
      <c r="CO795" s="33"/>
      <c r="CP795" s="33"/>
      <c r="CQ795" s="33"/>
      <c r="CR795" s="33"/>
      <c r="CS795" s="33"/>
      <c r="CT795" s="33"/>
      <c r="CU795" s="33"/>
      <c r="CV795" s="33"/>
      <c r="CW795" s="33"/>
      <c r="CX795" s="33"/>
      <c r="CY795" s="33"/>
      <c r="CZ795" s="33"/>
      <c r="DA795" s="33"/>
      <c r="DB795" s="33"/>
      <c r="DC795" s="33"/>
      <c r="DD795" s="33"/>
      <c r="DE795" s="33"/>
    </row>
    <row r="796" spans="1:109" x14ac:dyDescent="0.2">
      <c r="A796" s="32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  <c r="CH796" s="33"/>
      <c r="CI796" s="33"/>
      <c r="CJ796" s="33"/>
      <c r="CK796" s="33"/>
      <c r="CL796" s="33"/>
      <c r="CM796" s="33"/>
      <c r="CN796" s="33"/>
      <c r="CO796" s="33"/>
      <c r="CP796" s="33"/>
      <c r="CQ796" s="33"/>
      <c r="CR796" s="33"/>
      <c r="CS796" s="33"/>
      <c r="CT796" s="33"/>
      <c r="CU796" s="33"/>
      <c r="CV796" s="33"/>
      <c r="CW796" s="33"/>
      <c r="CX796" s="33"/>
      <c r="CY796" s="33"/>
      <c r="CZ796" s="33"/>
      <c r="DA796" s="33"/>
      <c r="DB796" s="33"/>
      <c r="DC796" s="33"/>
      <c r="DD796" s="33"/>
      <c r="DE796" s="33"/>
    </row>
    <row r="797" spans="1:109" x14ac:dyDescent="0.2">
      <c r="A797" s="32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  <c r="CH797" s="33"/>
      <c r="CI797" s="33"/>
      <c r="CJ797" s="33"/>
      <c r="CK797" s="33"/>
      <c r="CL797" s="33"/>
      <c r="CM797" s="33"/>
      <c r="CN797" s="33"/>
      <c r="CO797" s="33"/>
      <c r="CP797" s="33"/>
      <c r="CQ797" s="33"/>
      <c r="CR797" s="33"/>
      <c r="CS797" s="33"/>
      <c r="CT797" s="33"/>
      <c r="CU797" s="33"/>
      <c r="CV797" s="33"/>
      <c r="CW797" s="33"/>
      <c r="CX797" s="33"/>
      <c r="CY797" s="33"/>
      <c r="CZ797" s="33"/>
      <c r="DA797" s="33"/>
      <c r="DB797" s="33"/>
      <c r="DC797" s="33"/>
      <c r="DD797" s="33"/>
      <c r="DE797" s="33"/>
    </row>
    <row r="798" spans="1:109" x14ac:dyDescent="0.2">
      <c r="A798" s="32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  <c r="CH798" s="33"/>
      <c r="CI798" s="33"/>
      <c r="CJ798" s="33"/>
      <c r="CK798" s="33"/>
      <c r="CL798" s="33"/>
      <c r="CM798" s="33"/>
      <c r="CN798" s="33"/>
      <c r="CO798" s="33"/>
      <c r="CP798" s="33"/>
      <c r="CQ798" s="33"/>
      <c r="CR798" s="33"/>
      <c r="CS798" s="33"/>
      <c r="CT798" s="33"/>
      <c r="CU798" s="33"/>
      <c r="CV798" s="33"/>
      <c r="CW798" s="33"/>
      <c r="CX798" s="33"/>
      <c r="CY798" s="33"/>
      <c r="CZ798" s="33"/>
      <c r="DA798" s="33"/>
      <c r="DB798" s="33"/>
      <c r="DC798" s="33"/>
      <c r="DD798" s="33"/>
      <c r="DE798" s="33"/>
    </row>
    <row r="799" spans="1:109" x14ac:dyDescent="0.2">
      <c r="A799" s="32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  <c r="CH799" s="33"/>
      <c r="CI799" s="33"/>
      <c r="CJ799" s="33"/>
      <c r="CK799" s="33"/>
      <c r="CL799" s="33"/>
      <c r="CM799" s="33"/>
      <c r="CN799" s="33"/>
      <c r="CO799" s="33"/>
      <c r="CP799" s="33"/>
      <c r="CQ799" s="33"/>
      <c r="CR799" s="33"/>
      <c r="CS799" s="33"/>
      <c r="CT799" s="33"/>
      <c r="CU799" s="33"/>
      <c r="CV799" s="33"/>
      <c r="CW799" s="33"/>
      <c r="CX799" s="33"/>
      <c r="CY799" s="33"/>
      <c r="CZ799" s="33"/>
      <c r="DA799" s="33"/>
      <c r="DB799" s="33"/>
      <c r="DC799" s="33"/>
      <c r="DD799" s="33"/>
      <c r="DE799" s="33"/>
    </row>
    <row r="800" spans="1:109" x14ac:dyDescent="0.2">
      <c r="A800" s="32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  <c r="CH800" s="33"/>
      <c r="CI800" s="33"/>
      <c r="CJ800" s="33"/>
      <c r="CK800" s="33"/>
      <c r="CL800" s="33"/>
      <c r="CM800" s="33"/>
      <c r="CN800" s="33"/>
      <c r="CO800" s="33"/>
      <c r="CP800" s="33"/>
      <c r="CQ800" s="33"/>
      <c r="CR800" s="33"/>
      <c r="CS800" s="33"/>
      <c r="CT800" s="33"/>
      <c r="CU800" s="33"/>
      <c r="CV800" s="33"/>
      <c r="CW800" s="33"/>
      <c r="CX800" s="33"/>
      <c r="CY800" s="33"/>
      <c r="CZ800" s="33"/>
      <c r="DA800" s="33"/>
      <c r="DB800" s="33"/>
      <c r="DC800" s="33"/>
      <c r="DD800" s="33"/>
      <c r="DE800" s="33"/>
    </row>
    <row r="801" spans="1:109" x14ac:dyDescent="0.2">
      <c r="A801" s="32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  <c r="CH801" s="33"/>
      <c r="CI801" s="33"/>
      <c r="CJ801" s="33"/>
      <c r="CK801" s="33"/>
      <c r="CL801" s="33"/>
      <c r="CM801" s="33"/>
      <c r="CN801" s="33"/>
      <c r="CO801" s="33"/>
      <c r="CP801" s="33"/>
      <c r="CQ801" s="33"/>
      <c r="CR801" s="33"/>
      <c r="CS801" s="33"/>
      <c r="CT801" s="33"/>
      <c r="CU801" s="33"/>
      <c r="CV801" s="33"/>
      <c r="CW801" s="33"/>
      <c r="CX801" s="33"/>
      <c r="CY801" s="33"/>
      <c r="CZ801" s="33"/>
      <c r="DA801" s="33"/>
      <c r="DB801" s="33"/>
      <c r="DC801" s="33"/>
      <c r="DD801" s="33"/>
      <c r="DE801" s="33"/>
    </row>
    <row r="802" spans="1:109" x14ac:dyDescent="0.2">
      <c r="A802" s="32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  <c r="CH802" s="33"/>
      <c r="CI802" s="33"/>
      <c r="CJ802" s="33"/>
      <c r="CK802" s="33"/>
      <c r="CL802" s="33"/>
      <c r="CM802" s="33"/>
      <c r="CN802" s="33"/>
      <c r="CO802" s="33"/>
      <c r="CP802" s="33"/>
      <c r="CQ802" s="33"/>
      <c r="CR802" s="33"/>
      <c r="CS802" s="33"/>
      <c r="CT802" s="33"/>
      <c r="CU802" s="33"/>
      <c r="CV802" s="33"/>
      <c r="CW802" s="33"/>
      <c r="CX802" s="33"/>
      <c r="CY802" s="33"/>
      <c r="CZ802" s="33"/>
      <c r="DA802" s="33"/>
      <c r="DB802" s="33"/>
      <c r="DC802" s="33"/>
      <c r="DD802" s="33"/>
      <c r="DE802" s="33"/>
    </row>
    <row r="803" spans="1:109" x14ac:dyDescent="0.2">
      <c r="A803" s="32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  <c r="CH803" s="33"/>
      <c r="CI803" s="33"/>
      <c r="CJ803" s="33"/>
      <c r="CK803" s="33"/>
      <c r="CL803" s="33"/>
      <c r="CM803" s="33"/>
      <c r="CN803" s="33"/>
      <c r="CO803" s="33"/>
      <c r="CP803" s="33"/>
      <c r="CQ803" s="33"/>
      <c r="CR803" s="33"/>
      <c r="CS803" s="33"/>
      <c r="CT803" s="33"/>
      <c r="CU803" s="33"/>
      <c r="CV803" s="33"/>
      <c r="CW803" s="33"/>
      <c r="CX803" s="33"/>
      <c r="CY803" s="33"/>
      <c r="CZ803" s="33"/>
      <c r="DA803" s="33"/>
      <c r="DB803" s="33"/>
      <c r="DC803" s="33"/>
      <c r="DD803" s="33"/>
      <c r="DE803" s="33"/>
    </row>
    <row r="804" spans="1:109" x14ac:dyDescent="0.2">
      <c r="A804" s="32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  <c r="CH804" s="33"/>
      <c r="CI804" s="33"/>
      <c r="CJ804" s="33"/>
      <c r="CK804" s="33"/>
      <c r="CL804" s="33"/>
      <c r="CM804" s="33"/>
      <c r="CN804" s="33"/>
      <c r="CO804" s="33"/>
      <c r="CP804" s="33"/>
      <c r="CQ804" s="33"/>
      <c r="CR804" s="33"/>
      <c r="CS804" s="33"/>
      <c r="CT804" s="33"/>
      <c r="CU804" s="33"/>
      <c r="CV804" s="33"/>
      <c r="CW804" s="33"/>
      <c r="CX804" s="33"/>
      <c r="CY804" s="33"/>
      <c r="CZ804" s="33"/>
      <c r="DA804" s="33"/>
      <c r="DB804" s="33"/>
      <c r="DC804" s="33"/>
      <c r="DD804" s="33"/>
      <c r="DE804" s="33"/>
    </row>
    <row r="805" spans="1:109" x14ac:dyDescent="0.2">
      <c r="A805" s="32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  <c r="CH805" s="33"/>
      <c r="CI805" s="33"/>
      <c r="CJ805" s="33"/>
      <c r="CK805" s="33"/>
      <c r="CL805" s="33"/>
      <c r="CM805" s="33"/>
      <c r="CN805" s="33"/>
      <c r="CO805" s="33"/>
      <c r="CP805" s="33"/>
      <c r="CQ805" s="33"/>
      <c r="CR805" s="33"/>
      <c r="CS805" s="33"/>
      <c r="CT805" s="33"/>
      <c r="CU805" s="33"/>
      <c r="CV805" s="33"/>
      <c r="CW805" s="33"/>
      <c r="CX805" s="33"/>
      <c r="CY805" s="33"/>
      <c r="CZ805" s="33"/>
      <c r="DA805" s="33"/>
      <c r="DB805" s="33"/>
      <c r="DC805" s="33"/>
      <c r="DD805" s="33"/>
      <c r="DE805" s="33"/>
    </row>
    <row r="806" spans="1:109" x14ac:dyDescent="0.2">
      <c r="A806" s="32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  <c r="CH806" s="33"/>
      <c r="CI806" s="33"/>
      <c r="CJ806" s="33"/>
      <c r="CK806" s="33"/>
      <c r="CL806" s="33"/>
      <c r="CM806" s="33"/>
      <c r="CN806" s="33"/>
      <c r="CO806" s="33"/>
      <c r="CP806" s="33"/>
      <c r="CQ806" s="33"/>
      <c r="CR806" s="33"/>
      <c r="CS806" s="33"/>
      <c r="CT806" s="33"/>
      <c r="CU806" s="33"/>
      <c r="CV806" s="33"/>
      <c r="CW806" s="33"/>
      <c r="CX806" s="33"/>
      <c r="CY806" s="33"/>
      <c r="CZ806" s="33"/>
      <c r="DA806" s="33"/>
      <c r="DB806" s="33"/>
      <c r="DC806" s="33"/>
      <c r="DD806" s="33"/>
      <c r="DE806" s="33"/>
    </row>
    <row r="807" spans="1:109" x14ac:dyDescent="0.2">
      <c r="A807" s="32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  <c r="CH807" s="33"/>
      <c r="CI807" s="33"/>
      <c r="CJ807" s="33"/>
      <c r="CK807" s="33"/>
      <c r="CL807" s="33"/>
      <c r="CM807" s="33"/>
      <c r="CN807" s="33"/>
      <c r="CO807" s="33"/>
      <c r="CP807" s="33"/>
      <c r="CQ807" s="33"/>
      <c r="CR807" s="33"/>
      <c r="CS807" s="33"/>
      <c r="CT807" s="33"/>
      <c r="CU807" s="33"/>
      <c r="CV807" s="33"/>
      <c r="CW807" s="33"/>
      <c r="CX807" s="33"/>
      <c r="CY807" s="33"/>
      <c r="CZ807" s="33"/>
      <c r="DA807" s="33"/>
      <c r="DB807" s="33"/>
      <c r="DC807" s="33"/>
      <c r="DD807" s="33"/>
      <c r="DE807" s="33"/>
    </row>
    <row r="808" spans="1:109" x14ac:dyDescent="0.2">
      <c r="A808" s="32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  <c r="CH808" s="33"/>
      <c r="CI808" s="33"/>
      <c r="CJ808" s="33"/>
      <c r="CK808" s="33"/>
      <c r="CL808" s="33"/>
      <c r="CM808" s="33"/>
      <c r="CN808" s="33"/>
      <c r="CO808" s="33"/>
      <c r="CP808" s="33"/>
      <c r="CQ808" s="33"/>
      <c r="CR808" s="33"/>
      <c r="CS808" s="33"/>
      <c r="CT808" s="33"/>
      <c r="CU808" s="33"/>
      <c r="CV808" s="33"/>
      <c r="CW808" s="33"/>
      <c r="CX808" s="33"/>
      <c r="CY808" s="33"/>
      <c r="CZ808" s="33"/>
      <c r="DA808" s="33"/>
      <c r="DB808" s="33"/>
      <c r="DC808" s="33"/>
      <c r="DD808" s="33"/>
      <c r="DE808" s="33"/>
    </row>
    <row r="809" spans="1:109" x14ac:dyDescent="0.2">
      <c r="A809" s="32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  <c r="CH809" s="33"/>
      <c r="CI809" s="33"/>
      <c r="CJ809" s="33"/>
      <c r="CK809" s="33"/>
      <c r="CL809" s="33"/>
      <c r="CM809" s="33"/>
      <c r="CN809" s="33"/>
      <c r="CO809" s="33"/>
      <c r="CP809" s="33"/>
      <c r="CQ809" s="33"/>
      <c r="CR809" s="33"/>
      <c r="CS809" s="33"/>
      <c r="CT809" s="33"/>
      <c r="CU809" s="33"/>
      <c r="CV809" s="33"/>
      <c r="CW809" s="33"/>
      <c r="CX809" s="33"/>
      <c r="CY809" s="33"/>
      <c r="CZ809" s="33"/>
      <c r="DA809" s="33"/>
      <c r="DB809" s="33"/>
      <c r="DC809" s="33"/>
      <c r="DD809" s="33"/>
      <c r="DE809" s="33"/>
    </row>
    <row r="810" spans="1:109" x14ac:dyDescent="0.2">
      <c r="A810" s="32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  <c r="CH810" s="33"/>
      <c r="CI810" s="33"/>
      <c r="CJ810" s="33"/>
      <c r="CK810" s="33"/>
      <c r="CL810" s="33"/>
      <c r="CM810" s="33"/>
      <c r="CN810" s="33"/>
      <c r="CO810" s="33"/>
      <c r="CP810" s="33"/>
      <c r="CQ810" s="33"/>
      <c r="CR810" s="33"/>
      <c r="CS810" s="33"/>
      <c r="CT810" s="33"/>
      <c r="CU810" s="33"/>
      <c r="CV810" s="33"/>
      <c r="CW810" s="33"/>
      <c r="CX810" s="33"/>
      <c r="CY810" s="33"/>
      <c r="CZ810" s="33"/>
      <c r="DA810" s="33"/>
      <c r="DB810" s="33"/>
      <c r="DC810" s="33"/>
      <c r="DD810" s="33"/>
      <c r="DE810" s="33"/>
    </row>
    <row r="811" spans="1:109" x14ac:dyDescent="0.2">
      <c r="A811" s="32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  <c r="CH811" s="33"/>
      <c r="CI811" s="33"/>
      <c r="CJ811" s="33"/>
      <c r="CK811" s="33"/>
      <c r="CL811" s="33"/>
      <c r="CM811" s="33"/>
      <c r="CN811" s="33"/>
      <c r="CO811" s="33"/>
      <c r="CP811" s="33"/>
      <c r="CQ811" s="33"/>
      <c r="CR811" s="33"/>
      <c r="CS811" s="33"/>
      <c r="CT811" s="33"/>
      <c r="CU811" s="33"/>
      <c r="CV811" s="33"/>
      <c r="CW811" s="33"/>
      <c r="CX811" s="33"/>
      <c r="CY811" s="33"/>
      <c r="CZ811" s="33"/>
      <c r="DA811" s="33"/>
      <c r="DB811" s="33"/>
      <c r="DC811" s="33"/>
      <c r="DD811" s="33"/>
      <c r="DE811" s="33"/>
    </row>
    <row r="812" spans="1:109" x14ac:dyDescent="0.2">
      <c r="A812" s="32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  <c r="CH812" s="33"/>
      <c r="CI812" s="33"/>
      <c r="CJ812" s="33"/>
      <c r="CK812" s="33"/>
      <c r="CL812" s="33"/>
      <c r="CM812" s="33"/>
      <c r="CN812" s="33"/>
      <c r="CO812" s="33"/>
      <c r="CP812" s="33"/>
      <c r="CQ812" s="33"/>
      <c r="CR812" s="33"/>
      <c r="CS812" s="33"/>
      <c r="CT812" s="33"/>
      <c r="CU812" s="33"/>
      <c r="CV812" s="33"/>
      <c r="CW812" s="33"/>
      <c r="CX812" s="33"/>
      <c r="CY812" s="33"/>
      <c r="CZ812" s="33"/>
      <c r="DA812" s="33"/>
      <c r="DB812" s="33"/>
      <c r="DC812" s="33"/>
      <c r="DD812" s="33"/>
      <c r="DE812" s="33"/>
    </row>
    <row r="813" spans="1:109" x14ac:dyDescent="0.2">
      <c r="A813" s="32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  <c r="CH813" s="33"/>
      <c r="CI813" s="33"/>
      <c r="CJ813" s="33"/>
      <c r="CK813" s="33"/>
      <c r="CL813" s="33"/>
      <c r="CM813" s="33"/>
      <c r="CN813" s="33"/>
      <c r="CO813" s="33"/>
      <c r="CP813" s="33"/>
      <c r="CQ813" s="33"/>
      <c r="CR813" s="33"/>
      <c r="CS813" s="33"/>
      <c r="CT813" s="33"/>
      <c r="CU813" s="33"/>
      <c r="CV813" s="33"/>
      <c r="CW813" s="33"/>
      <c r="CX813" s="33"/>
      <c r="CY813" s="33"/>
      <c r="CZ813" s="33"/>
      <c r="DA813" s="33"/>
      <c r="DB813" s="33"/>
      <c r="DC813" s="33"/>
      <c r="DD813" s="33"/>
      <c r="DE813" s="33"/>
    </row>
    <row r="814" spans="1:109" x14ac:dyDescent="0.2">
      <c r="A814" s="32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  <c r="CH814" s="33"/>
      <c r="CI814" s="33"/>
      <c r="CJ814" s="33"/>
      <c r="CK814" s="33"/>
      <c r="CL814" s="33"/>
      <c r="CM814" s="33"/>
      <c r="CN814" s="33"/>
      <c r="CO814" s="33"/>
      <c r="CP814" s="33"/>
      <c r="CQ814" s="33"/>
      <c r="CR814" s="33"/>
      <c r="CS814" s="33"/>
      <c r="CT814" s="33"/>
      <c r="CU814" s="33"/>
      <c r="CV814" s="33"/>
      <c r="CW814" s="33"/>
      <c r="CX814" s="33"/>
      <c r="CY814" s="33"/>
      <c r="CZ814" s="33"/>
      <c r="DA814" s="33"/>
      <c r="DB814" s="33"/>
      <c r="DC814" s="33"/>
      <c r="DD814" s="33"/>
      <c r="DE814" s="33"/>
    </row>
    <row r="815" spans="1:109" x14ac:dyDescent="0.2">
      <c r="A815" s="32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  <c r="CH815" s="33"/>
      <c r="CI815" s="33"/>
      <c r="CJ815" s="33"/>
      <c r="CK815" s="33"/>
      <c r="CL815" s="33"/>
      <c r="CM815" s="33"/>
      <c r="CN815" s="33"/>
      <c r="CO815" s="33"/>
      <c r="CP815" s="33"/>
      <c r="CQ815" s="33"/>
      <c r="CR815" s="33"/>
      <c r="CS815" s="33"/>
      <c r="CT815" s="33"/>
      <c r="CU815" s="33"/>
      <c r="CV815" s="33"/>
      <c r="CW815" s="33"/>
      <c r="CX815" s="33"/>
      <c r="CY815" s="33"/>
      <c r="CZ815" s="33"/>
      <c r="DA815" s="33"/>
      <c r="DB815" s="33"/>
      <c r="DC815" s="33"/>
      <c r="DD815" s="33"/>
      <c r="DE815" s="33"/>
    </row>
    <row r="816" spans="1:109" x14ac:dyDescent="0.2">
      <c r="A816" s="32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  <c r="CH816" s="33"/>
      <c r="CI816" s="33"/>
      <c r="CJ816" s="33"/>
      <c r="CK816" s="33"/>
      <c r="CL816" s="33"/>
      <c r="CM816" s="33"/>
      <c r="CN816" s="33"/>
      <c r="CO816" s="33"/>
      <c r="CP816" s="33"/>
      <c r="CQ816" s="33"/>
      <c r="CR816" s="33"/>
      <c r="CS816" s="33"/>
      <c r="CT816" s="33"/>
      <c r="CU816" s="33"/>
      <c r="CV816" s="33"/>
      <c r="CW816" s="33"/>
      <c r="CX816" s="33"/>
      <c r="CY816" s="33"/>
      <c r="CZ816" s="33"/>
      <c r="DA816" s="33"/>
      <c r="DB816" s="33"/>
      <c r="DC816" s="33"/>
      <c r="DD816" s="33"/>
      <c r="DE816" s="33"/>
    </row>
    <row r="817" spans="1:109" x14ac:dyDescent="0.2">
      <c r="A817" s="32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  <c r="CH817" s="33"/>
      <c r="CI817" s="33"/>
      <c r="CJ817" s="33"/>
      <c r="CK817" s="33"/>
      <c r="CL817" s="33"/>
      <c r="CM817" s="33"/>
      <c r="CN817" s="33"/>
      <c r="CO817" s="33"/>
      <c r="CP817" s="33"/>
      <c r="CQ817" s="33"/>
      <c r="CR817" s="33"/>
      <c r="CS817" s="33"/>
      <c r="CT817" s="33"/>
      <c r="CU817" s="33"/>
      <c r="CV817" s="33"/>
      <c r="CW817" s="33"/>
      <c r="CX817" s="33"/>
      <c r="CY817" s="33"/>
      <c r="CZ817" s="33"/>
      <c r="DA817" s="33"/>
      <c r="DB817" s="33"/>
      <c r="DC817" s="33"/>
      <c r="DD817" s="33"/>
      <c r="DE817" s="33"/>
    </row>
    <row r="818" spans="1:109" x14ac:dyDescent="0.2">
      <c r="A818" s="32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  <c r="CH818" s="33"/>
      <c r="CI818" s="33"/>
      <c r="CJ818" s="33"/>
      <c r="CK818" s="33"/>
      <c r="CL818" s="33"/>
      <c r="CM818" s="33"/>
      <c r="CN818" s="33"/>
      <c r="CO818" s="33"/>
      <c r="CP818" s="33"/>
      <c r="CQ818" s="33"/>
      <c r="CR818" s="33"/>
      <c r="CS818" s="33"/>
      <c r="CT818" s="33"/>
      <c r="CU818" s="33"/>
      <c r="CV818" s="33"/>
      <c r="CW818" s="33"/>
      <c r="CX818" s="33"/>
      <c r="CY818" s="33"/>
      <c r="CZ818" s="33"/>
      <c r="DA818" s="33"/>
      <c r="DB818" s="33"/>
      <c r="DC818" s="33"/>
      <c r="DD818" s="33"/>
      <c r="DE818" s="33"/>
    </row>
    <row r="819" spans="1:109" x14ac:dyDescent="0.2">
      <c r="A819" s="32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  <c r="CH819" s="33"/>
      <c r="CI819" s="33"/>
      <c r="CJ819" s="33"/>
      <c r="CK819" s="33"/>
      <c r="CL819" s="33"/>
      <c r="CM819" s="33"/>
      <c r="CN819" s="33"/>
      <c r="CO819" s="33"/>
      <c r="CP819" s="33"/>
      <c r="CQ819" s="33"/>
      <c r="CR819" s="33"/>
      <c r="CS819" s="33"/>
      <c r="CT819" s="33"/>
      <c r="CU819" s="33"/>
      <c r="CV819" s="33"/>
      <c r="CW819" s="33"/>
      <c r="CX819" s="33"/>
      <c r="CY819" s="33"/>
      <c r="CZ819" s="33"/>
      <c r="DA819" s="33"/>
      <c r="DB819" s="33"/>
      <c r="DC819" s="33"/>
      <c r="DD819" s="33"/>
      <c r="DE819" s="33"/>
    </row>
    <row r="820" spans="1:109" x14ac:dyDescent="0.2">
      <c r="A820" s="32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  <c r="CH820" s="33"/>
      <c r="CI820" s="33"/>
      <c r="CJ820" s="33"/>
      <c r="CK820" s="33"/>
      <c r="CL820" s="33"/>
      <c r="CM820" s="33"/>
      <c r="CN820" s="33"/>
      <c r="CO820" s="33"/>
      <c r="CP820" s="33"/>
      <c r="CQ820" s="33"/>
      <c r="CR820" s="33"/>
      <c r="CS820" s="33"/>
      <c r="CT820" s="33"/>
      <c r="CU820" s="33"/>
      <c r="CV820" s="33"/>
      <c r="CW820" s="33"/>
      <c r="CX820" s="33"/>
      <c r="CY820" s="33"/>
      <c r="CZ820" s="33"/>
      <c r="DA820" s="33"/>
      <c r="DB820" s="33"/>
      <c r="DC820" s="33"/>
      <c r="DD820" s="33"/>
      <c r="DE820" s="33"/>
    </row>
    <row r="821" spans="1:109" x14ac:dyDescent="0.2">
      <c r="A821" s="32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  <c r="CH821" s="33"/>
      <c r="CI821" s="33"/>
      <c r="CJ821" s="33"/>
      <c r="CK821" s="33"/>
      <c r="CL821" s="33"/>
      <c r="CM821" s="33"/>
      <c r="CN821" s="33"/>
      <c r="CO821" s="33"/>
      <c r="CP821" s="33"/>
      <c r="CQ821" s="33"/>
      <c r="CR821" s="33"/>
      <c r="CS821" s="33"/>
      <c r="CT821" s="33"/>
      <c r="CU821" s="33"/>
      <c r="CV821" s="33"/>
      <c r="CW821" s="33"/>
      <c r="CX821" s="33"/>
      <c r="CY821" s="33"/>
      <c r="CZ821" s="33"/>
      <c r="DA821" s="33"/>
      <c r="DB821" s="33"/>
      <c r="DC821" s="33"/>
      <c r="DD821" s="33"/>
      <c r="DE821" s="33"/>
    </row>
    <row r="822" spans="1:109" x14ac:dyDescent="0.2">
      <c r="A822" s="32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  <c r="CH822" s="33"/>
      <c r="CI822" s="33"/>
      <c r="CJ822" s="33"/>
      <c r="CK822" s="33"/>
      <c r="CL822" s="33"/>
      <c r="CM822" s="33"/>
      <c r="CN822" s="33"/>
      <c r="CO822" s="33"/>
      <c r="CP822" s="33"/>
      <c r="CQ822" s="33"/>
      <c r="CR822" s="33"/>
      <c r="CS822" s="33"/>
      <c r="CT822" s="33"/>
      <c r="CU822" s="33"/>
      <c r="CV822" s="33"/>
      <c r="CW822" s="33"/>
      <c r="CX822" s="33"/>
      <c r="CY822" s="33"/>
      <c r="CZ822" s="33"/>
      <c r="DA822" s="33"/>
      <c r="DB822" s="33"/>
      <c r="DC822" s="33"/>
      <c r="DD822" s="33"/>
      <c r="DE822" s="33"/>
    </row>
    <row r="823" spans="1:109" x14ac:dyDescent="0.2">
      <c r="A823" s="32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  <c r="CH823" s="33"/>
      <c r="CI823" s="33"/>
      <c r="CJ823" s="33"/>
      <c r="CK823" s="33"/>
      <c r="CL823" s="33"/>
      <c r="CM823" s="33"/>
      <c r="CN823" s="33"/>
      <c r="CO823" s="33"/>
      <c r="CP823" s="33"/>
      <c r="CQ823" s="33"/>
      <c r="CR823" s="33"/>
      <c r="CS823" s="33"/>
      <c r="CT823" s="33"/>
      <c r="CU823" s="33"/>
      <c r="CV823" s="33"/>
      <c r="CW823" s="33"/>
      <c r="CX823" s="33"/>
      <c r="CY823" s="33"/>
      <c r="CZ823" s="33"/>
      <c r="DA823" s="33"/>
      <c r="DB823" s="33"/>
      <c r="DC823" s="33"/>
      <c r="DD823" s="33"/>
      <c r="DE823" s="33"/>
    </row>
    <row r="824" spans="1:109" x14ac:dyDescent="0.2">
      <c r="A824" s="32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  <c r="CH824" s="33"/>
      <c r="CI824" s="33"/>
      <c r="CJ824" s="33"/>
      <c r="CK824" s="33"/>
      <c r="CL824" s="33"/>
      <c r="CM824" s="33"/>
      <c r="CN824" s="33"/>
      <c r="CO824" s="33"/>
      <c r="CP824" s="33"/>
      <c r="CQ824" s="33"/>
      <c r="CR824" s="33"/>
      <c r="CS824" s="33"/>
      <c r="CT824" s="33"/>
      <c r="CU824" s="33"/>
      <c r="CV824" s="33"/>
      <c r="CW824" s="33"/>
      <c r="CX824" s="33"/>
      <c r="CY824" s="33"/>
      <c r="CZ824" s="33"/>
      <c r="DA824" s="33"/>
      <c r="DB824" s="33"/>
      <c r="DC824" s="33"/>
      <c r="DD824" s="33"/>
      <c r="DE824" s="33"/>
    </row>
    <row r="825" spans="1:109" x14ac:dyDescent="0.2">
      <c r="A825" s="32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  <c r="CH825" s="33"/>
      <c r="CI825" s="33"/>
      <c r="CJ825" s="33"/>
      <c r="CK825" s="33"/>
      <c r="CL825" s="33"/>
      <c r="CM825" s="33"/>
      <c r="CN825" s="33"/>
      <c r="CO825" s="33"/>
      <c r="CP825" s="33"/>
      <c r="CQ825" s="33"/>
      <c r="CR825" s="33"/>
      <c r="CS825" s="33"/>
      <c r="CT825" s="33"/>
      <c r="CU825" s="33"/>
      <c r="CV825" s="33"/>
      <c r="CW825" s="33"/>
      <c r="CX825" s="33"/>
      <c r="CY825" s="33"/>
      <c r="CZ825" s="33"/>
      <c r="DA825" s="33"/>
      <c r="DB825" s="33"/>
      <c r="DC825" s="33"/>
      <c r="DD825" s="33"/>
      <c r="DE825" s="33"/>
    </row>
    <row r="826" spans="1:109" x14ac:dyDescent="0.2">
      <c r="A826" s="32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  <c r="CH826" s="33"/>
      <c r="CI826" s="33"/>
      <c r="CJ826" s="33"/>
      <c r="CK826" s="33"/>
      <c r="CL826" s="33"/>
      <c r="CM826" s="33"/>
      <c r="CN826" s="33"/>
      <c r="CO826" s="33"/>
      <c r="CP826" s="33"/>
      <c r="CQ826" s="33"/>
      <c r="CR826" s="33"/>
      <c r="CS826" s="33"/>
      <c r="CT826" s="33"/>
      <c r="CU826" s="33"/>
      <c r="CV826" s="33"/>
      <c r="CW826" s="33"/>
      <c r="CX826" s="33"/>
      <c r="CY826" s="33"/>
      <c r="CZ826" s="33"/>
      <c r="DA826" s="33"/>
      <c r="DB826" s="33"/>
      <c r="DC826" s="33"/>
      <c r="DD826" s="33"/>
      <c r="DE826" s="33"/>
    </row>
    <row r="827" spans="1:109" x14ac:dyDescent="0.2">
      <c r="A827" s="32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  <c r="CH827" s="33"/>
      <c r="CI827" s="33"/>
      <c r="CJ827" s="33"/>
      <c r="CK827" s="33"/>
      <c r="CL827" s="33"/>
      <c r="CM827" s="33"/>
      <c r="CN827" s="33"/>
      <c r="CO827" s="33"/>
      <c r="CP827" s="33"/>
      <c r="CQ827" s="33"/>
      <c r="CR827" s="33"/>
      <c r="CS827" s="33"/>
      <c r="CT827" s="33"/>
      <c r="CU827" s="33"/>
      <c r="CV827" s="33"/>
      <c r="CW827" s="33"/>
      <c r="CX827" s="33"/>
      <c r="CY827" s="33"/>
      <c r="CZ827" s="33"/>
      <c r="DA827" s="33"/>
      <c r="DB827" s="33"/>
      <c r="DC827" s="33"/>
      <c r="DD827" s="33"/>
      <c r="DE827" s="33"/>
    </row>
    <row r="828" spans="1:109" x14ac:dyDescent="0.2">
      <c r="A828" s="32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  <c r="CH828" s="33"/>
      <c r="CI828" s="33"/>
      <c r="CJ828" s="33"/>
      <c r="CK828" s="33"/>
      <c r="CL828" s="33"/>
      <c r="CM828" s="33"/>
      <c r="CN828" s="33"/>
      <c r="CO828" s="33"/>
      <c r="CP828" s="33"/>
      <c r="CQ828" s="33"/>
      <c r="CR828" s="33"/>
      <c r="CS828" s="33"/>
      <c r="CT828" s="33"/>
      <c r="CU828" s="33"/>
      <c r="CV828" s="33"/>
      <c r="CW828" s="33"/>
      <c r="CX828" s="33"/>
      <c r="CY828" s="33"/>
      <c r="CZ828" s="33"/>
      <c r="DA828" s="33"/>
      <c r="DB828" s="33"/>
      <c r="DC828" s="33"/>
      <c r="DD828" s="33"/>
      <c r="DE828" s="33"/>
    </row>
    <row r="829" spans="1:109" x14ac:dyDescent="0.2">
      <c r="A829" s="32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  <c r="CH829" s="33"/>
      <c r="CI829" s="33"/>
      <c r="CJ829" s="33"/>
      <c r="CK829" s="33"/>
      <c r="CL829" s="33"/>
      <c r="CM829" s="33"/>
      <c r="CN829" s="33"/>
      <c r="CO829" s="33"/>
      <c r="CP829" s="33"/>
      <c r="CQ829" s="33"/>
      <c r="CR829" s="33"/>
      <c r="CS829" s="33"/>
      <c r="CT829" s="33"/>
      <c r="CU829" s="33"/>
      <c r="CV829" s="33"/>
      <c r="CW829" s="33"/>
      <c r="CX829" s="33"/>
      <c r="CY829" s="33"/>
      <c r="CZ829" s="33"/>
      <c r="DA829" s="33"/>
      <c r="DB829" s="33"/>
      <c r="DC829" s="33"/>
      <c r="DD829" s="33"/>
      <c r="DE829" s="33"/>
    </row>
    <row r="830" spans="1:109" x14ac:dyDescent="0.2">
      <c r="A830" s="32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  <c r="CH830" s="33"/>
      <c r="CI830" s="33"/>
      <c r="CJ830" s="33"/>
      <c r="CK830" s="33"/>
      <c r="CL830" s="33"/>
      <c r="CM830" s="33"/>
      <c r="CN830" s="33"/>
      <c r="CO830" s="33"/>
      <c r="CP830" s="33"/>
      <c r="CQ830" s="33"/>
      <c r="CR830" s="33"/>
      <c r="CS830" s="33"/>
      <c r="CT830" s="33"/>
      <c r="CU830" s="33"/>
      <c r="CV830" s="33"/>
      <c r="CW830" s="33"/>
      <c r="CX830" s="33"/>
      <c r="CY830" s="33"/>
      <c r="CZ830" s="33"/>
      <c r="DA830" s="33"/>
      <c r="DB830" s="33"/>
      <c r="DC830" s="33"/>
      <c r="DD830" s="33"/>
      <c r="DE830" s="33"/>
    </row>
    <row r="831" spans="1:109" x14ac:dyDescent="0.2">
      <c r="A831" s="32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  <c r="CH831" s="33"/>
      <c r="CI831" s="33"/>
      <c r="CJ831" s="33"/>
      <c r="CK831" s="33"/>
      <c r="CL831" s="33"/>
      <c r="CM831" s="33"/>
      <c r="CN831" s="33"/>
      <c r="CO831" s="33"/>
      <c r="CP831" s="33"/>
      <c r="CQ831" s="33"/>
      <c r="CR831" s="33"/>
      <c r="CS831" s="33"/>
      <c r="CT831" s="33"/>
      <c r="CU831" s="33"/>
      <c r="CV831" s="33"/>
      <c r="CW831" s="33"/>
      <c r="CX831" s="33"/>
      <c r="CY831" s="33"/>
      <c r="CZ831" s="33"/>
      <c r="DA831" s="33"/>
      <c r="DB831" s="33"/>
      <c r="DC831" s="33"/>
      <c r="DD831" s="33"/>
      <c r="DE831" s="33"/>
    </row>
    <row r="832" spans="1:109" x14ac:dyDescent="0.2">
      <c r="A832" s="32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  <c r="CH832" s="33"/>
      <c r="CI832" s="33"/>
      <c r="CJ832" s="33"/>
      <c r="CK832" s="33"/>
      <c r="CL832" s="33"/>
      <c r="CM832" s="33"/>
      <c r="CN832" s="33"/>
      <c r="CO832" s="33"/>
      <c r="CP832" s="33"/>
      <c r="CQ832" s="33"/>
      <c r="CR832" s="33"/>
      <c r="CS832" s="33"/>
      <c r="CT832" s="33"/>
      <c r="CU832" s="33"/>
      <c r="CV832" s="33"/>
      <c r="CW832" s="33"/>
      <c r="CX832" s="33"/>
      <c r="CY832" s="33"/>
      <c r="CZ832" s="33"/>
      <c r="DA832" s="33"/>
      <c r="DB832" s="33"/>
      <c r="DC832" s="33"/>
      <c r="DD832" s="33"/>
      <c r="DE832" s="33"/>
    </row>
    <row r="833" spans="1:109" x14ac:dyDescent="0.2">
      <c r="A833" s="32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  <c r="CH833" s="33"/>
      <c r="CI833" s="33"/>
      <c r="CJ833" s="33"/>
      <c r="CK833" s="33"/>
      <c r="CL833" s="33"/>
      <c r="CM833" s="33"/>
      <c r="CN833" s="33"/>
      <c r="CO833" s="33"/>
      <c r="CP833" s="33"/>
      <c r="CQ833" s="33"/>
      <c r="CR833" s="33"/>
      <c r="CS833" s="33"/>
      <c r="CT833" s="33"/>
      <c r="CU833" s="33"/>
      <c r="CV833" s="33"/>
      <c r="CW833" s="33"/>
      <c r="CX833" s="33"/>
      <c r="CY833" s="33"/>
      <c r="CZ833" s="33"/>
      <c r="DA833" s="33"/>
      <c r="DB833" s="33"/>
      <c r="DC833" s="33"/>
      <c r="DD833" s="33"/>
      <c r="DE833" s="33"/>
    </row>
    <row r="834" spans="1:109" x14ac:dyDescent="0.2">
      <c r="A834" s="32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  <c r="CH834" s="33"/>
      <c r="CI834" s="33"/>
      <c r="CJ834" s="33"/>
      <c r="CK834" s="33"/>
      <c r="CL834" s="33"/>
      <c r="CM834" s="33"/>
      <c r="CN834" s="33"/>
      <c r="CO834" s="33"/>
      <c r="CP834" s="33"/>
      <c r="CQ834" s="33"/>
      <c r="CR834" s="33"/>
      <c r="CS834" s="33"/>
      <c r="CT834" s="33"/>
      <c r="CU834" s="33"/>
      <c r="CV834" s="33"/>
      <c r="CW834" s="33"/>
      <c r="CX834" s="33"/>
      <c r="CY834" s="33"/>
      <c r="CZ834" s="33"/>
      <c r="DA834" s="33"/>
      <c r="DB834" s="33"/>
      <c r="DC834" s="33"/>
      <c r="DD834" s="33"/>
      <c r="DE834" s="33"/>
    </row>
    <row r="835" spans="1:109" x14ac:dyDescent="0.2">
      <c r="A835" s="32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  <c r="CH835" s="33"/>
      <c r="CI835" s="33"/>
      <c r="CJ835" s="33"/>
      <c r="CK835" s="33"/>
      <c r="CL835" s="33"/>
      <c r="CM835" s="33"/>
      <c r="CN835" s="33"/>
      <c r="CO835" s="33"/>
      <c r="CP835" s="33"/>
      <c r="CQ835" s="33"/>
      <c r="CR835" s="33"/>
      <c r="CS835" s="33"/>
      <c r="CT835" s="33"/>
      <c r="CU835" s="33"/>
      <c r="CV835" s="33"/>
      <c r="CW835" s="33"/>
      <c r="CX835" s="33"/>
      <c r="CY835" s="33"/>
      <c r="CZ835" s="33"/>
      <c r="DA835" s="33"/>
      <c r="DB835" s="33"/>
      <c r="DC835" s="33"/>
      <c r="DD835" s="33"/>
      <c r="DE835" s="33"/>
    </row>
    <row r="836" spans="1:109" x14ac:dyDescent="0.2">
      <c r="A836" s="32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33"/>
      <c r="CI836" s="33"/>
      <c r="CJ836" s="33"/>
      <c r="CK836" s="33"/>
      <c r="CL836" s="33"/>
      <c r="CM836" s="33"/>
      <c r="CN836" s="33"/>
      <c r="CO836" s="33"/>
      <c r="CP836" s="33"/>
      <c r="CQ836" s="33"/>
      <c r="CR836" s="33"/>
      <c r="CS836" s="33"/>
      <c r="CT836" s="33"/>
      <c r="CU836" s="33"/>
      <c r="CV836" s="33"/>
      <c r="CW836" s="33"/>
      <c r="CX836" s="33"/>
      <c r="CY836" s="33"/>
      <c r="CZ836" s="33"/>
      <c r="DA836" s="33"/>
      <c r="DB836" s="33"/>
      <c r="DC836" s="33"/>
      <c r="DD836" s="33"/>
      <c r="DE836" s="33"/>
    </row>
    <row r="837" spans="1:109" x14ac:dyDescent="0.2">
      <c r="A837" s="32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  <c r="CH837" s="33"/>
      <c r="CI837" s="33"/>
      <c r="CJ837" s="33"/>
      <c r="CK837" s="33"/>
      <c r="CL837" s="33"/>
      <c r="CM837" s="33"/>
      <c r="CN837" s="33"/>
      <c r="CO837" s="33"/>
      <c r="CP837" s="33"/>
      <c r="CQ837" s="33"/>
      <c r="CR837" s="33"/>
      <c r="CS837" s="33"/>
      <c r="CT837" s="33"/>
      <c r="CU837" s="33"/>
      <c r="CV837" s="33"/>
      <c r="CW837" s="33"/>
      <c r="CX837" s="33"/>
      <c r="CY837" s="33"/>
      <c r="CZ837" s="33"/>
      <c r="DA837" s="33"/>
      <c r="DB837" s="33"/>
      <c r="DC837" s="33"/>
      <c r="DD837" s="33"/>
      <c r="DE837" s="33"/>
    </row>
    <row r="838" spans="1:109" x14ac:dyDescent="0.2">
      <c r="A838" s="32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  <c r="CH838" s="33"/>
      <c r="CI838" s="33"/>
      <c r="CJ838" s="33"/>
      <c r="CK838" s="33"/>
      <c r="CL838" s="33"/>
      <c r="CM838" s="33"/>
      <c r="CN838" s="33"/>
      <c r="CO838" s="33"/>
      <c r="CP838" s="33"/>
      <c r="CQ838" s="33"/>
      <c r="CR838" s="33"/>
      <c r="CS838" s="33"/>
      <c r="CT838" s="33"/>
      <c r="CU838" s="33"/>
      <c r="CV838" s="33"/>
      <c r="CW838" s="33"/>
      <c r="CX838" s="33"/>
      <c r="CY838" s="33"/>
      <c r="CZ838" s="33"/>
      <c r="DA838" s="33"/>
      <c r="DB838" s="33"/>
      <c r="DC838" s="33"/>
      <c r="DD838" s="33"/>
      <c r="DE838" s="33"/>
    </row>
    <row r="839" spans="1:109" x14ac:dyDescent="0.2">
      <c r="A839" s="32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  <c r="CH839" s="33"/>
      <c r="CI839" s="33"/>
      <c r="CJ839" s="33"/>
      <c r="CK839" s="33"/>
      <c r="CL839" s="33"/>
      <c r="CM839" s="33"/>
      <c r="CN839" s="33"/>
      <c r="CO839" s="33"/>
      <c r="CP839" s="33"/>
      <c r="CQ839" s="33"/>
      <c r="CR839" s="33"/>
      <c r="CS839" s="33"/>
      <c r="CT839" s="33"/>
      <c r="CU839" s="33"/>
      <c r="CV839" s="33"/>
      <c r="CW839" s="33"/>
      <c r="CX839" s="33"/>
      <c r="CY839" s="33"/>
      <c r="CZ839" s="33"/>
      <c r="DA839" s="33"/>
      <c r="DB839" s="33"/>
      <c r="DC839" s="33"/>
      <c r="DD839" s="33"/>
      <c r="DE839" s="33"/>
    </row>
    <row r="840" spans="1:109" x14ac:dyDescent="0.2">
      <c r="A840" s="32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  <c r="CH840" s="33"/>
      <c r="CI840" s="33"/>
      <c r="CJ840" s="33"/>
      <c r="CK840" s="33"/>
      <c r="CL840" s="33"/>
      <c r="CM840" s="33"/>
      <c r="CN840" s="33"/>
      <c r="CO840" s="33"/>
      <c r="CP840" s="33"/>
      <c r="CQ840" s="33"/>
      <c r="CR840" s="33"/>
      <c r="CS840" s="33"/>
      <c r="CT840" s="33"/>
      <c r="CU840" s="33"/>
      <c r="CV840" s="33"/>
      <c r="CW840" s="33"/>
      <c r="CX840" s="33"/>
      <c r="CY840" s="33"/>
      <c r="CZ840" s="33"/>
      <c r="DA840" s="33"/>
      <c r="DB840" s="33"/>
      <c r="DC840" s="33"/>
      <c r="DD840" s="33"/>
      <c r="DE840" s="33"/>
    </row>
    <row r="841" spans="1:109" x14ac:dyDescent="0.2">
      <c r="A841" s="32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  <c r="CH841" s="33"/>
      <c r="CI841" s="33"/>
      <c r="CJ841" s="33"/>
      <c r="CK841" s="33"/>
      <c r="CL841" s="33"/>
      <c r="CM841" s="33"/>
      <c r="CN841" s="33"/>
      <c r="CO841" s="33"/>
      <c r="CP841" s="33"/>
      <c r="CQ841" s="33"/>
      <c r="CR841" s="33"/>
      <c r="CS841" s="33"/>
      <c r="CT841" s="33"/>
      <c r="CU841" s="33"/>
      <c r="CV841" s="33"/>
      <c r="CW841" s="33"/>
      <c r="CX841" s="33"/>
      <c r="CY841" s="33"/>
      <c r="CZ841" s="33"/>
      <c r="DA841" s="33"/>
      <c r="DB841" s="33"/>
      <c r="DC841" s="33"/>
      <c r="DD841" s="33"/>
      <c r="DE841" s="33"/>
    </row>
    <row r="842" spans="1:109" x14ac:dyDescent="0.2">
      <c r="A842" s="32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  <c r="CH842" s="33"/>
      <c r="CI842" s="33"/>
      <c r="CJ842" s="33"/>
      <c r="CK842" s="33"/>
      <c r="CL842" s="33"/>
      <c r="CM842" s="33"/>
      <c r="CN842" s="33"/>
      <c r="CO842" s="33"/>
      <c r="CP842" s="33"/>
      <c r="CQ842" s="33"/>
      <c r="CR842" s="33"/>
      <c r="CS842" s="33"/>
      <c r="CT842" s="33"/>
      <c r="CU842" s="33"/>
      <c r="CV842" s="33"/>
      <c r="CW842" s="33"/>
      <c r="CX842" s="33"/>
      <c r="CY842" s="33"/>
      <c r="CZ842" s="33"/>
      <c r="DA842" s="33"/>
      <c r="DB842" s="33"/>
      <c r="DC842" s="33"/>
      <c r="DD842" s="33"/>
      <c r="DE842" s="33"/>
    </row>
    <row r="843" spans="1:109" x14ac:dyDescent="0.2">
      <c r="A843" s="32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  <c r="CH843" s="33"/>
      <c r="CI843" s="33"/>
      <c r="CJ843" s="33"/>
      <c r="CK843" s="33"/>
      <c r="CL843" s="33"/>
      <c r="CM843" s="33"/>
      <c r="CN843" s="33"/>
      <c r="CO843" s="33"/>
      <c r="CP843" s="33"/>
      <c r="CQ843" s="33"/>
      <c r="CR843" s="33"/>
      <c r="CS843" s="33"/>
      <c r="CT843" s="33"/>
      <c r="CU843" s="33"/>
      <c r="CV843" s="33"/>
      <c r="CW843" s="33"/>
      <c r="CX843" s="33"/>
      <c r="CY843" s="33"/>
      <c r="CZ843" s="33"/>
      <c r="DA843" s="33"/>
      <c r="DB843" s="33"/>
      <c r="DC843" s="33"/>
      <c r="DD843" s="33"/>
      <c r="DE843" s="33"/>
    </row>
    <row r="844" spans="1:109" x14ac:dyDescent="0.2">
      <c r="A844" s="32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  <c r="CH844" s="33"/>
      <c r="CI844" s="33"/>
      <c r="CJ844" s="33"/>
      <c r="CK844" s="33"/>
      <c r="CL844" s="33"/>
      <c r="CM844" s="33"/>
      <c r="CN844" s="33"/>
      <c r="CO844" s="33"/>
      <c r="CP844" s="33"/>
      <c r="CQ844" s="33"/>
      <c r="CR844" s="33"/>
      <c r="CS844" s="33"/>
      <c r="CT844" s="33"/>
      <c r="CU844" s="33"/>
      <c r="CV844" s="33"/>
      <c r="CW844" s="33"/>
      <c r="CX844" s="33"/>
      <c r="CY844" s="33"/>
      <c r="CZ844" s="33"/>
      <c r="DA844" s="33"/>
      <c r="DB844" s="33"/>
      <c r="DC844" s="33"/>
      <c r="DD844" s="33"/>
      <c r="DE844" s="33"/>
    </row>
    <row r="845" spans="1:109" x14ac:dyDescent="0.2">
      <c r="A845" s="32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  <c r="CH845" s="33"/>
      <c r="CI845" s="33"/>
      <c r="CJ845" s="33"/>
      <c r="CK845" s="33"/>
      <c r="CL845" s="33"/>
      <c r="CM845" s="33"/>
      <c r="CN845" s="33"/>
      <c r="CO845" s="33"/>
      <c r="CP845" s="33"/>
      <c r="CQ845" s="33"/>
      <c r="CR845" s="33"/>
      <c r="CS845" s="33"/>
      <c r="CT845" s="33"/>
      <c r="CU845" s="33"/>
      <c r="CV845" s="33"/>
      <c r="CW845" s="33"/>
      <c r="CX845" s="33"/>
      <c r="CY845" s="33"/>
      <c r="CZ845" s="33"/>
      <c r="DA845" s="33"/>
      <c r="DB845" s="33"/>
      <c r="DC845" s="33"/>
      <c r="DD845" s="33"/>
      <c r="DE845" s="33"/>
    </row>
    <row r="846" spans="1:109" x14ac:dyDescent="0.2">
      <c r="A846" s="32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  <c r="CH846" s="33"/>
      <c r="CI846" s="33"/>
      <c r="CJ846" s="33"/>
      <c r="CK846" s="33"/>
      <c r="CL846" s="33"/>
      <c r="CM846" s="33"/>
      <c r="CN846" s="33"/>
      <c r="CO846" s="33"/>
      <c r="CP846" s="33"/>
      <c r="CQ846" s="33"/>
      <c r="CR846" s="33"/>
      <c r="CS846" s="33"/>
      <c r="CT846" s="33"/>
      <c r="CU846" s="33"/>
      <c r="CV846" s="33"/>
      <c r="CW846" s="33"/>
      <c r="CX846" s="33"/>
      <c r="CY846" s="33"/>
      <c r="CZ846" s="33"/>
      <c r="DA846" s="33"/>
      <c r="DB846" s="33"/>
      <c r="DC846" s="33"/>
      <c r="DD846" s="33"/>
      <c r="DE846" s="33"/>
    </row>
    <row r="847" spans="1:109" x14ac:dyDescent="0.2">
      <c r="A847" s="32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  <c r="CH847" s="33"/>
      <c r="CI847" s="33"/>
      <c r="CJ847" s="33"/>
      <c r="CK847" s="33"/>
      <c r="CL847" s="33"/>
      <c r="CM847" s="33"/>
      <c r="CN847" s="33"/>
      <c r="CO847" s="33"/>
      <c r="CP847" s="33"/>
      <c r="CQ847" s="33"/>
      <c r="CR847" s="33"/>
      <c r="CS847" s="33"/>
      <c r="CT847" s="33"/>
      <c r="CU847" s="33"/>
      <c r="CV847" s="33"/>
      <c r="CW847" s="33"/>
      <c r="CX847" s="33"/>
      <c r="CY847" s="33"/>
      <c r="CZ847" s="33"/>
      <c r="DA847" s="33"/>
      <c r="DB847" s="33"/>
      <c r="DC847" s="33"/>
      <c r="DD847" s="33"/>
      <c r="DE847" s="33"/>
    </row>
    <row r="848" spans="1:109" x14ac:dyDescent="0.2">
      <c r="A848" s="32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  <c r="CH848" s="33"/>
      <c r="CI848" s="33"/>
      <c r="CJ848" s="33"/>
      <c r="CK848" s="33"/>
      <c r="CL848" s="33"/>
      <c r="CM848" s="33"/>
      <c r="CN848" s="33"/>
      <c r="CO848" s="33"/>
      <c r="CP848" s="33"/>
      <c r="CQ848" s="33"/>
      <c r="CR848" s="33"/>
      <c r="CS848" s="33"/>
      <c r="CT848" s="33"/>
      <c r="CU848" s="33"/>
      <c r="CV848" s="33"/>
      <c r="CW848" s="33"/>
      <c r="CX848" s="33"/>
      <c r="CY848" s="33"/>
      <c r="CZ848" s="33"/>
      <c r="DA848" s="33"/>
      <c r="DB848" s="33"/>
      <c r="DC848" s="33"/>
      <c r="DD848" s="33"/>
      <c r="DE848" s="33"/>
    </row>
    <row r="849" spans="1:109" x14ac:dyDescent="0.2">
      <c r="A849" s="32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  <c r="CH849" s="33"/>
      <c r="CI849" s="33"/>
      <c r="CJ849" s="33"/>
      <c r="CK849" s="33"/>
      <c r="CL849" s="33"/>
      <c r="CM849" s="33"/>
      <c r="CN849" s="33"/>
      <c r="CO849" s="33"/>
      <c r="CP849" s="33"/>
      <c r="CQ849" s="33"/>
      <c r="CR849" s="33"/>
      <c r="CS849" s="33"/>
      <c r="CT849" s="33"/>
      <c r="CU849" s="33"/>
      <c r="CV849" s="33"/>
      <c r="CW849" s="33"/>
      <c r="CX849" s="33"/>
      <c r="CY849" s="33"/>
      <c r="CZ849" s="33"/>
      <c r="DA849" s="33"/>
      <c r="DB849" s="33"/>
      <c r="DC849" s="33"/>
      <c r="DD849" s="33"/>
      <c r="DE849" s="33"/>
    </row>
    <row r="850" spans="1:109" x14ac:dyDescent="0.2">
      <c r="A850" s="32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  <c r="CH850" s="33"/>
      <c r="CI850" s="33"/>
      <c r="CJ850" s="33"/>
      <c r="CK850" s="33"/>
      <c r="CL850" s="33"/>
      <c r="CM850" s="33"/>
      <c r="CN850" s="33"/>
      <c r="CO850" s="33"/>
      <c r="CP850" s="33"/>
      <c r="CQ850" s="33"/>
      <c r="CR850" s="33"/>
      <c r="CS850" s="33"/>
      <c r="CT850" s="33"/>
      <c r="CU850" s="33"/>
      <c r="CV850" s="33"/>
      <c r="CW850" s="33"/>
      <c r="CX850" s="33"/>
      <c r="CY850" s="33"/>
      <c r="CZ850" s="33"/>
      <c r="DA850" s="33"/>
      <c r="DB850" s="33"/>
      <c r="DC850" s="33"/>
      <c r="DD850" s="33"/>
      <c r="DE850" s="33"/>
    </row>
    <row r="851" spans="1:109" x14ac:dyDescent="0.2">
      <c r="A851" s="32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  <c r="CH851" s="33"/>
      <c r="CI851" s="33"/>
      <c r="CJ851" s="33"/>
      <c r="CK851" s="33"/>
      <c r="CL851" s="33"/>
      <c r="CM851" s="33"/>
      <c r="CN851" s="33"/>
      <c r="CO851" s="33"/>
      <c r="CP851" s="33"/>
      <c r="CQ851" s="33"/>
      <c r="CR851" s="33"/>
      <c r="CS851" s="33"/>
      <c r="CT851" s="33"/>
      <c r="CU851" s="33"/>
      <c r="CV851" s="33"/>
      <c r="CW851" s="33"/>
      <c r="CX851" s="33"/>
      <c r="CY851" s="33"/>
      <c r="CZ851" s="33"/>
      <c r="DA851" s="33"/>
      <c r="DB851" s="33"/>
      <c r="DC851" s="33"/>
      <c r="DD851" s="33"/>
      <c r="DE851" s="33"/>
    </row>
    <row r="852" spans="1:109" x14ac:dyDescent="0.2">
      <c r="A852" s="32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  <c r="CH852" s="33"/>
      <c r="CI852" s="33"/>
      <c r="CJ852" s="33"/>
      <c r="CK852" s="33"/>
      <c r="CL852" s="33"/>
      <c r="CM852" s="33"/>
      <c r="CN852" s="33"/>
      <c r="CO852" s="33"/>
      <c r="CP852" s="33"/>
      <c r="CQ852" s="33"/>
      <c r="CR852" s="33"/>
      <c r="CS852" s="33"/>
      <c r="CT852" s="33"/>
      <c r="CU852" s="33"/>
      <c r="CV852" s="33"/>
      <c r="CW852" s="33"/>
      <c r="CX852" s="33"/>
      <c r="CY852" s="33"/>
      <c r="CZ852" s="33"/>
      <c r="DA852" s="33"/>
      <c r="DB852" s="33"/>
      <c r="DC852" s="33"/>
      <c r="DD852" s="33"/>
      <c r="DE852" s="33"/>
    </row>
    <row r="853" spans="1:109" x14ac:dyDescent="0.2">
      <c r="A853" s="32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  <c r="CH853" s="33"/>
      <c r="CI853" s="33"/>
      <c r="CJ853" s="33"/>
      <c r="CK853" s="33"/>
      <c r="CL853" s="33"/>
      <c r="CM853" s="33"/>
      <c r="CN853" s="33"/>
      <c r="CO853" s="33"/>
      <c r="CP853" s="33"/>
      <c r="CQ853" s="33"/>
      <c r="CR853" s="33"/>
      <c r="CS853" s="33"/>
      <c r="CT853" s="33"/>
      <c r="CU853" s="33"/>
      <c r="CV853" s="33"/>
      <c r="CW853" s="33"/>
      <c r="CX853" s="33"/>
      <c r="CY853" s="33"/>
      <c r="CZ853" s="33"/>
      <c r="DA853" s="33"/>
      <c r="DB853" s="33"/>
      <c r="DC853" s="33"/>
      <c r="DD853" s="33"/>
      <c r="DE853" s="33"/>
    </row>
    <row r="854" spans="1:109" x14ac:dyDescent="0.2">
      <c r="A854" s="32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  <c r="CH854" s="33"/>
      <c r="CI854" s="33"/>
      <c r="CJ854" s="33"/>
      <c r="CK854" s="33"/>
      <c r="CL854" s="33"/>
      <c r="CM854" s="33"/>
      <c r="CN854" s="33"/>
      <c r="CO854" s="33"/>
      <c r="CP854" s="33"/>
      <c r="CQ854" s="33"/>
      <c r="CR854" s="33"/>
      <c r="CS854" s="33"/>
      <c r="CT854" s="33"/>
      <c r="CU854" s="33"/>
      <c r="CV854" s="33"/>
      <c r="CW854" s="33"/>
      <c r="CX854" s="33"/>
      <c r="CY854" s="33"/>
      <c r="CZ854" s="33"/>
      <c r="DA854" s="33"/>
      <c r="DB854" s="33"/>
      <c r="DC854" s="33"/>
      <c r="DD854" s="33"/>
      <c r="DE854" s="33"/>
    </row>
    <row r="855" spans="1:109" x14ac:dyDescent="0.2">
      <c r="A855" s="32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33"/>
      <c r="CI855" s="33"/>
      <c r="CJ855" s="33"/>
      <c r="CK855" s="33"/>
      <c r="CL855" s="33"/>
      <c r="CM855" s="33"/>
      <c r="CN855" s="33"/>
      <c r="CO855" s="33"/>
      <c r="CP855" s="33"/>
      <c r="CQ855" s="33"/>
      <c r="CR855" s="33"/>
      <c r="CS855" s="33"/>
      <c r="CT855" s="33"/>
      <c r="CU855" s="33"/>
      <c r="CV855" s="33"/>
      <c r="CW855" s="33"/>
      <c r="CX855" s="33"/>
      <c r="CY855" s="33"/>
      <c r="CZ855" s="33"/>
      <c r="DA855" s="33"/>
      <c r="DB855" s="33"/>
      <c r="DC855" s="33"/>
      <c r="DD855" s="33"/>
      <c r="DE855" s="33"/>
    </row>
    <row r="856" spans="1:109" x14ac:dyDescent="0.2">
      <c r="A856" s="32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  <c r="CH856" s="33"/>
      <c r="CI856" s="33"/>
      <c r="CJ856" s="33"/>
      <c r="CK856" s="33"/>
      <c r="CL856" s="33"/>
      <c r="CM856" s="33"/>
      <c r="CN856" s="33"/>
      <c r="CO856" s="33"/>
      <c r="CP856" s="33"/>
      <c r="CQ856" s="33"/>
      <c r="CR856" s="33"/>
      <c r="CS856" s="33"/>
      <c r="CT856" s="33"/>
      <c r="CU856" s="33"/>
      <c r="CV856" s="33"/>
      <c r="CW856" s="33"/>
      <c r="CX856" s="33"/>
      <c r="CY856" s="33"/>
      <c r="CZ856" s="33"/>
      <c r="DA856" s="33"/>
      <c r="DB856" s="33"/>
      <c r="DC856" s="33"/>
      <c r="DD856" s="33"/>
      <c r="DE856" s="33"/>
    </row>
    <row r="857" spans="1:109" x14ac:dyDescent="0.2">
      <c r="A857" s="32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  <c r="CH857" s="33"/>
      <c r="CI857" s="33"/>
      <c r="CJ857" s="33"/>
      <c r="CK857" s="33"/>
      <c r="CL857" s="33"/>
      <c r="CM857" s="33"/>
      <c r="CN857" s="33"/>
      <c r="CO857" s="33"/>
      <c r="CP857" s="33"/>
      <c r="CQ857" s="33"/>
      <c r="CR857" s="33"/>
      <c r="CS857" s="33"/>
      <c r="CT857" s="33"/>
      <c r="CU857" s="33"/>
      <c r="CV857" s="33"/>
      <c r="CW857" s="33"/>
      <c r="CX857" s="33"/>
      <c r="CY857" s="33"/>
      <c r="CZ857" s="33"/>
      <c r="DA857" s="33"/>
      <c r="DB857" s="33"/>
      <c r="DC857" s="33"/>
      <c r="DD857" s="33"/>
      <c r="DE857" s="33"/>
    </row>
    <row r="858" spans="1:109" x14ac:dyDescent="0.2">
      <c r="A858" s="32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33"/>
      <c r="CI858" s="33"/>
      <c r="CJ858" s="33"/>
      <c r="CK858" s="33"/>
      <c r="CL858" s="33"/>
      <c r="CM858" s="33"/>
      <c r="CN858" s="33"/>
      <c r="CO858" s="33"/>
      <c r="CP858" s="33"/>
      <c r="CQ858" s="33"/>
      <c r="CR858" s="33"/>
      <c r="CS858" s="33"/>
      <c r="CT858" s="33"/>
      <c r="CU858" s="33"/>
      <c r="CV858" s="33"/>
      <c r="CW858" s="33"/>
      <c r="CX858" s="33"/>
      <c r="CY858" s="33"/>
      <c r="CZ858" s="33"/>
      <c r="DA858" s="33"/>
      <c r="DB858" s="33"/>
      <c r="DC858" s="33"/>
      <c r="DD858" s="33"/>
      <c r="DE858" s="33"/>
    </row>
    <row r="859" spans="1:109" x14ac:dyDescent="0.2">
      <c r="A859" s="32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33"/>
      <c r="CI859" s="33"/>
      <c r="CJ859" s="33"/>
      <c r="CK859" s="33"/>
      <c r="CL859" s="33"/>
      <c r="CM859" s="33"/>
      <c r="CN859" s="33"/>
      <c r="CO859" s="33"/>
      <c r="CP859" s="33"/>
      <c r="CQ859" s="33"/>
      <c r="CR859" s="33"/>
      <c r="CS859" s="33"/>
      <c r="CT859" s="33"/>
      <c r="CU859" s="33"/>
      <c r="CV859" s="33"/>
      <c r="CW859" s="33"/>
      <c r="CX859" s="33"/>
      <c r="CY859" s="33"/>
      <c r="CZ859" s="33"/>
      <c r="DA859" s="33"/>
      <c r="DB859" s="33"/>
      <c r="DC859" s="33"/>
      <c r="DD859" s="33"/>
      <c r="DE859" s="33"/>
    </row>
    <row r="860" spans="1:109" x14ac:dyDescent="0.2">
      <c r="A860" s="32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  <c r="CH860" s="33"/>
      <c r="CI860" s="33"/>
      <c r="CJ860" s="33"/>
      <c r="CK860" s="33"/>
      <c r="CL860" s="33"/>
      <c r="CM860" s="33"/>
      <c r="CN860" s="33"/>
      <c r="CO860" s="33"/>
      <c r="CP860" s="33"/>
      <c r="CQ860" s="33"/>
      <c r="CR860" s="33"/>
      <c r="CS860" s="33"/>
      <c r="CT860" s="33"/>
      <c r="CU860" s="33"/>
      <c r="CV860" s="33"/>
      <c r="CW860" s="33"/>
      <c r="CX860" s="33"/>
      <c r="CY860" s="33"/>
      <c r="CZ860" s="33"/>
      <c r="DA860" s="33"/>
      <c r="DB860" s="33"/>
      <c r="DC860" s="33"/>
      <c r="DD860" s="33"/>
      <c r="DE860" s="33"/>
    </row>
    <row r="861" spans="1:109" x14ac:dyDescent="0.2">
      <c r="A861" s="32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33"/>
      <c r="CI861" s="33"/>
      <c r="CJ861" s="33"/>
      <c r="CK861" s="33"/>
      <c r="CL861" s="33"/>
      <c r="CM861" s="33"/>
      <c r="CN861" s="33"/>
      <c r="CO861" s="33"/>
      <c r="CP861" s="33"/>
      <c r="CQ861" s="33"/>
      <c r="CR861" s="33"/>
      <c r="CS861" s="33"/>
      <c r="CT861" s="33"/>
      <c r="CU861" s="33"/>
      <c r="CV861" s="33"/>
      <c r="CW861" s="33"/>
      <c r="CX861" s="33"/>
      <c r="CY861" s="33"/>
      <c r="CZ861" s="33"/>
      <c r="DA861" s="33"/>
      <c r="DB861" s="33"/>
      <c r="DC861" s="33"/>
      <c r="DD861" s="33"/>
      <c r="DE861" s="33"/>
    </row>
    <row r="862" spans="1:109" x14ac:dyDescent="0.2">
      <c r="A862" s="32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33"/>
      <c r="CI862" s="33"/>
      <c r="CJ862" s="33"/>
      <c r="CK862" s="33"/>
      <c r="CL862" s="33"/>
      <c r="CM862" s="33"/>
      <c r="CN862" s="33"/>
      <c r="CO862" s="33"/>
      <c r="CP862" s="33"/>
      <c r="CQ862" s="33"/>
      <c r="CR862" s="33"/>
      <c r="CS862" s="33"/>
      <c r="CT862" s="33"/>
      <c r="CU862" s="33"/>
      <c r="CV862" s="33"/>
      <c r="CW862" s="33"/>
      <c r="CX862" s="33"/>
      <c r="CY862" s="33"/>
      <c r="CZ862" s="33"/>
      <c r="DA862" s="33"/>
      <c r="DB862" s="33"/>
      <c r="DC862" s="33"/>
      <c r="DD862" s="33"/>
      <c r="DE862" s="33"/>
    </row>
    <row r="863" spans="1:109" x14ac:dyDescent="0.2">
      <c r="A863" s="32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33"/>
      <c r="CI863" s="33"/>
      <c r="CJ863" s="33"/>
      <c r="CK863" s="33"/>
      <c r="CL863" s="33"/>
      <c r="CM863" s="33"/>
      <c r="CN863" s="33"/>
      <c r="CO863" s="33"/>
      <c r="CP863" s="33"/>
      <c r="CQ863" s="33"/>
      <c r="CR863" s="33"/>
      <c r="CS863" s="33"/>
      <c r="CT863" s="33"/>
      <c r="CU863" s="33"/>
      <c r="CV863" s="33"/>
      <c r="CW863" s="33"/>
      <c r="CX863" s="33"/>
      <c r="CY863" s="33"/>
      <c r="CZ863" s="33"/>
      <c r="DA863" s="33"/>
      <c r="DB863" s="33"/>
      <c r="DC863" s="33"/>
      <c r="DD863" s="33"/>
      <c r="DE863" s="33"/>
    </row>
    <row r="864" spans="1:109" x14ac:dyDescent="0.2">
      <c r="A864" s="32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  <c r="CH864" s="33"/>
      <c r="CI864" s="33"/>
      <c r="CJ864" s="33"/>
      <c r="CK864" s="33"/>
      <c r="CL864" s="33"/>
      <c r="CM864" s="33"/>
      <c r="CN864" s="33"/>
      <c r="CO864" s="33"/>
      <c r="CP864" s="33"/>
      <c r="CQ864" s="33"/>
      <c r="CR864" s="33"/>
      <c r="CS864" s="33"/>
      <c r="CT864" s="33"/>
      <c r="CU864" s="33"/>
      <c r="CV864" s="33"/>
      <c r="CW864" s="33"/>
      <c r="CX864" s="33"/>
      <c r="CY864" s="33"/>
      <c r="CZ864" s="33"/>
      <c r="DA864" s="33"/>
      <c r="DB864" s="33"/>
      <c r="DC864" s="33"/>
      <c r="DD864" s="33"/>
      <c r="DE864" s="33"/>
    </row>
    <row r="865" spans="1:109" x14ac:dyDescent="0.2">
      <c r="A865" s="32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33"/>
      <c r="CI865" s="33"/>
      <c r="CJ865" s="33"/>
      <c r="CK865" s="33"/>
      <c r="CL865" s="33"/>
      <c r="CM865" s="33"/>
      <c r="CN865" s="33"/>
      <c r="CO865" s="33"/>
      <c r="CP865" s="33"/>
      <c r="CQ865" s="33"/>
      <c r="CR865" s="33"/>
      <c r="CS865" s="33"/>
      <c r="CT865" s="33"/>
      <c r="CU865" s="33"/>
      <c r="CV865" s="33"/>
      <c r="CW865" s="33"/>
      <c r="CX865" s="33"/>
      <c r="CY865" s="33"/>
      <c r="CZ865" s="33"/>
      <c r="DA865" s="33"/>
      <c r="DB865" s="33"/>
      <c r="DC865" s="33"/>
      <c r="DD865" s="33"/>
      <c r="DE865" s="33"/>
    </row>
    <row r="866" spans="1:109" x14ac:dyDescent="0.2">
      <c r="A866" s="32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  <c r="CH866" s="33"/>
      <c r="CI866" s="33"/>
      <c r="CJ866" s="33"/>
      <c r="CK866" s="33"/>
      <c r="CL866" s="33"/>
      <c r="CM866" s="33"/>
      <c r="CN866" s="33"/>
      <c r="CO866" s="33"/>
      <c r="CP866" s="33"/>
      <c r="CQ866" s="33"/>
      <c r="CR866" s="33"/>
      <c r="CS866" s="33"/>
      <c r="CT866" s="33"/>
      <c r="CU866" s="33"/>
      <c r="CV866" s="33"/>
      <c r="CW866" s="33"/>
      <c r="CX866" s="33"/>
      <c r="CY866" s="33"/>
      <c r="CZ866" s="33"/>
      <c r="DA866" s="33"/>
      <c r="DB866" s="33"/>
      <c r="DC866" s="33"/>
      <c r="DD866" s="33"/>
      <c r="DE866" s="33"/>
    </row>
    <row r="867" spans="1:109" x14ac:dyDescent="0.2">
      <c r="A867" s="32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  <c r="CH867" s="33"/>
      <c r="CI867" s="33"/>
      <c r="CJ867" s="33"/>
      <c r="CK867" s="33"/>
      <c r="CL867" s="33"/>
      <c r="CM867" s="33"/>
      <c r="CN867" s="33"/>
      <c r="CO867" s="33"/>
      <c r="CP867" s="33"/>
      <c r="CQ867" s="33"/>
      <c r="CR867" s="33"/>
      <c r="CS867" s="33"/>
      <c r="CT867" s="33"/>
      <c r="CU867" s="33"/>
      <c r="CV867" s="33"/>
      <c r="CW867" s="33"/>
      <c r="CX867" s="33"/>
      <c r="CY867" s="33"/>
      <c r="CZ867" s="33"/>
      <c r="DA867" s="33"/>
      <c r="DB867" s="33"/>
      <c r="DC867" s="33"/>
      <c r="DD867" s="33"/>
      <c r="DE867" s="33"/>
    </row>
    <row r="868" spans="1:109" x14ac:dyDescent="0.2">
      <c r="A868" s="32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33"/>
      <c r="CI868" s="33"/>
      <c r="CJ868" s="33"/>
      <c r="CK868" s="33"/>
      <c r="CL868" s="33"/>
      <c r="CM868" s="33"/>
      <c r="CN868" s="33"/>
      <c r="CO868" s="33"/>
      <c r="CP868" s="33"/>
      <c r="CQ868" s="33"/>
      <c r="CR868" s="33"/>
      <c r="CS868" s="33"/>
      <c r="CT868" s="33"/>
      <c r="CU868" s="33"/>
      <c r="CV868" s="33"/>
      <c r="CW868" s="33"/>
      <c r="CX868" s="33"/>
      <c r="CY868" s="33"/>
      <c r="CZ868" s="33"/>
      <c r="DA868" s="33"/>
      <c r="DB868" s="33"/>
      <c r="DC868" s="33"/>
      <c r="DD868" s="33"/>
      <c r="DE868" s="33"/>
    </row>
    <row r="869" spans="1:109" x14ac:dyDescent="0.2">
      <c r="A869" s="32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33"/>
      <c r="CI869" s="33"/>
      <c r="CJ869" s="33"/>
      <c r="CK869" s="33"/>
      <c r="CL869" s="33"/>
      <c r="CM869" s="33"/>
      <c r="CN869" s="33"/>
      <c r="CO869" s="33"/>
      <c r="CP869" s="33"/>
      <c r="CQ869" s="33"/>
      <c r="CR869" s="33"/>
      <c r="CS869" s="33"/>
      <c r="CT869" s="33"/>
      <c r="CU869" s="33"/>
      <c r="CV869" s="33"/>
      <c r="CW869" s="33"/>
      <c r="CX869" s="33"/>
      <c r="CY869" s="33"/>
      <c r="CZ869" s="33"/>
      <c r="DA869" s="33"/>
      <c r="DB869" s="33"/>
      <c r="DC869" s="33"/>
      <c r="DD869" s="33"/>
      <c r="DE869" s="33"/>
    </row>
    <row r="870" spans="1:109" x14ac:dyDescent="0.2">
      <c r="A870" s="32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  <c r="CH870" s="33"/>
      <c r="CI870" s="33"/>
      <c r="CJ870" s="33"/>
      <c r="CK870" s="33"/>
      <c r="CL870" s="33"/>
      <c r="CM870" s="33"/>
      <c r="CN870" s="33"/>
      <c r="CO870" s="33"/>
      <c r="CP870" s="33"/>
      <c r="CQ870" s="33"/>
      <c r="CR870" s="33"/>
      <c r="CS870" s="33"/>
      <c r="CT870" s="33"/>
      <c r="CU870" s="33"/>
      <c r="CV870" s="33"/>
      <c r="CW870" s="33"/>
      <c r="CX870" s="33"/>
      <c r="CY870" s="33"/>
      <c r="CZ870" s="33"/>
      <c r="DA870" s="33"/>
      <c r="DB870" s="33"/>
      <c r="DC870" s="33"/>
      <c r="DD870" s="33"/>
      <c r="DE870" s="33"/>
    </row>
    <row r="871" spans="1:109" x14ac:dyDescent="0.2">
      <c r="A871" s="32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33"/>
      <c r="CI871" s="33"/>
      <c r="CJ871" s="33"/>
      <c r="CK871" s="33"/>
      <c r="CL871" s="33"/>
      <c r="CM871" s="33"/>
      <c r="CN871" s="33"/>
      <c r="CO871" s="33"/>
      <c r="CP871" s="33"/>
      <c r="CQ871" s="33"/>
      <c r="CR871" s="33"/>
      <c r="CS871" s="33"/>
      <c r="CT871" s="33"/>
      <c r="CU871" s="33"/>
      <c r="CV871" s="33"/>
      <c r="CW871" s="33"/>
      <c r="CX871" s="33"/>
      <c r="CY871" s="33"/>
      <c r="CZ871" s="33"/>
      <c r="DA871" s="33"/>
      <c r="DB871" s="33"/>
      <c r="DC871" s="33"/>
      <c r="DD871" s="33"/>
      <c r="DE871" s="33"/>
    </row>
    <row r="872" spans="1:109" x14ac:dyDescent="0.2">
      <c r="A872" s="32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33"/>
      <c r="CI872" s="33"/>
      <c r="CJ872" s="33"/>
      <c r="CK872" s="33"/>
      <c r="CL872" s="33"/>
      <c r="CM872" s="33"/>
      <c r="CN872" s="33"/>
      <c r="CO872" s="33"/>
      <c r="CP872" s="33"/>
      <c r="CQ872" s="33"/>
      <c r="CR872" s="33"/>
      <c r="CS872" s="33"/>
      <c r="CT872" s="33"/>
      <c r="CU872" s="33"/>
      <c r="CV872" s="33"/>
      <c r="CW872" s="33"/>
      <c r="CX872" s="33"/>
      <c r="CY872" s="33"/>
      <c r="CZ872" s="33"/>
      <c r="DA872" s="33"/>
      <c r="DB872" s="33"/>
      <c r="DC872" s="33"/>
      <c r="DD872" s="33"/>
      <c r="DE872" s="33"/>
    </row>
    <row r="873" spans="1:109" x14ac:dyDescent="0.2">
      <c r="A873" s="32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33"/>
      <c r="CI873" s="33"/>
      <c r="CJ873" s="33"/>
      <c r="CK873" s="33"/>
      <c r="CL873" s="33"/>
      <c r="CM873" s="33"/>
      <c r="CN873" s="33"/>
      <c r="CO873" s="33"/>
      <c r="CP873" s="33"/>
      <c r="CQ873" s="33"/>
      <c r="CR873" s="33"/>
      <c r="CS873" s="33"/>
      <c r="CT873" s="33"/>
      <c r="CU873" s="33"/>
      <c r="CV873" s="33"/>
      <c r="CW873" s="33"/>
      <c r="CX873" s="33"/>
      <c r="CY873" s="33"/>
      <c r="CZ873" s="33"/>
      <c r="DA873" s="33"/>
      <c r="DB873" s="33"/>
      <c r="DC873" s="33"/>
      <c r="DD873" s="33"/>
      <c r="DE873" s="33"/>
    </row>
    <row r="874" spans="1:109" x14ac:dyDescent="0.2">
      <c r="A874" s="32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  <c r="CH874" s="33"/>
      <c r="CI874" s="33"/>
      <c r="CJ874" s="33"/>
      <c r="CK874" s="33"/>
      <c r="CL874" s="33"/>
      <c r="CM874" s="33"/>
      <c r="CN874" s="33"/>
      <c r="CO874" s="33"/>
      <c r="CP874" s="33"/>
      <c r="CQ874" s="33"/>
      <c r="CR874" s="33"/>
      <c r="CS874" s="33"/>
      <c r="CT874" s="33"/>
      <c r="CU874" s="33"/>
      <c r="CV874" s="33"/>
      <c r="CW874" s="33"/>
      <c r="CX874" s="33"/>
      <c r="CY874" s="33"/>
      <c r="CZ874" s="33"/>
      <c r="DA874" s="33"/>
      <c r="DB874" s="33"/>
      <c r="DC874" s="33"/>
      <c r="DD874" s="33"/>
      <c r="DE874" s="33"/>
    </row>
    <row r="875" spans="1:109" x14ac:dyDescent="0.2">
      <c r="A875" s="32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33"/>
      <c r="CI875" s="33"/>
      <c r="CJ875" s="33"/>
      <c r="CK875" s="33"/>
      <c r="CL875" s="33"/>
      <c r="CM875" s="33"/>
      <c r="CN875" s="33"/>
      <c r="CO875" s="33"/>
      <c r="CP875" s="33"/>
      <c r="CQ875" s="33"/>
      <c r="CR875" s="33"/>
      <c r="CS875" s="33"/>
      <c r="CT875" s="33"/>
      <c r="CU875" s="33"/>
      <c r="CV875" s="33"/>
      <c r="CW875" s="33"/>
      <c r="CX875" s="33"/>
      <c r="CY875" s="33"/>
      <c r="CZ875" s="33"/>
      <c r="DA875" s="33"/>
      <c r="DB875" s="33"/>
      <c r="DC875" s="33"/>
      <c r="DD875" s="33"/>
      <c r="DE875" s="33"/>
    </row>
    <row r="876" spans="1:109" x14ac:dyDescent="0.2">
      <c r="A876" s="32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33"/>
      <c r="CI876" s="33"/>
      <c r="CJ876" s="33"/>
      <c r="CK876" s="33"/>
      <c r="CL876" s="33"/>
      <c r="CM876" s="33"/>
      <c r="CN876" s="33"/>
      <c r="CO876" s="33"/>
      <c r="CP876" s="33"/>
      <c r="CQ876" s="33"/>
      <c r="CR876" s="33"/>
      <c r="CS876" s="33"/>
      <c r="CT876" s="33"/>
      <c r="CU876" s="33"/>
      <c r="CV876" s="33"/>
      <c r="CW876" s="33"/>
      <c r="CX876" s="33"/>
      <c r="CY876" s="33"/>
      <c r="CZ876" s="33"/>
      <c r="DA876" s="33"/>
      <c r="DB876" s="33"/>
      <c r="DC876" s="33"/>
      <c r="DD876" s="33"/>
      <c r="DE876" s="33"/>
    </row>
    <row r="877" spans="1:109" x14ac:dyDescent="0.2">
      <c r="A877" s="32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  <c r="CH877" s="33"/>
      <c r="CI877" s="33"/>
      <c r="CJ877" s="33"/>
      <c r="CK877" s="33"/>
      <c r="CL877" s="33"/>
      <c r="CM877" s="33"/>
      <c r="CN877" s="33"/>
      <c r="CO877" s="33"/>
      <c r="CP877" s="33"/>
      <c r="CQ877" s="33"/>
      <c r="CR877" s="33"/>
      <c r="CS877" s="33"/>
      <c r="CT877" s="33"/>
      <c r="CU877" s="33"/>
      <c r="CV877" s="33"/>
      <c r="CW877" s="33"/>
      <c r="CX877" s="33"/>
      <c r="CY877" s="33"/>
      <c r="CZ877" s="33"/>
      <c r="DA877" s="33"/>
      <c r="DB877" s="33"/>
      <c r="DC877" s="33"/>
      <c r="DD877" s="33"/>
      <c r="DE877" s="33"/>
    </row>
    <row r="878" spans="1:109" x14ac:dyDescent="0.2">
      <c r="A878" s="32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33"/>
      <c r="CI878" s="33"/>
      <c r="CJ878" s="33"/>
      <c r="CK878" s="33"/>
      <c r="CL878" s="33"/>
      <c r="CM878" s="33"/>
      <c r="CN878" s="33"/>
      <c r="CO878" s="33"/>
      <c r="CP878" s="33"/>
      <c r="CQ878" s="33"/>
      <c r="CR878" s="33"/>
      <c r="CS878" s="33"/>
      <c r="CT878" s="33"/>
      <c r="CU878" s="33"/>
      <c r="CV878" s="33"/>
      <c r="CW878" s="33"/>
      <c r="CX878" s="33"/>
      <c r="CY878" s="33"/>
      <c r="CZ878" s="33"/>
      <c r="DA878" s="33"/>
      <c r="DB878" s="33"/>
      <c r="DC878" s="33"/>
      <c r="DD878" s="33"/>
      <c r="DE878" s="33"/>
    </row>
    <row r="879" spans="1:109" x14ac:dyDescent="0.2">
      <c r="A879" s="32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33"/>
      <c r="CI879" s="33"/>
      <c r="CJ879" s="33"/>
      <c r="CK879" s="33"/>
      <c r="CL879" s="33"/>
      <c r="CM879" s="33"/>
      <c r="CN879" s="33"/>
      <c r="CO879" s="33"/>
      <c r="CP879" s="33"/>
      <c r="CQ879" s="33"/>
      <c r="CR879" s="33"/>
      <c r="CS879" s="33"/>
      <c r="CT879" s="33"/>
      <c r="CU879" s="33"/>
      <c r="CV879" s="33"/>
      <c r="CW879" s="33"/>
      <c r="CX879" s="33"/>
      <c r="CY879" s="33"/>
      <c r="CZ879" s="33"/>
      <c r="DA879" s="33"/>
      <c r="DB879" s="33"/>
      <c r="DC879" s="33"/>
      <c r="DD879" s="33"/>
      <c r="DE879" s="33"/>
    </row>
    <row r="880" spans="1:109" x14ac:dyDescent="0.2">
      <c r="A880" s="32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  <c r="CH880" s="33"/>
      <c r="CI880" s="33"/>
      <c r="CJ880" s="33"/>
      <c r="CK880" s="33"/>
      <c r="CL880" s="33"/>
      <c r="CM880" s="33"/>
      <c r="CN880" s="33"/>
      <c r="CO880" s="33"/>
      <c r="CP880" s="33"/>
      <c r="CQ880" s="33"/>
      <c r="CR880" s="33"/>
      <c r="CS880" s="33"/>
      <c r="CT880" s="33"/>
      <c r="CU880" s="33"/>
      <c r="CV880" s="33"/>
      <c r="CW880" s="33"/>
      <c r="CX880" s="33"/>
      <c r="CY880" s="33"/>
      <c r="CZ880" s="33"/>
      <c r="DA880" s="33"/>
      <c r="DB880" s="33"/>
      <c r="DC880" s="33"/>
      <c r="DD880" s="33"/>
      <c r="DE880" s="33"/>
    </row>
    <row r="881" spans="1:109" x14ac:dyDescent="0.2">
      <c r="A881" s="32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33"/>
      <c r="CI881" s="33"/>
      <c r="CJ881" s="33"/>
      <c r="CK881" s="33"/>
      <c r="CL881" s="33"/>
      <c r="CM881" s="33"/>
      <c r="CN881" s="33"/>
      <c r="CO881" s="33"/>
      <c r="CP881" s="33"/>
      <c r="CQ881" s="33"/>
      <c r="CR881" s="33"/>
      <c r="CS881" s="33"/>
      <c r="CT881" s="33"/>
      <c r="CU881" s="33"/>
      <c r="CV881" s="33"/>
      <c r="CW881" s="33"/>
      <c r="CX881" s="33"/>
      <c r="CY881" s="33"/>
      <c r="CZ881" s="33"/>
      <c r="DA881" s="33"/>
      <c r="DB881" s="33"/>
      <c r="DC881" s="33"/>
      <c r="DD881" s="33"/>
      <c r="DE881" s="33"/>
    </row>
    <row r="882" spans="1:109" x14ac:dyDescent="0.2">
      <c r="A882" s="32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33"/>
      <c r="CI882" s="33"/>
      <c r="CJ882" s="33"/>
      <c r="CK882" s="33"/>
      <c r="CL882" s="33"/>
      <c r="CM882" s="33"/>
      <c r="CN882" s="33"/>
      <c r="CO882" s="33"/>
      <c r="CP882" s="33"/>
      <c r="CQ882" s="33"/>
      <c r="CR882" s="33"/>
      <c r="CS882" s="33"/>
      <c r="CT882" s="33"/>
      <c r="CU882" s="33"/>
      <c r="CV882" s="33"/>
      <c r="CW882" s="33"/>
      <c r="CX882" s="33"/>
      <c r="CY882" s="33"/>
      <c r="CZ882" s="33"/>
      <c r="DA882" s="33"/>
      <c r="DB882" s="33"/>
      <c r="DC882" s="33"/>
      <c r="DD882" s="33"/>
      <c r="DE882" s="33"/>
    </row>
    <row r="883" spans="1:109" x14ac:dyDescent="0.2">
      <c r="A883" s="32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  <c r="CH883" s="33"/>
      <c r="CI883" s="33"/>
      <c r="CJ883" s="33"/>
      <c r="CK883" s="33"/>
      <c r="CL883" s="33"/>
      <c r="CM883" s="33"/>
      <c r="CN883" s="33"/>
      <c r="CO883" s="33"/>
      <c r="CP883" s="33"/>
      <c r="CQ883" s="33"/>
      <c r="CR883" s="33"/>
      <c r="CS883" s="33"/>
      <c r="CT883" s="33"/>
      <c r="CU883" s="33"/>
      <c r="CV883" s="33"/>
      <c r="CW883" s="33"/>
      <c r="CX883" s="33"/>
      <c r="CY883" s="33"/>
      <c r="CZ883" s="33"/>
      <c r="DA883" s="33"/>
      <c r="DB883" s="33"/>
      <c r="DC883" s="33"/>
      <c r="DD883" s="33"/>
      <c r="DE883" s="33"/>
    </row>
    <row r="884" spans="1:109" x14ac:dyDescent="0.2">
      <c r="A884" s="32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  <c r="CH884" s="33"/>
      <c r="CI884" s="33"/>
      <c r="CJ884" s="33"/>
      <c r="CK884" s="33"/>
      <c r="CL884" s="33"/>
      <c r="CM884" s="33"/>
      <c r="CN884" s="33"/>
      <c r="CO884" s="33"/>
      <c r="CP884" s="33"/>
      <c r="CQ884" s="33"/>
      <c r="CR884" s="33"/>
      <c r="CS884" s="33"/>
      <c r="CT884" s="33"/>
      <c r="CU884" s="33"/>
      <c r="CV884" s="33"/>
      <c r="CW884" s="33"/>
      <c r="CX884" s="33"/>
      <c r="CY884" s="33"/>
      <c r="CZ884" s="33"/>
      <c r="DA884" s="33"/>
      <c r="DB884" s="33"/>
      <c r="DC884" s="33"/>
      <c r="DD884" s="33"/>
      <c r="DE884" s="33"/>
    </row>
    <row r="885" spans="1:109" x14ac:dyDescent="0.2">
      <c r="A885" s="32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33"/>
      <c r="CI885" s="33"/>
      <c r="CJ885" s="33"/>
      <c r="CK885" s="33"/>
      <c r="CL885" s="33"/>
      <c r="CM885" s="33"/>
      <c r="CN885" s="33"/>
      <c r="CO885" s="33"/>
      <c r="CP885" s="33"/>
      <c r="CQ885" s="33"/>
      <c r="CR885" s="33"/>
      <c r="CS885" s="33"/>
      <c r="CT885" s="33"/>
      <c r="CU885" s="33"/>
      <c r="CV885" s="33"/>
      <c r="CW885" s="33"/>
      <c r="CX885" s="33"/>
      <c r="CY885" s="33"/>
      <c r="CZ885" s="33"/>
      <c r="DA885" s="33"/>
      <c r="DB885" s="33"/>
      <c r="DC885" s="33"/>
      <c r="DD885" s="33"/>
      <c r="DE885" s="33"/>
    </row>
    <row r="886" spans="1:109" x14ac:dyDescent="0.2">
      <c r="A886" s="32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33"/>
      <c r="CI886" s="33"/>
      <c r="CJ886" s="33"/>
      <c r="CK886" s="33"/>
      <c r="CL886" s="33"/>
      <c r="CM886" s="33"/>
      <c r="CN886" s="33"/>
      <c r="CO886" s="33"/>
      <c r="CP886" s="33"/>
      <c r="CQ886" s="33"/>
      <c r="CR886" s="33"/>
      <c r="CS886" s="33"/>
      <c r="CT886" s="33"/>
      <c r="CU886" s="33"/>
      <c r="CV886" s="33"/>
      <c r="CW886" s="33"/>
      <c r="CX886" s="33"/>
      <c r="CY886" s="33"/>
      <c r="CZ886" s="33"/>
      <c r="DA886" s="33"/>
      <c r="DB886" s="33"/>
      <c r="DC886" s="33"/>
      <c r="DD886" s="33"/>
      <c r="DE886" s="33"/>
    </row>
    <row r="887" spans="1:109" x14ac:dyDescent="0.2">
      <c r="A887" s="32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33"/>
      <c r="CI887" s="33"/>
      <c r="CJ887" s="33"/>
      <c r="CK887" s="33"/>
      <c r="CL887" s="33"/>
      <c r="CM887" s="33"/>
      <c r="CN887" s="33"/>
      <c r="CO887" s="33"/>
      <c r="CP887" s="33"/>
      <c r="CQ887" s="33"/>
      <c r="CR887" s="33"/>
      <c r="CS887" s="33"/>
      <c r="CT887" s="33"/>
      <c r="CU887" s="33"/>
      <c r="CV887" s="33"/>
      <c r="CW887" s="33"/>
      <c r="CX887" s="33"/>
      <c r="CY887" s="33"/>
      <c r="CZ887" s="33"/>
      <c r="DA887" s="33"/>
      <c r="DB887" s="33"/>
      <c r="DC887" s="33"/>
      <c r="DD887" s="33"/>
      <c r="DE887" s="33"/>
    </row>
    <row r="888" spans="1:109" x14ac:dyDescent="0.2">
      <c r="A888" s="32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  <c r="CH888" s="33"/>
      <c r="CI888" s="33"/>
      <c r="CJ888" s="33"/>
      <c r="CK888" s="33"/>
      <c r="CL888" s="33"/>
      <c r="CM888" s="33"/>
      <c r="CN888" s="33"/>
      <c r="CO888" s="33"/>
      <c r="CP888" s="33"/>
      <c r="CQ888" s="33"/>
      <c r="CR888" s="33"/>
      <c r="CS888" s="33"/>
      <c r="CT888" s="33"/>
      <c r="CU888" s="33"/>
      <c r="CV888" s="33"/>
      <c r="CW888" s="33"/>
      <c r="CX888" s="33"/>
      <c r="CY888" s="33"/>
      <c r="CZ888" s="33"/>
      <c r="DA888" s="33"/>
      <c r="DB888" s="33"/>
      <c r="DC888" s="33"/>
      <c r="DD888" s="33"/>
      <c r="DE888" s="33"/>
    </row>
    <row r="889" spans="1:109" x14ac:dyDescent="0.2">
      <c r="A889" s="32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33"/>
      <c r="CI889" s="33"/>
      <c r="CJ889" s="33"/>
      <c r="CK889" s="33"/>
      <c r="CL889" s="33"/>
      <c r="CM889" s="33"/>
      <c r="CN889" s="33"/>
      <c r="CO889" s="33"/>
      <c r="CP889" s="33"/>
      <c r="CQ889" s="33"/>
      <c r="CR889" s="33"/>
      <c r="CS889" s="33"/>
      <c r="CT889" s="33"/>
      <c r="CU889" s="33"/>
      <c r="CV889" s="33"/>
      <c r="CW889" s="33"/>
      <c r="CX889" s="33"/>
      <c r="CY889" s="33"/>
      <c r="CZ889" s="33"/>
      <c r="DA889" s="33"/>
      <c r="DB889" s="33"/>
      <c r="DC889" s="33"/>
      <c r="DD889" s="33"/>
      <c r="DE889" s="33"/>
    </row>
    <row r="890" spans="1:109" x14ac:dyDescent="0.2">
      <c r="A890" s="32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33"/>
      <c r="CI890" s="33"/>
      <c r="CJ890" s="33"/>
      <c r="CK890" s="33"/>
      <c r="CL890" s="33"/>
      <c r="CM890" s="33"/>
      <c r="CN890" s="33"/>
      <c r="CO890" s="33"/>
      <c r="CP890" s="33"/>
      <c r="CQ890" s="33"/>
      <c r="CR890" s="33"/>
      <c r="CS890" s="33"/>
      <c r="CT890" s="33"/>
      <c r="CU890" s="33"/>
      <c r="CV890" s="33"/>
      <c r="CW890" s="33"/>
      <c r="CX890" s="33"/>
      <c r="CY890" s="33"/>
      <c r="CZ890" s="33"/>
      <c r="DA890" s="33"/>
      <c r="DB890" s="33"/>
      <c r="DC890" s="33"/>
      <c r="DD890" s="33"/>
      <c r="DE890" s="33"/>
    </row>
    <row r="891" spans="1:109" x14ac:dyDescent="0.2">
      <c r="A891" s="32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  <c r="CH891" s="33"/>
      <c r="CI891" s="33"/>
      <c r="CJ891" s="33"/>
      <c r="CK891" s="33"/>
      <c r="CL891" s="33"/>
      <c r="CM891" s="33"/>
      <c r="CN891" s="33"/>
      <c r="CO891" s="33"/>
      <c r="CP891" s="33"/>
      <c r="CQ891" s="33"/>
      <c r="CR891" s="33"/>
      <c r="CS891" s="33"/>
      <c r="CT891" s="33"/>
      <c r="CU891" s="33"/>
      <c r="CV891" s="33"/>
      <c r="CW891" s="33"/>
      <c r="CX891" s="33"/>
      <c r="CY891" s="33"/>
      <c r="CZ891" s="33"/>
      <c r="DA891" s="33"/>
      <c r="DB891" s="33"/>
      <c r="DC891" s="33"/>
      <c r="DD891" s="33"/>
      <c r="DE891" s="33"/>
    </row>
    <row r="892" spans="1:109" x14ac:dyDescent="0.2">
      <c r="A892" s="32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  <c r="CH892" s="33"/>
      <c r="CI892" s="33"/>
      <c r="CJ892" s="33"/>
      <c r="CK892" s="33"/>
      <c r="CL892" s="33"/>
      <c r="CM892" s="33"/>
      <c r="CN892" s="33"/>
      <c r="CO892" s="33"/>
      <c r="CP892" s="33"/>
      <c r="CQ892" s="33"/>
      <c r="CR892" s="33"/>
      <c r="CS892" s="33"/>
      <c r="CT892" s="33"/>
      <c r="CU892" s="33"/>
      <c r="CV892" s="33"/>
      <c r="CW892" s="33"/>
      <c r="CX892" s="33"/>
      <c r="CY892" s="33"/>
      <c r="CZ892" s="33"/>
      <c r="DA892" s="33"/>
      <c r="DB892" s="33"/>
      <c r="DC892" s="33"/>
      <c r="DD892" s="33"/>
      <c r="DE892" s="33"/>
    </row>
    <row r="893" spans="1:109" x14ac:dyDescent="0.2">
      <c r="A893" s="32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33"/>
      <c r="CI893" s="33"/>
      <c r="CJ893" s="33"/>
      <c r="CK893" s="33"/>
      <c r="CL893" s="33"/>
      <c r="CM893" s="33"/>
      <c r="CN893" s="33"/>
      <c r="CO893" s="33"/>
      <c r="CP893" s="33"/>
      <c r="CQ893" s="33"/>
      <c r="CR893" s="33"/>
      <c r="CS893" s="33"/>
      <c r="CT893" s="33"/>
      <c r="CU893" s="33"/>
      <c r="CV893" s="33"/>
      <c r="CW893" s="33"/>
      <c r="CX893" s="33"/>
      <c r="CY893" s="33"/>
      <c r="CZ893" s="33"/>
      <c r="DA893" s="33"/>
      <c r="DB893" s="33"/>
      <c r="DC893" s="33"/>
      <c r="DD893" s="33"/>
      <c r="DE893" s="33"/>
    </row>
    <row r="894" spans="1:109" x14ac:dyDescent="0.2">
      <c r="A894" s="32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33"/>
      <c r="CI894" s="33"/>
      <c r="CJ894" s="33"/>
      <c r="CK894" s="33"/>
      <c r="CL894" s="33"/>
      <c r="CM894" s="33"/>
      <c r="CN894" s="33"/>
      <c r="CO894" s="33"/>
      <c r="CP894" s="33"/>
      <c r="CQ894" s="33"/>
      <c r="CR894" s="33"/>
      <c r="CS894" s="33"/>
      <c r="CT894" s="33"/>
      <c r="CU894" s="33"/>
      <c r="CV894" s="33"/>
      <c r="CW894" s="33"/>
      <c r="CX894" s="33"/>
      <c r="CY894" s="33"/>
      <c r="CZ894" s="33"/>
      <c r="DA894" s="33"/>
      <c r="DB894" s="33"/>
      <c r="DC894" s="33"/>
      <c r="DD894" s="33"/>
      <c r="DE894" s="33"/>
    </row>
    <row r="895" spans="1:109" x14ac:dyDescent="0.2">
      <c r="A895" s="32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  <c r="CH895" s="33"/>
      <c r="CI895" s="33"/>
      <c r="CJ895" s="33"/>
      <c r="CK895" s="33"/>
      <c r="CL895" s="33"/>
      <c r="CM895" s="33"/>
      <c r="CN895" s="33"/>
      <c r="CO895" s="33"/>
      <c r="CP895" s="33"/>
      <c r="CQ895" s="33"/>
      <c r="CR895" s="33"/>
      <c r="CS895" s="33"/>
      <c r="CT895" s="33"/>
      <c r="CU895" s="33"/>
      <c r="CV895" s="33"/>
      <c r="CW895" s="33"/>
      <c r="CX895" s="33"/>
      <c r="CY895" s="33"/>
      <c r="CZ895" s="33"/>
      <c r="DA895" s="33"/>
      <c r="DB895" s="33"/>
      <c r="DC895" s="33"/>
      <c r="DD895" s="33"/>
      <c r="DE895" s="33"/>
    </row>
    <row r="896" spans="1:109" x14ac:dyDescent="0.2">
      <c r="A896" s="32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33"/>
      <c r="CI896" s="33"/>
      <c r="CJ896" s="33"/>
      <c r="CK896" s="33"/>
      <c r="CL896" s="33"/>
      <c r="CM896" s="33"/>
      <c r="CN896" s="33"/>
      <c r="CO896" s="33"/>
      <c r="CP896" s="33"/>
      <c r="CQ896" s="33"/>
      <c r="CR896" s="33"/>
      <c r="CS896" s="33"/>
      <c r="CT896" s="33"/>
      <c r="CU896" s="33"/>
      <c r="CV896" s="33"/>
      <c r="CW896" s="33"/>
      <c r="CX896" s="33"/>
      <c r="CY896" s="33"/>
      <c r="CZ896" s="33"/>
      <c r="DA896" s="33"/>
      <c r="DB896" s="33"/>
      <c r="DC896" s="33"/>
      <c r="DD896" s="33"/>
      <c r="DE896" s="33"/>
    </row>
    <row r="897" spans="1:109" x14ac:dyDescent="0.2">
      <c r="A897" s="32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33"/>
      <c r="CI897" s="33"/>
      <c r="CJ897" s="33"/>
      <c r="CK897" s="33"/>
      <c r="CL897" s="33"/>
      <c r="CM897" s="33"/>
      <c r="CN897" s="33"/>
      <c r="CO897" s="33"/>
      <c r="CP897" s="33"/>
      <c r="CQ897" s="33"/>
      <c r="CR897" s="33"/>
      <c r="CS897" s="33"/>
      <c r="CT897" s="33"/>
      <c r="CU897" s="33"/>
      <c r="CV897" s="33"/>
      <c r="CW897" s="33"/>
      <c r="CX897" s="33"/>
      <c r="CY897" s="33"/>
      <c r="CZ897" s="33"/>
      <c r="DA897" s="33"/>
      <c r="DB897" s="33"/>
      <c r="DC897" s="33"/>
      <c r="DD897" s="33"/>
      <c r="DE897" s="33"/>
    </row>
    <row r="898" spans="1:109" x14ac:dyDescent="0.2">
      <c r="A898" s="32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  <c r="CH898" s="33"/>
      <c r="CI898" s="33"/>
      <c r="CJ898" s="33"/>
      <c r="CK898" s="33"/>
      <c r="CL898" s="33"/>
      <c r="CM898" s="33"/>
      <c r="CN898" s="33"/>
      <c r="CO898" s="33"/>
      <c r="CP898" s="33"/>
      <c r="CQ898" s="33"/>
      <c r="CR898" s="33"/>
      <c r="CS898" s="33"/>
      <c r="CT898" s="33"/>
      <c r="CU898" s="33"/>
      <c r="CV898" s="33"/>
      <c r="CW898" s="33"/>
      <c r="CX898" s="33"/>
      <c r="CY898" s="33"/>
      <c r="CZ898" s="33"/>
      <c r="DA898" s="33"/>
      <c r="DB898" s="33"/>
      <c r="DC898" s="33"/>
      <c r="DD898" s="33"/>
      <c r="DE898" s="33"/>
    </row>
    <row r="899" spans="1:109" x14ac:dyDescent="0.2">
      <c r="A899" s="32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33"/>
      <c r="CI899" s="33"/>
      <c r="CJ899" s="33"/>
      <c r="CK899" s="33"/>
      <c r="CL899" s="33"/>
      <c r="CM899" s="33"/>
      <c r="CN899" s="33"/>
      <c r="CO899" s="33"/>
      <c r="CP899" s="33"/>
      <c r="CQ899" s="33"/>
      <c r="CR899" s="33"/>
      <c r="CS899" s="33"/>
      <c r="CT899" s="33"/>
      <c r="CU899" s="33"/>
      <c r="CV899" s="33"/>
      <c r="CW899" s="33"/>
      <c r="CX899" s="33"/>
      <c r="CY899" s="33"/>
      <c r="CZ899" s="33"/>
      <c r="DA899" s="33"/>
      <c r="DB899" s="33"/>
      <c r="DC899" s="33"/>
      <c r="DD899" s="33"/>
      <c r="DE899" s="33"/>
    </row>
    <row r="900" spans="1:109" x14ac:dyDescent="0.2">
      <c r="A900" s="32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33"/>
      <c r="CI900" s="33"/>
      <c r="CJ900" s="33"/>
      <c r="CK900" s="33"/>
      <c r="CL900" s="33"/>
      <c r="CM900" s="33"/>
      <c r="CN900" s="33"/>
      <c r="CO900" s="33"/>
      <c r="CP900" s="33"/>
      <c r="CQ900" s="33"/>
      <c r="CR900" s="33"/>
      <c r="CS900" s="33"/>
      <c r="CT900" s="33"/>
      <c r="CU900" s="33"/>
      <c r="CV900" s="33"/>
      <c r="CW900" s="33"/>
      <c r="CX900" s="33"/>
      <c r="CY900" s="33"/>
      <c r="CZ900" s="33"/>
      <c r="DA900" s="33"/>
      <c r="DB900" s="33"/>
      <c r="DC900" s="33"/>
      <c r="DD900" s="33"/>
      <c r="DE900" s="33"/>
    </row>
    <row r="901" spans="1:109" x14ac:dyDescent="0.2">
      <c r="A901" s="32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33"/>
      <c r="CI901" s="33"/>
      <c r="CJ901" s="33"/>
      <c r="CK901" s="33"/>
      <c r="CL901" s="33"/>
      <c r="CM901" s="33"/>
      <c r="CN901" s="33"/>
      <c r="CO901" s="33"/>
      <c r="CP901" s="33"/>
      <c r="CQ901" s="33"/>
      <c r="CR901" s="33"/>
      <c r="CS901" s="33"/>
      <c r="CT901" s="33"/>
      <c r="CU901" s="33"/>
      <c r="CV901" s="33"/>
      <c r="CW901" s="33"/>
      <c r="CX901" s="33"/>
      <c r="CY901" s="33"/>
      <c r="CZ901" s="33"/>
      <c r="DA901" s="33"/>
      <c r="DB901" s="33"/>
      <c r="DC901" s="33"/>
      <c r="DD901" s="33"/>
      <c r="DE901" s="33"/>
    </row>
    <row r="902" spans="1:109" x14ac:dyDescent="0.2">
      <c r="A902" s="32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  <c r="CH902" s="33"/>
      <c r="CI902" s="33"/>
      <c r="CJ902" s="33"/>
      <c r="CK902" s="33"/>
      <c r="CL902" s="33"/>
      <c r="CM902" s="33"/>
      <c r="CN902" s="33"/>
      <c r="CO902" s="33"/>
      <c r="CP902" s="33"/>
      <c r="CQ902" s="33"/>
      <c r="CR902" s="33"/>
      <c r="CS902" s="33"/>
      <c r="CT902" s="33"/>
      <c r="CU902" s="33"/>
      <c r="CV902" s="33"/>
      <c r="CW902" s="33"/>
      <c r="CX902" s="33"/>
      <c r="CY902" s="33"/>
      <c r="CZ902" s="33"/>
      <c r="DA902" s="33"/>
      <c r="DB902" s="33"/>
      <c r="DC902" s="33"/>
      <c r="DD902" s="33"/>
      <c r="DE902" s="33"/>
    </row>
    <row r="903" spans="1:109" x14ac:dyDescent="0.2">
      <c r="A903" s="32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33"/>
      <c r="CI903" s="33"/>
      <c r="CJ903" s="33"/>
      <c r="CK903" s="33"/>
      <c r="CL903" s="33"/>
      <c r="CM903" s="33"/>
      <c r="CN903" s="33"/>
      <c r="CO903" s="33"/>
      <c r="CP903" s="33"/>
      <c r="CQ903" s="33"/>
      <c r="CR903" s="33"/>
      <c r="CS903" s="33"/>
      <c r="CT903" s="33"/>
      <c r="CU903" s="33"/>
      <c r="CV903" s="33"/>
      <c r="CW903" s="33"/>
      <c r="CX903" s="33"/>
      <c r="CY903" s="33"/>
      <c r="CZ903" s="33"/>
      <c r="DA903" s="33"/>
      <c r="DB903" s="33"/>
      <c r="DC903" s="33"/>
      <c r="DD903" s="33"/>
      <c r="DE903" s="33"/>
    </row>
    <row r="904" spans="1:109" x14ac:dyDescent="0.2">
      <c r="A904" s="32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33"/>
      <c r="CI904" s="33"/>
      <c r="CJ904" s="33"/>
      <c r="CK904" s="33"/>
      <c r="CL904" s="33"/>
      <c r="CM904" s="33"/>
      <c r="CN904" s="33"/>
      <c r="CO904" s="33"/>
      <c r="CP904" s="33"/>
      <c r="CQ904" s="33"/>
      <c r="CR904" s="33"/>
      <c r="CS904" s="33"/>
      <c r="CT904" s="33"/>
      <c r="CU904" s="33"/>
      <c r="CV904" s="33"/>
      <c r="CW904" s="33"/>
      <c r="CX904" s="33"/>
      <c r="CY904" s="33"/>
      <c r="CZ904" s="33"/>
      <c r="DA904" s="33"/>
      <c r="DB904" s="33"/>
      <c r="DC904" s="33"/>
      <c r="DD904" s="33"/>
      <c r="DE904" s="33"/>
    </row>
    <row r="905" spans="1:109" x14ac:dyDescent="0.2">
      <c r="A905" s="32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  <c r="CH905" s="33"/>
      <c r="CI905" s="33"/>
      <c r="CJ905" s="33"/>
      <c r="CK905" s="33"/>
      <c r="CL905" s="33"/>
      <c r="CM905" s="33"/>
      <c r="CN905" s="33"/>
      <c r="CO905" s="33"/>
      <c r="CP905" s="33"/>
      <c r="CQ905" s="33"/>
      <c r="CR905" s="33"/>
      <c r="CS905" s="33"/>
      <c r="CT905" s="33"/>
      <c r="CU905" s="33"/>
      <c r="CV905" s="33"/>
      <c r="CW905" s="33"/>
      <c r="CX905" s="33"/>
      <c r="CY905" s="33"/>
      <c r="CZ905" s="33"/>
      <c r="DA905" s="33"/>
      <c r="DB905" s="33"/>
      <c r="DC905" s="33"/>
      <c r="DD905" s="33"/>
      <c r="DE905" s="33"/>
    </row>
    <row r="906" spans="1:109" x14ac:dyDescent="0.2">
      <c r="A906" s="32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33"/>
      <c r="CI906" s="33"/>
      <c r="CJ906" s="33"/>
      <c r="CK906" s="33"/>
      <c r="CL906" s="33"/>
      <c r="CM906" s="33"/>
      <c r="CN906" s="33"/>
      <c r="CO906" s="33"/>
      <c r="CP906" s="33"/>
      <c r="CQ906" s="33"/>
      <c r="CR906" s="33"/>
      <c r="CS906" s="33"/>
      <c r="CT906" s="33"/>
      <c r="CU906" s="33"/>
      <c r="CV906" s="33"/>
      <c r="CW906" s="33"/>
      <c r="CX906" s="33"/>
      <c r="CY906" s="33"/>
      <c r="CZ906" s="33"/>
      <c r="DA906" s="33"/>
      <c r="DB906" s="33"/>
      <c r="DC906" s="33"/>
      <c r="DD906" s="33"/>
      <c r="DE906" s="33"/>
    </row>
    <row r="907" spans="1:109" x14ac:dyDescent="0.2">
      <c r="A907" s="32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33"/>
      <c r="CI907" s="33"/>
      <c r="CJ907" s="33"/>
      <c r="CK907" s="33"/>
      <c r="CL907" s="33"/>
      <c r="CM907" s="33"/>
      <c r="CN907" s="33"/>
      <c r="CO907" s="33"/>
      <c r="CP907" s="33"/>
      <c r="CQ907" s="33"/>
      <c r="CR907" s="33"/>
      <c r="CS907" s="33"/>
      <c r="CT907" s="33"/>
      <c r="CU907" s="33"/>
      <c r="CV907" s="33"/>
      <c r="CW907" s="33"/>
      <c r="CX907" s="33"/>
      <c r="CY907" s="33"/>
      <c r="CZ907" s="33"/>
      <c r="DA907" s="33"/>
      <c r="DB907" s="33"/>
      <c r="DC907" s="33"/>
      <c r="DD907" s="33"/>
      <c r="DE907" s="33"/>
    </row>
    <row r="908" spans="1:109" x14ac:dyDescent="0.2">
      <c r="A908" s="32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  <c r="CH908" s="33"/>
      <c r="CI908" s="33"/>
      <c r="CJ908" s="33"/>
      <c r="CK908" s="33"/>
      <c r="CL908" s="33"/>
      <c r="CM908" s="33"/>
      <c r="CN908" s="33"/>
      <c r="CO908" s="33"/>
      <c r="CP908" s="33"/>
      <c r="CQ908" s="33"/>
      <c r="CR908" s="33"/>
      <c r="CS908" s="33"/>
      <c r="CT908" s="33"/>
      <c r="CU908" s="33"/>
      <c r="CV908" s="33"/>
      <c r="CW908" s="33"/>
      <c r="CX908" s="33"/>
      <c r="CY908" s="33"/>
      <c r="CZ908" s="33"/>
      <c r="DA908" s="33"/>
      <c r="DB908" s="33"/>
      <c r="DC908" s="33"/>
      <c r="DD908" s="33"/>
      <c r="DE908" s="33"/>
    </row>
    <row r="909" spans="1:109" x14ac:dyDescent="0.2">
      <c r="A909" s="32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33"/>
      <c r="CI909" s="33"/>
      <c r="CJ909" s="33"/>
      <c r="CK909" s="33"/>
      <c r="CL909" s="33"/>
      <c r="CM909" s="33"/>
      <c r="CN909" s="33"/>
      <c r="CO909" s="33"/>
      <c r="CP909" s="33"/>
      <c r="CQ909" s="33"/>
      <c r="CR909" s="33"/>
      <c r="CS909" s="33"/>
      <c r="CT909" s="33"/>
      <c r="CU909" s="33"/>
      <c r="CV909" s="33"/>
      <c r="CW909" s="33"/>
      <c r="CX909" s="33"/>
      <c r="CY909" s="33"/>
      <c r="CZ909" s="33"/>
      <c r="DA909" s="33"/>
      <c r="DB909" s="33"/>
      <c r="DC909" s="33"/>
      <c r="DD909" s="33"/>
      <c r="DE909" s="33"/>
    </row>
    <row r="910" spans="1:109" x14ac:dyDescent="0.2">
      <c r="A910" s="32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33"/>
      <c r="CI910" s="33"/>
      <c r="CJ910" s="33"/>
      <c r="CK910" s="33"/>
      <c r="CL910" s="33"/>
      <c r="CM910" s="33"/>
      <c r="CN910" s="33"/>
      <c r="CO910" s="33"/>
      <c r="CP910" s="33"/>
      <c r="CQ910" s="33"/>
      <c r="CR910" s="33"/>
      <c r="CS910" s="33"/>
      <c r="CT910" s="33"/>
      <c r="CU910" s="33"/>
      <c r="CV910" s="33"/>
      <c r="CW910" s="33"/>
      <c r="CX910" s="33"/>
      <c r="CY910" s="33"/>
      <c r="CZ910" s="33"/>
      <c r="DA910" s="33"/>
      <c r="DB910" s="33"/>
      <c r="DC910" s="33"/>
      <c r="DD910" s="33"/>
      <c r="DE910" s="33"/>
    </row>
    <row r="911" spans="1:109" x14ac:dyDescent="0.2">
      <c r="A911" s="32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  <c r="CH911" s="33"/>
      <c r="CI911" s="33"/>
      <c r="CJ911" s="33"/>
      <c r="CK911" s="33"/>
      <c r="CL911" s="33"/>
      <c r="CM911" s="33"/>
      <c r="CN911" s="33"/>
      <c r="CO911" s="33"/>
      <c r="CP911" s="33"/>
      <c r="CQ911" s="33"/>
      <c r="CR911" s="33"/>
      <c r="CS911" s="33"/>
      <c r="CT911" s="33"/>
      <c r="CU911" s="33"/>
      <c r="CV911" s="33"/>
      <c r="CW911" s="33"/>
      <c r="CX911" s="33"/>
      <c r="CY911" s="33"/>
      <c r="CZ911" s="33"/>
      <c r="DA911" s="33"/>
      <c r="DB911" s="33"/>
      <c r="DC911" s="33"/>
      <c r="DD911" s="33"/>
      <c r="DE911" s="33"/>
    </row>
    <row r="912" spans="1:109" x14ac:dyDescent="0.2">
      <c r="A912" s="32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33"/>
      <c r="CI912" s="33"/>
      <c r="CJ912" s="33"/>
      <c r="CK912" s="33"/>
      <c r="CL912" s="33"/>
      <c r="CM912" s="33"/>
      <c r="CN912" s="33"/>
      <c r="CO912" s="33"/>
      <c r="CP912" s="33"/>
      <c r="CQ912" s="33"/>
      <c r="CR912" s="33"/>
      <c r="CS912" s="33"/>
      <c r="CT912" s="33"/>
      <c r="CU912" s="33"/>
      <c r="CV912" s="33"/>
      <c r="CW912" s="33"/>
      <c r="CX912" s="33"/>
      <c r="CY912" s="33"/>
      <c r="CZ912" s="33"/>
      <c r="DA912" s="33"/>
      <c r="DB912" s="33"/>
      <c r="DC912" s="33"/>
      <c r="DD912" s="33"/>
      <c r="DE912" s="33"/>
    </row>
    <row r="913" spans="1:109" x14ac:dyDescent="0.2">
      <c r="A913" s="32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33"/>
      <c r="CI913" s="33"/>
      <c r="CJ913" s="33"/>
      <c r="CK913" s="33"/>
      <c r="CL913" s="33"/>
      <c r="CM913" s="33"/>
      <c r="CN913" s="33"/>
      <c r="CO913" s="33"/>
      <c r="CP913" s="33"/>
      <c r="CQ913" s="33"/>
      <c r="CR913" s="33"/>
      <c r="CS913" s="33"/>
      <c r="CT913" s="33"/>
      <c r="CU913" s="33"/>
      <c r="CV913" s="33"/>
      <c r="CW913" s="33"/>
      <c r="CX913" s="33"/>
      <c r="CY913" s="33"/>
      <c r="CZ913" s="33"/>
      <c r="DA913" s="33"/>
      <c r="DB913" s="33"/>
      <c r="DC913" s="33"/>
      <c r="DD913" s="33"/>
      <c r="DE913" s="33"/>
    </row>
    <row r="914" spans="1:109" x14ac:dyDescent="0.2">
      <c r="A914" s="32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  <c r="CH914" s="33"/>
      <c r="CI914" s="33"/>
      <c r="CJ914" s="33"/>
      <c r="CK914" s="33"/>
      <c r="CL914" s="33"/>
      <c r="CM914" s="33"/>
      <c r="CN914" s="33"/>
      <c r="CO914" s="33"/>
      <c r="CP914" s="33"/>
      <c r="CQ914" s="33"/>
      <c r="CR914" s="33"/>
      <c r="CS914" s="33"/>
      <c r="CT914" s="33"/>
      <c r="CU914" s="33"/>
      <c r="CV914" s="33"/>
      <c r="CW914" s="33"/>
      <c r="CX914" s="33"/>
      <c r="CY914" s="33"/>
      <c r="CZ914" s="33"/>
      <c r="DA914" s="33"/>
      <c r="DB914" s="33"/>
      <c r="DC914" s="33"/>
      <c r="DD914" s="33"/>
      <c r="DE914" s="33"/>
    </row>
    <row r="915" spans="1:109" x14ac:dyDescent="0.2">
      <c r="A915" s="32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33"/>
      <c r="CI915" s="33"/>
      <c r="CJ915" s="33"/>
      <c r="CK915" s="33"/>
      <c r="CL915" s="33"/>
      <c r="CM915" s="33"/>
      <c r="CN915" s="33"/>
      <c r="CO915" s="33"/>
      <c r="CP915" s="33"/>
      <c r="CQ915" s="33"/>
      <c r="CR915" s="33"/>
      <c r="CS915" s="33"/>
      <c r="CT915" s="33"/>
      <c r="CU915" s="33"/>
      <c r="CV915" s="33"/>
      <c r="CW915" s="33"/>
      <c r="CX915" s="33"/>
      <c r="CY915" s="33"/>
      <c r="CZ915" s="33"/>
      <c r="DA915" s="33"/>
      <c r="DB915" s="33"/>
      <c r="DC915" s="33"/>
      <c r="DD915" s="33"/>
      <c r="DE915" s="33"/>
    </row>
    <row r="916" spans="1:109" x14ac:dyDescent="0.2">
      <c r="A916" s="32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33"/>
      <c r="CI916" s="33"/>
      <c r="CJ916" s="33"/>
      <c r="CK916" s="33"/>
      <c r="CL916" s="33"/>
      <c r="CM916" s="33"/>
      <c r="CN916" s="33"/>
      <c r="CO916" s="33"/>
      <c r="CP916" s="33"/>
      <c r="CQ916" s="33"/>
      <c r="CR916" s="33"/>
      <c r="CS916" s="33"/>
      <c r="CT916" s="33"/>
      <c r="CU916" s="33"/>
      <c r="CV916" s="33"/>
      <c r="CW916" s="33"/>
      <c r="CX916" s="33"/>
      <c r="CY916" s="33"/>
      <c r="CZ916" s="33"/>
      <c r="DA916" s="33"/>
      <c r="DB916" s="33"/>
      <c r="DC916" s="33"/>
      <c r="DD916" s="33"/>
      <c r="DE916" s="33"/>
    </row>
    <row r="917" spans="1:109" x14ac:dyDescent="0.2">
      <c r="A917" s="32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  <c r="CH917" s="33"/>
      <c r="CI917" s="33"/>
      <c r="CJ917" s="33"/>
      <c r="CK917" s="33"/>
      <c r="CL917" s="33"/>
      <c r="CM917" s="33"/>
      <c r="CN917" s="33"/>
      <c r="CO917" s="33"/>
      <c r="CP917" s="33"/>
      <c r="CQ917" s="33"/>
      <c r="CR917" s="33"/>
      <c r="CS917" s="33"/>
      <c r="CT917" s="33"/>
      <c r="CU917" s="33"/>
      <c r="CV917" s="33"/>
      <c r="CW917" s="33"/>
      <c r="CX917" s="33"/>
      <c r="CY917" s="33"/>
      <c r="CZ917" s="33"/>
      <c r="DA917" s="33"/>
      <c r="DB917" s="33"/>
      <c r="DC917" s="33"/>
      <c r="DD917" s="33"/>
      <c r="DE917" s="33"/>
    </row>
    <row r="918" spans="1:109" x14ac:dyDescent="0.2">
      <c r="A918" s="32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33"/>
      <c r="CI918" s="33"/>
      <c r="CJ918" s="33"/>
      <c r="CK918" s="33"/>
      <c r="CL918" s="33"/>
      <c r="CM918" s="33"/>
      <c r="CN918" s="33"/>
      <c r="CO918" s="33"/>
      <c r="CP918" s="33"/>
      <c r="CQ918" s="33"/>
      <c r="CR918" s="33"/>
      <c r="CS918" s="33"/>
      <c r="CT918" s="33"/>
      <c r="CU918" s="33"/>
      <c r="CV918" s="33"/>
      <c r="CW918" s="33"/>
      <c r="CX918" s="33"/>
      <c r="CY918" s="33"/>
      <c r="CZ918" s="33"/>
      <c r="DA918" s="33"/>
      <c r="DB918" s="33"/>
      <c r="DC918" s="33"/>
      <c r="DD918" s="33"/>
      <c r="DE918" s="33"/>
    </row>
    <row r="919" spans="1:109" x14ac:dyDescent="0.2">
      <c r="A919" s="32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33"/>
      <c r="CI919" s="33"/>
      <c r="CJ919" s="33"/>
      <c r="CK919" s="33"/>
      <c r="CL919" s="33"/>
      <c r="CM919" s="33"/>
      <c r="CN919" s="33"/>
      <c r="CO919" s="33"/>
      <c r="CP919" s="33"/>
      <c r="CQ919" s="33"/>
      <c r="CR919" s="33"/>
      <c r="CS919" s="33"/>
      <c r="CT919" s="33"/>
      <c r="CU919" s="33"/>
      <c r="CV919" s="33"/>
      <c r="CW919" s="33"/>
      <c r="CX919" s="33"/>
      <c r="CY919" s="33"/>
      <c r="CZ919" s="33"/>
      <c r="DA919" s="33"/>
      <c r="DB919" s="33"/>
      <c r="DC919" s="33"/>
      <c r="DD919" s="33"/>
      <c r="DE919" s="33"/>
    </row>
    <row r="920" spans="1:109" x14ac:dyDescent="0.2">
      <c r="A920" s="32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33"/>
      <c r="CI920" s="33"/>
      <c r="CJ920" s="33"/>
      <c r="CK920" s="33"/>
      <c r="CL920" s="33"/>
      <c r="CM920" s="33"/>
      <c r="CN920" s="33"/>
      <c r="CO920" s="33"/>
      <c r="CP920" s="33"/>
      <c r="CQ920" s="33"/>
      <c r="CR920" s="33"/>
      <c r="CS920" s="33"/>
      <c r="CT920" s="33"/>
      <c r="CU920" s="33"/>
      <c r="CV920" s="33"/>
      <c r="CW920" s="33"/>
      <c r="CX920" s="33"/>
      <c r="CY920" s="33"/>
      <c r="CZ920" s="33"/>
      <c r="DA920" s="33"/>
      <c r="DB920" s="33"/>
      <c r="DC920" s="33"/>
      <c r="DD920" s="33"/>
      <c r="DE920" s="33"/>
    </row>
    <row r="921" spans="1:109" x14ac:dyDescent="0.2">
      <c r="A921" s="32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  <c r="CH921" s="33"/>
      <c r="CI921" s="33"/>
      <c r="CJ921" s="33"/>
      <c r="CK921" s="33"/>
      <c r="CL921" s="33"/>
      <c r="CM921" s="33"/>
      <c r="CN921" s="33"/>
      <c r="CO921" s="33"/>
      <c r="CP921" s="33"/>
      <c r="CQ921" s="33"/>
      <c r="CR921" s="33"/>
      <c r="CS921" s="33"/>
      <c r="CT921" s="33"/>
      <c r="CU921" s="33"/>
      <c r="CV921" s="33"/>
      <c r="CW921" s="33"/>
      <c r="CX921" s="33"/>
      <c r="CY921" s="33"/>
      <c r="CZ921" s="33"/>
      <c r="DA921" s="33"/>
      <c r="DB921" s="33"/>
      <c r="DC921" s="33"/>
      <c r="DD921" s="33"/>
      <c r="DE921" s="33"/>
    </row>
    <row r="922" spans="1:109" x14ac:dyDescent="0.2">
      <c r="A922" s="32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33"/>
      <c r="CI922" s="33"/>
      <c r="CJ922" s="33"/>
      <c r="CK922" s="33"/>
      <c r="CL922" s="33"/>
      <c r="CM922" s="33"/>
      <c r="CN922" s="33"/>
      <c r="CO922" s="33"/>
      <c r="CP922" s="33"/>
      <c r="CQ922" s="33"/>
      <c r="CR922" s="33"/>
      <c r="CS922" s="33"/>
      <c r="CT922" s="33"/>
      <c r="CU922" s="33"/>
      <c r="CV922" s="33"/>
      <c r="CW922" s="33"/>
      <c r="CX922" s="33"/>
      <c r="CY922" s="33"/>
      <c r="CZ922" s="33"/>
      <c r="DA922" s="33"/>
      <c r="DB922" s="33"/>
      <c r="DC922" s="33"/>
      <c r="DD922" s="33"/>
      <c r="DE922" s="33"/>
    </row>
    <row r="923" spans="1:109" x14ac:dyDescent="0.2">
      <c r="A923" s="32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33"/>
      <c r="CI923" s="33"/>
      <c r="CJ923" s="33"/>
      <c r="CK923" s="33"/>
      <c r="CL923" s="33"/>
      <c r="CM923" s="33"/>
      <c r="CN923" s="33"/>
      <c r="CO923" s="33"/>
      <c r="CP923" s="33"/>
      <c r="CQ923" s="33"/>
      <c r="CR923" s="33"/>
      <c r="CS923" s="33"/>
      <c r="CT923" s="33"/>
      <c r="CU923" s="33"/>
      <c r="CV923" s="33"/>
      <c r="CW923" s="33"/>
      <c r="CX923" s="33"/>
      <c r="CY923" s="33"/>
      <c r="CZ923" s="33"/>
      <c r="DA923" s="33"/>
      <c r="DB923" s="33"/>
      <c r="DC923" s="33"/>
      <c r="DD923" s="33"/>
      <c r="DE923" s="33"/>
    </row>
    <row r="924" spans="1:109" x14ac:dyDescent="0.2">
      <c r="A924" s="32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  <c r="CH924" s="33"/>
      <c r="CI924" s="33"/>
      <c r="CJ924" s="33"/>
      <c r="CK924" s="33"/>
      <c r="CL924" s="33"/>
      <c r="CM924" s="33"/>
      <c r="CN924" s="33"/>
      <c r="CO924" s="33"/>
      <c r="CP924" s="33"/>
      <c r="CQ924" s="33"/>
      <c r="CR924" s="33"/>
      <c r="CS924" s="33"/>
      <c r="CT924" s="33"/>
      <c r="CU924" s="33"/>
      <c r="CV924" s="33"/>
      <c r="CW924" s="33"/>
      <c r="CX924" s="33"/>
      <c r="CY924" s="33"/>
      <c r="CZ924" s="33"/>
      <c r="DA924" s="33"/>
      <c r="DB924" s="33"/>
      <c r="DC924" s="33"/>
      <c r="DD924" s="33"/>
      <c r="DE924" s="33"/>
    </row>
    <row r="925" spans="1:109" x14ac:dyDescent="0.2">
      <c r="A925" s="32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33"/>
      <c r="CI925" s="33"/>
      <c r="CJ925" s="33"/>
      <c r="CK925" s="33"/>
      <c r="CL925" s="33"/>
      <c r="CM925" s="33"/>
      <c r="CN925" s="33"/>
      <c r="CO925" s="33"/>
      <c r="CP925" s="33"/>
      <c r="CQ925" s="33"/>
      <c r="CR925" s="33"/>
      <c r="CS925" s="33"/>
      <c r="CT925" s="33"/>
      <c r="CU925" s="33"/>
      <c r="CV925" s="33"/>
      <c r="CW925" s="33"/>
      <c r="CX925" s="33"/>
      <c r="CY925" s="33"/>
      <c r="CZ925" s="33"/>
      <c r="DA925" s="33"/>
      <c r="DB925" s="33"/>
      <c r="DC925" s="33"/>
      <c r="DD925" s="33"/>
      <c r="DE925" s="33"/>
    </row>
    <row r="926" spans="1:109" x14ac:dyDescent="0.2">
      <c r="A926" s="32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33"/>
      <c r="CI926" s="33"/>
      <c r="CJ926" s="33"/>
      <c r="CK926" s="33"/>
      <c r="CL926" s="33"/>
      <c r="CM926" s="33"/>
      <c r="CN926" s="33"/>
      <c r="CO926" s="33"/>
      <c r="CP926" s="33"/>
      <c r="CQ926" s="33"/>
      <c r="CR926" s="33"/>
      <c r="CS926" s="33"/>
      <c r="CT926" s="33"/>
      <c r="CU926" s="33"/>
      <c r="CV926" s="33"/>
      <c r="CW926" s="33"/>
      <c r="CX926" s="33"/>
      <c r="CY926" s="33"/>
      <c r="CZ926" s="33"/>
      <c r="DA926" s="33"/>
      <c r="DB926" s="33"/>
      <c r="DC926" s="33"/>
      <c r="DD926" s="33"/>
      <c r="DE926" s="33"/>
    </row>
    <row r="927" spans="1:109" x14ac:dyDescent="0.2">
      <c r="A927" s="32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  <c r="CH927" s="33"/>
      <c r="CI927" s="33"/>
      <c r="CJ927" s="33"/>
      <c r="CK927" s="33"/>
      <c r="CL927" s="33"/>
      <c r="CM927" s="33"/>
      <c r="CN927" s="33"/>
      <c r="CO927" s="33"/>
      <c r="CP927" s="33"/>
      <c r="CQ927" s="33"/>
      <c r="CR927" s="33"/>
      <c r="CS927" s="33"/>
      <c r="CT927" s="33"/>
      <c r="CU927" s="33"/>
      <c r="CV927" s="33"/>
      <c r="CW927" s="33"/>
      <c r="CX927" s="33"/>
      <c r="CY927" s="33"/>
      <c r="CZ927" s="33"/>
      <c r="DA927" s="33"/>
      <c r="DB927" s="33"/>
      <c r="DC927" s="33"/>
      <c r="DD927" s="33"/>
      <c r="DE927" s="33"/>
    </row>
    <row r="928" spans="1:109" x14ac:dyDescent="0.2">
      <c r="A928" s="32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33"/>
      <c r="CI928" s="33"/>
      <c r="CJ928" s="33"/>
      <c r="CK928" s="33"/>
      <c r="CL928" s="33"/>
      <c r="CM928" s="33"/>
      <c r="CN928" s="33"/>
      <c r="CO928" s="33"/>
      <c r="CP928" s="33"/>
      <c r="CQ928" s="33"/>
      <c r="CR928" s="33"/>
      <c r="CS928" s="33"/>
      <c r="CT928" s="33"/>
      <c r="CU928" s="33"/>
      <c r="CV928" s="33"/>
      <c r="CW928" s="33"/>
      <c r="CX928" s="33"/>
      <c r="CY928" s="33"/>
      <c r="CZ928" s="33"/>
      <c r="DA928" s="33"/>
      <c r="DB928" s="33"/>
      <c r="DC928" s="33"/>
      <c r="DD928" s="33"/>
      <c r="DE928" s="33"/>
    </row>
    <row r="929" spans="1:109" x14ac:dyDescent="0.2">
      <c r="A929" s="32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33"/>
      <c r="CI929" s="33"/>
      <c r="CJ929" s="33"/>
      <c r="CK929" s="33"/>
      <c r="CL929" s="33"/>
      <c r="CM929" s="33"/>
      <c r="CN929" s="33"/>
      <c r="CO929" s="33"/>
      <c r="CP929" s="33"/>
      <c r="CQ929" s="33"/>
      <c r="CR929" s="33"/>
      <c r="CS929" s="33"/>
      <c r="CT929" s="33"/>
      <c r="CU929" s="33"/>
      <c r="CV929" s="33"/>
      <c r="CW929" s="33"/>
      <c r="CX929" s="33"/>
      <c r="CY929" s="33"/>
      <c r="CZ929" s="33"/>
      <c r="DA929" s="33"/>
      <c r="DB929" s="33"/>
      <c r="DC929" s="33"/>
      <c r="DD929" s="33"/>
      <c r="DE929" s="33"/>
    </row>
    <row r="930" spans="1:109" x14ac:dyDescent="0.2">
      <c r="A930" s="32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  <c r="CH930" s="33"/>
      <c r="CI930" s="33"/>
      <c r="CJ930" s="33"/>
      <c r="CK930" s="33"/>
      <c r="CL930" s="33"/>
      <c r="CM930" s="33"/>
      <c r="CN930" s="33"/>
      <c r="CO930" s="33"/>
      <c r="CP930" s="33"/>
      <c r="CQ930" s="33"/>
      <c r="CR930" s="33"/>
      <c r="CS930" s="33"/>
      <c r="CT930" s="33"/>
      <c r="CU930" s="33"/>
      <c r="CV930" s="33"/>
      <c r="CW930" s="33"/>
      <c r="CX930" s="33"/>
      <c r="CY930" s="33"/>
      <c r="CZ930" s="33"/>
      <c r="DA930" s="33"/>
      <c r="DB930" s="33"/>
      <c r="DC930" s="33"/>
      <c r="DD930" s="33"/>
      <c r="DE930" s="33"/>
    </row>
    <row r="931" spans="1:109" x14ac:dyDescent="0.2">
      <c r="A931" s="32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33"/>
      <c r="CI931" s="33"/>
      <c r="CJ931" s="33"/>
      <c r="CK931" s="33"/>
      <c r="CL931" s="33"/>
      <c r="CM931" s="33"/>
      <c r="CN931" s="33"/>
      <c r="CO931" s="33"/>
      <c r="CP931" s="33"/>
      <c r="CQ931" s="33"/>
      <c r="CR931" s="33"/>
      <c r="CS931" s="33"/>
      <c r="CT931" s="33"/>
      <c r="CU931" s="33"/>
      <c r="CV931" s="33"/>
      <c r="CW931" s="33"/>
      <c r="CX931" s="33"/>
      <c r="CY931" s="33"/>
      <c r="CZ931" s="33"/>
      <c r="DA931" s="33"/>
      <c r="DB931" s="33"/>
      <c r="DC931" s="33"/>
      <c r="DD931" s="33"/>
      <c r="DE931" s="33"/>
    </row>
    <row r="932" spans="1:109" x14ac:dyDescent="0.2">
      <c r="A932" s="32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33"/>
      <c r="CI932" s="33"/>
      <c r="CJ932" s="33"/>
      <c r="CK932" s="33"/>
      <c r="CL932" s="33"/>
      <c r="CM932" s="33"/>
      <c r="CN932" s="33"/>
      <c r="CO932" s="33"/>
      <c r="CP932" s="33"/>
      <c r="CQ932" s="33"/>
      <c r="CR932" s="33"/>
      <c r="CS932" s="33"/>
      <c r="CT932" s="33"/>
      <c r="CU932" s="33"/>
      <c r="CV932" s="33"/>
      <c r="CW932" s="33"/>
      <c r="CX932" s="33"/>
      <c r="CY932" s="33"/>
      <c r="CZ932" s="33"/>
      <c r="DA932" s="33"/>
      <c r="DB932" s="33"/>
      <c r="DC932" s="33"/>
      <c r="DD932" s="33"/>
      <c r="DE932" s="33"/>
    </row>
    <row r="933" spans="1:109" x14ac:dyDescent="0.2">
      <c r="A933" s="32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  <c r="CH933" s="33"/>
      <c r="CI933" s="33"/>
      <c r="CJ933" s="33"/>
      <c r="CK933" s="33"/>
      <c r="CL933" s="33"/>
      <c r="CM933" s="33"/>
      <c r="CN933" s="33"/>
      <c r="CO933" s="33"/>
      <c r="CP933" s="33"/>
      <c r="CQ933" s="33"/>
      <c r="CR933" s="33"/>
      <c r="CS933" s="33"/>
      <c r="CT933" s="33"/>
      <c r="CU933" s="33"/>
      <c r="CV933" s="33"/>
      <c r="CW933" s="33"/>
      <c r="CX933" s="33"/>
      <c r="CY933" s="33"/>
      <c r="CZ933" s="33"/>
      <c r="DA933" s="33"/>
      <c r="DB933" s="33"/>
      <c r="DC933" s="33"/>
      <c r="DD933" s="33"/>
      <c r="DE933" s="33"/>
    </row>
    <row r="934" spans="1:109" x14ac:dyDescent="0.2">
      <c r="A934" s="32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33"/>
      <c r="CI934" s="33"/>
      <c r="CJ934" s="33"/>
      <c r="CK934" s="33"/>
      <c r="CL934" s="33"/>
      <c r="CM934" s="33"/>
      <c r="CN934" s="33"/>
      <c r="CO934" s="33"/>
      <c r="CP934" s="33"/>
      <c r="CQ934" s="33"/>
      <c r="CR934" s="33"/>
      <c r="CS934" s="33"/>
      <c r="CT934" s="33"/>
      <c r="CU934" s="33"/>
      <c r="CV934" s="33"/>
      <c r="CW934" s="33"/>
      <c r="CX934" s="33"/>
      <c r="CY934" s="33"/>
      <c r="CZ934" s="33"/>
      <c r="DA934" s="33"/>
      <c r="DB934" s="33"/>
      <c r="DC934" s="33"/>
      <c r="DD934" s="33"/>
      <c r="DE934" s="33"/>
    </row>
    <row r="935" spans="1:109" x14ac:dyDescent="0.2">
      <c r="A935" s="32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33"/>
      <c r="CI935" s="33"/>
      <c r="CJ935" s="33"/>
      <c r="CK935" s="33"/>
      <c r="CL935" s="33"/>
      <c r="CM935" s="33"/>
      <c r="CN935" s="33"/>
      <c r="CO935" s="33"/>
      <c r="CP935" s="33"/>
      <c r="CQ935" s="33"/>
      <c r="CR935" s="33"/>
      <c r="CS935" s="33"/>
      <c r="CT935" s="33"/>
      <c r="CU935" s="33"/>
      <c r="CV935" s="33"/>
      <c r="CW935" s="33"/>
      <c r="CX935" s="33"/>
      <c r="CY935" s="33"/>
      <c r="CZ935" s="33"/>
      <c r="DA935" s="33"/>
      <c r="DB935" s="33"/>
      <c r="DC935" s="33"/>
      <c r="DD935" s="33"/>
      <c r="DE935" s="33"/>
    </row>
    <row r="936" spans="1:109" x14ac:dyDescent="0.2">
      <c r="A936" s="32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  <c r="CH936" s="33"/>
      <c r="CI936" s="33"/>
      <c r="CJ936" s="33"/>
      <c r="CK936" s="33"/>
      <c r="CL936" s="33"/>
      <c r="CM936" s="33"/>
      <c r="CN936" s="33"/>
      <c r="CO936" s="33"/>
      <c r="CP936" s="33"/>
      <c r="CQ936" s="33"/>
      <c r="CR936" s="33"/>
      <c r="CS936" s="33"/>
      <c r="CT936" s="33"/>
      <c r="CU936" s="33"/>
      <c r="CV936" s="33"/>
      <c r="CW936" s="33"/>
      <c r="CX936" s="33"/>
      <c r="CY936" s="33"/>
      <c r="CZ936" s="33"/>
      <c r="DA936" s="33"/>
      <c r="DB936" s="33"/>
      <c r="DC936" s="33"/>
      <c r="DD936" s="33"/>
      <c r="DE936" s="33"/>
    </row>
    <row r="937" spans="1:109" x14ac:dyDescent="0.2">
      <c r="A937" s="32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33"/>
      <c r="CI937" s="33"/>
      <c r="CJ937" s="33"/>
      <c r="CK937" s="33"/>
      <c r="CL937" s="33"/>
      <c r="CM937" s="33"/>
      <c r="CN937" s="33"/>
      <c r="CO937" s="33"/>
      <c r="CP937" s="33"/>
      <c r="CQ937" s="33"/>
      <c r="CR937" s="33"/>
      <c r="CS937" s="33"/>
      <c r="CT937" s="33"/>
      <c r="CU937" s="33"/>
      <c r="CV937" s="33"/>
      <c r="CW937" s="33"/>
      <c r="CX937" s="33"/>
      <c r="CY937" s="33"/>
      <c r="CZ937" s="33"/>
      <c r="DA937" s="33"/>
      <c r="DB937" s="33"/>
      <c r="DC937" s="33"/>
      <c r="DD937" s="33"/>
      <c r="DE937" s="33"/>
    </row>
    <row r="938" spans="1:109" x14ac:dyDescent="0.2">
      <c r="A938" s="32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33"/>
      <c r="CI938" s="33"/>
      <c r="CJ938" s="33"/>
      <c r="CK938" s="33"/>
      <c r="CL938" s="33"/>
      <c r="CM938" s="33"/>
      <c r="CN938" s="33"/>
      <c r="CO938" s="33"/>
      <c r="CP938" s="33"/>
      <c r="CQ938" s="33"/>
      <c r="CR938" s="33"/>
      <c r="CS938" s="33"/>
      <c r="CT938" s="33"/>
      <c r="CU938" s="33"/>
      <c r="CV938" s="33"/>
      <c r="CW938" s="33"/>
      <c r="CX938" s="33"/>
      <c r="CY938" s="33"/>
      <c r="CZ938" s="33"/>
      <c r="DA938" s="33"/>
      <c r="DB938" s="33"/>
      <c r="DC938" s="33"/>
      <c r="DD938" s="33"/>
      <c r="DE938" s="33"/>
    </row>
    <row r="939" spans="1:109" x14ac:dyDescent="0.2">
      <c r="A939" s="32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33"/>
      <c r="CI939" s="33"/>
      <c r="CJ939" s="33"/>
      <c r="CK939" s="33"/>
      <c r="CL939" s="33"/>
      <c r="CM939" s="33"/>
      <c r="CN939" s="33"/>
      <c r="CO939" s="33"/>
      <c r="CP939" s="33"/>
      <c r="CQ939" s="33"/>
      <c r="CR939" s="33"/>
      <c r="CS939" s="33"/>
      <c r="CT939" s="33"/>
      <c r="CU939" s="33"/>
      <c r="CV939" s="33"/>
      <c r="CW939" s="33"/>
      <c r="CX939" s="33"/>
      <c r="CY939" s="33"/>
      <c r="CZ939" s="33"/>
      <c r="DA939" s="33"/>
      <c r="DB939" s="33"/>
      <c r="DC939" s="33"/>
      <c r="DD939" s="33"/>
      <c r="DE939" s="33"/>
    </row>
    <row r="940" spans="1:109" x14ac:dyDescent="0.2">
      <c r="A940" s="32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  <c r="CH940" s="33"/>
      <c r="CI940" s="33"/>
      <c r="CJ940" s="33"/>
      <c r="CK940" s="33"/>
      <c r="CL940" s="33"/>
      <c r="CM940" s="33"/>
      <c r="CN940" s="33"/>
      <c r="CO940" s="33"/>
      <c r="CP940" s="33"/>
      <c r="CQ940" s="33"/>
      <c r="CR940" s="33"/>
      <c r="CS940" s="33"/>
      <c r="CT940" s="33"/>
      <c r="CU940" s="33"/>
      <c r="CV940" s="33"/>
      <c r="CW940" s="33"/>
      <c r="CX940" s="33"/>
      <c r="CY940" s="33"/>
      <c r="CZ940" s="33"/>
      <c r="DA940" s="33"/>
      <c r="DB940" s="33"/>
      <c r="DC940" s="33"/>
      <c r="DD940" s="33"/>
      <c r="DE940" s="33"/>
    </row>
    <row r="941" spans="1:109" x14ac:dyDescent="0.2">
      <c r="A941" s="32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33"/>
      <c r="CI941" s="33"/>
      <c r="CJ941" s="33"/>
      <c r="CK941" s="33"/>
      <c r="CL941" s="33"/>
      <c r="CM941" s="33"/>
      <c r="CN941" s="33"/>
      <c r="CO941" s="33"/>
      <c r="CP941" s="33"/>
      <c r="CQ941" s="33"/>
      <c r="CR941" s="33"/>
      <c r="CS941" s="33"/>
      <c r="CT941" s="33"/>
      <c r="CU941" s="33"/>
      <c r="CV941" s="33"/>
      <c r="CW941" s="33"/>
      <c r="CX941" s="33"/>
      <c r="CY941" s="33"/>
      <c r="CZ941" s="33"/>
      <c r="DA941" s="33"/>
      <c r="DB941" s="33"/>
      <c r="DC941" s="33"/>
      <c r="DD941" s="33"/>
      <c r="DE941" s="33"/>
    </row>
    <row r="942" spans="1:109" x14ac:dyDescent="0.2">
      <c r="A942" s="32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33"/>
      <c r="CI942" s="33"/>
      <c r="CJ942" s="33"/>
      <c r="CK942" s="33"/>
      <c r="CL942" s="33"/>
      <c r="CM942" s="33"/>
      <c r="CN942" s="33"/>
      <c r="CO942" s="33"/>
      <c r="CP942" s="33"/>
      <c r="CQ942" s="33"/>
      <c r="CR942" s="33"/>
      <c r="CS942" s="33"/>
      <c r="CT942" s="33"/>
      <c r="CU942" s="33"/>
      <c r="CV942" s="33"/>
      <c r="CW942" s="33"/>
      <c r="CX942" s="33"/>
      <c r="CY942" s="33"/>
      <c r="CZ942" s="33"/>
      <c r="DA942" s="33"/>
      <c r="DB942" s="33"/>
      <c r="DC942" s="33"/>
      <c r="DD942" s="33"/>
      <c r="DE942" s="33"/>
    </row>
    <row r="943" spans="1:109" x14ac:dyDescent="0.2">
      <c r="A943" s="32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  <c r="CH943" s="33"/>
      <c r="CI943" s="33"/>
      <c r="CJ943" s="33"/>
      <c r="CK943" s="33"/>
      <c r="CL943" s="33"/>
      <c r="CM943" s="33"/>
      <c r="CN943" s="33"/>
      <c r="CO943" s="33"/>
      <c r="CP943" s="33"/>
      <c r="CQ943" s="33"/>
      <c r="CR943" s="33"/>
      <c r="CS943" s="33"/>
      <c r="CT943" s="33"/>
      <c r="CU943" s="33"/>
      <c r="CV943" s="33"/>
      <c r="CW943" s="33"/>
      <c r="CX943" s="33"/>
      <c r="CY943" s="33"/>
      <c r="CZ943" s="33"/>
      <c r="DA943" s="33"/>
      <c r="DB943" s="33"/>
      <c r="DC943" s="33"/>
      <c r="DD943" s="33"/>
      <c r="DE943" s="33"/>
    </row>
    <row r="944" spans="1:109" x14ac:dyDescent="0.2">
      <c r="A944" s="32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33"/>
      <c r="CI944" s="33"/>
      <c r="CJ944" s="33"/>
      <c r="CK944" s="33"/>
      <c r="CL944" s="33"/>
      <c r="CM944" s="33"/>
      <c r="CN944" s="33"/>
      <c r="CO944" s="33"/>
      <c r="CP944" s="33"/>
      <c r="CQ944" s="33"/>
      <c r="CR944" s="33"/>
      <c r="CS944" s="33"/>
      <c r="CT944" s="33"/>
      <c r="CU944" s="33"/>
      <c r="CV944" s="33"/>
      <c r="CW944" s="33"/>
      <c r="CX944" s="33"/>
      <c r="CY944" s="33"/>
      <c r="CZ944" s="33"/>
      <c r="DA944" s="33"/>
      <c r="DB944" s="33"/>
      <c r="DC944" s="33"/>
      <c r="DD944" s="33"/>
      <c r="DE944" s="33"/>
    </row>
    <row r="945" spans="1:109" x14ac:dyDescent="0.2">
      <c r="A945" s="32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33"/>
      <c r="CI945" s="33"/>
      <c r="CJ945" s="33"/>
      <c r="CK945" s="33"/>
      <c r="CL945" s="33"/>
      <c r="CM945" s="33"/>
      <c r="CN945" s="33"/>
      <c r="CO945" s="33"/>
      <c r="CP945" s="33"/>
      <c r="CQ945" s="33"/>
      <c r="CR945" s="33"/>
      <c r="CS945" s="33"/>
      <c r="CT945" s="33"/>
      <c r="CU945" s="33"/>
      <c r="CV945" s="33"/>
      <c r="CW945" s="33"/>
      <c r="CX945" s="33"/>
      <c r="CY945" s="33"/>
      <c r="CZ945" s="33"/>
      <c r="DA945" s="33"/>
      <c r="DB945" s="33"/>
      <c r="DC945" s="33"/>
      <c r="DD945" s="33"/>
      <c r="DE945" s="33"/>
    </row>
    <row r="946" spans="1:109" x14ac:dyDescent="0.2">
      <c r="A946" s="32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  <c r="CH946" s="33"/>
      <c r="CI946" s="33"/>
      <c r="CJ946" s="33"/>
      <c r="CK946" s="33"/>
      <c r="CL946" s="33"/>
      <c r="CM946" s="33"/>
      <c r="CN946" s="33"/>
      <c r="CO946" s="33"/>
      <c r="CP946" s="33"/>
      <c r="CQ946" s="33"/>
      <c r="CR946" s="33"/>
      <c r="CS946" s="33"/>
      <c r="CT946" s="33"/>
      <c r="CU946" s="33"/>
      <c r="CV946" s="33"/>
      <c r="CW946" s="33"/>
      <c r="CX946" s="33"/>
      <c r="CY946" s="33"/>
      <c r="CZ946" s="33"/>
      <c r="DA946" s="33"/>
      <c r="DB946" s="33"/>
      <c r="DC946" s="33"/>
      <c r="DD946" s="33"/>
      <c r="DE946" s="33"/>
    </row>
    <row r="947" spans="1:109" x14ac:dyDescent="0.2">
      <c r="A947" s="32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33"/>
      <c r="CI947" s="33"/>
      <c r="CJ947" s="33"/>
      <c r="CK947" s="33"/>
      <c r="CL947" s="33"/>
      <c r="CM947" s="33"/>
      <c r="CN947" s="33"/>
      <c r="CO947" s="33"/>
      <c r="CP947" s="33"/>
      <c r="CQ947" s="33"/>
      <c r="CR947" s="33"/>
      <c r="CS947" s="33"/>
      <c r="CT947" s="33"/>
      <c r="CU947" s="33"/>
      <c r="CV947" s="33"/>
      <c r="CW947" s="33"/>
      <c r="CX947" s="33"/>
      <c r="CY947" s="33"/>
      <c r="CZ947" s="33"/>
      <c r="DA947" s="33"/>
      <c r="DB947" s="33"/>
      <c r="DC947" s="33"/>
      <c r="DD947" s="33"/>
      <c r="DE947" s="33"/>
    </row>
    <row r="948" spans="1:109" x14ac:dyDescent="0.2">
      <c r="A948" s="32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33"/>
      <c r="CI948" s="33"/>
      <c r="CJ948" s="33"/>
      <c r="CK948" s="33"/>
      <c r="CL948" s="33"/>
      <c r="CM948" s="33"/>
      <c r="CN948" s="33"/>
      <c r="CO948" s="33"/>
      <c r="CP948" s="33"/>
      <c r="CQ948" s="33"/>
      <c r="CR948" s="33"/>
      <c r="CS948" s="33"/>
      <c r="CT948" s="33"/>
      <c r="CU948" s="33"/>
      <c r="CV948" s="33"/>
      <c r="CW948" s="33"/>
      <c r="CX948" s="33"/>
      <c r="CY948" s="33"/>
      <c r="CZ948" s="33"/>
      <c r="DA948" s="33"/>
      <c r="DB948" s="33"/>
      <c r="DC948" s="33"/>
      <c r="DD948" s="33"/>
      <c r="DE948" s="33"/>
    </row>
    <row r="949" spans="1:109" x14ac:dyDescent="0.2">
      <c r="A949" s="32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  <c r="CH949" s="33"/>
      <c r="CI949" s="33"/>
      <c r="CJ949" s="33"/>
      <c r="CK949" s="33"/>
      <c r="CL949" s="33"/>
      <c r="CM949" s="33"/>
      <c r="CN949" s="33"/>
      <c r="CO949" s="33"/>
      <c r="CP949" s="33"/>
      <c r="CQ949" s="33"/>
      <c r="CR949" s="33"/>
      <c r="CS949" s="33"/>
      <c r="CT949" s="33"/>
      <c r="CU949" s="33"/>
      <c r="CV949" s="33"/>
      <c r="CW949" s="33"/>
      <c r="CX949" s="33"/>
      <c r="CY949" s="33"/>
      <c r="CZ949" s="33"/>
      <c r="DA949" s="33"/>
      <c r="DB949" s="33"/>
      <c r="DC949" s="33"/>
      <c r="DD949" s="33"/>
      <c r="DE949" s="33"/>
    </row>
    <row r="950" spans="1:109" x14ac:dyDescent="0.2">
      <c r="A950" s="32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33"/>
      <c r="CI950" s="33"/>
      <c r="CJ950" s="33"/>
      <c r="CK950" s="33"/>
      <c r="CL950" s="33"/>
      <c r="CM950" s="33"/>
      <c r="CN950" s="33"/>
      <c r="CO950" s="33"/>
      <c r="CP950" s="33"/>
      <c r="CQ950" s="33"/>
      <c r="CR950" s="33"/>
      <c r="CS950" s="33"/>
      <c r="CT950" s="33"/>
      <c r="CU950" s="33"/>
      <c r="CV950" s="33"/>
      <c r="CW950" s="33"/>
      <c r="CX950" s="33"/>
      <c r="CY950" s="33"/>
      <c r="CZ950" s="33"/>
      <c r="DA950" s="33"/>
      <c r="DB950" s="33"/>
      <c r="DC950" s="33"/>
      <c r="DD950" s="33"/>
      <c r="DE950" s="33"/>
    </row>
    <row r="951" spans="1:109" x14ac:dyDescent="0.2">
      <c r="A951" s="32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33"/>
      <c r="CI951" s="33"/>
      <c r="CJ951" s="33"/>
      <c r="CK951" s="33"/>
      <c r="CL951" s="33"/>
      <c r="CM951" s="33"/>
      <c r="CN951" s="33"/>
      <c r="CO951" s="33"/>
      <c r="CP951" s="33"/>
      <c r="CQ951" s="33"/>
      <c r="CR951" s="33"/>
      <c r="CS951" s="33"/>
      <c r="CT951" s="33"/>
      <c r="CU951" s="33"/>
      <c r="CV951" s="33"/>
      <c r="CW951" s="33"/>
      <c r="CX951" s="33"/>
      <c r="CY951" s="33"/>
      <c r="CZ951" s="33"/>
      <c r="DA951" s="33"/>
      <c r="DB951" s="33"/>
      <c r="DC951" s="33"/>
      <c r="DD951" s="33"/>
      <c r="DE951" s="33"/>
    </row>
    <row r="952" spans="1:109" x14ac:dyDescent="0.2">
      <c r="A952" s="32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  <c r="CH952" s="33"/>
      <c r="CI952" s="33"/>
      <c r="CJ952" s="33"/>
      <c r="CK952" s="33"/>
      <c r="CL952" s="33"/>
      <c r="CM952" s="33"/>
      <c r="CN952" s="33"/>
      <c r="CO952" s="33"/>
      <c r="CP952" s="33"/>
      <c r="CQ952" s="33"/>
      <c r="CR952" s="33"/>
      <c r="CS952" s="33"/>
      <c r="CT952" s="33"/>
      <c r="CU952" s="33"/>
      <c r="CV952" s="33"/>
      <c r="CW952" s="33"/>
      <c r="CX952" s="33"/>
      <c r="CY952" s="33"/>
      <c r="CZ952" s="33"/>
      <c r="DA952" s="33"/>
      <c r="DB952" s="33"/>
      <c r="DC952" s="33"/>
      <c r="DD952" s="33"/>
      <c r="DE952" s="33"/>
    </row>
    <row r="953" spans="1:109" x14ac:dyDescent="0.2">
      <c r="A953" s="32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33"/>
      <c r="CI953" s="33"/>
      <c r="CJ953" s="33"/>
      <c r="CK953" s="33"/>
      <c r="CL953" s="33"/>
      <c r="CM953" s="33"/>
      <c r="CN953" s="33"/>
      <c r="CO953" s="33"/>
      <c r="CP953" s="33"/>
      <c r="CQ953" s="33"/>
      <c r="CR953" s="33"/>
      <c r="CS953" s="33"/>
      <c r="CT953" s="33"/>
      <c r="CU953" s="33"/>
      <c r="CV953" s="33"/>
      <c r="CW953" s="33"/>
      <c r="CX953" s="33"/>
      <c r="CY953" s="33"/>
      <c r="CZ953" s="33"/>
      <c r="DA953" s="33"/>
      <c r="DB953" s="33"/>
      <c r="DC953" s="33"/>
      <c r="DD953" s="33"/>
      <c r="DE953" s="33"/>
    </row>
    <row r="954" spans="1:109" x14ac:dyDescent="0.2">
      <c r="A954" s="32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33"/>
      <c r="CI954" s="33"/>
      <c r="CJ954" s="33"/>
      <c r="CK954" s="33"/>
      <c r="CL954" s="33"/>
      <c r="CM954" s="33"/>
      <c r="CN954" s="33"/>
      <c r="CO954" s="33"/>
      <c r="CP954" s="33"/>
      <c r="CQ954" s="33"/>
      <c r="CR954" s="33"/>
      <c r="CS954" s="33"/>
      <c r="CT954" s="33"/>
      <c r="CU954" s="33"/>
      <c r="CV954" s="33"/>
      <c r="CW954" s="33"/>
      <c r="CX954" s="33"/>
      <c r="CY954" s="33"/>
      <c r="CZ954" s="33"/>
      <c r="DA954" s="33"/>
      <c r="DB954" s="33"/>
      <c r="DC954" s="33"/>
      <c r="DD954" s="33"/>
      <c r="DE954" s="33"/>
    </row>
    <row r="955" spans="1:109" x14ac:dyDescent="0.2">
      <c r="A955" s="32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  <c r="CH955" s="33"/>
      <c r="CI955" s="33"/>
      <c r="CJ955" s="33"/>
      <c r="CK955" s="33"/>
      <c r="CL955" s="33"/>
      <c r="CM955" s="33"/>
      <c r="CN955" s="33"/>
      <c r="CO955" s="33"/>
      <c r="CP955" s="33"/>
      <c r="CQ955" s="33"/>
      <c r="CR955" s="33"/>
      <c r="CS955" s="33"/>
      <c r="CT955" s="33"/>
      <c r="CU955" s="33"/>
      <c r="CV955" s="33"/>
      <c r="CW955" s="33"/>
      <c r="CX955" s="33"/>
      <c r="CY955" s="33"/>
      <c r="CZ955" s="33"/>
      <c r="DA955" s="33"/>
      <c r="DB955" s="33"/>
      <c r="DC955" s="33"/>
      <c r="DD955" s="33"/>
      <c r="DE955" s="33"/>
    </row>
    <row r="956" spans="1:109" x14ac:dyDescent="0.2">
      <c r="A956" s="32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33"/>
      <c r="CI956" s="33"/>
      <c r="CJ956" s="33"/>
      <c r="CK956" s="33"/>
      <c r="CL956" s="33"/>
      <c r="CM956" s="33"/>
      <c r="CN956" s="33"/>
      <c r="CO956" s="33"/>
      <c r="CP956" s="33"/>
      <c r="CQ956" s="33"/>
      <c r="CR956" s="33"/>
      <c r="CS956" s="33"/>
      <c r="CT956" s="33"/>
      <c r="CU956" s="33"/>
      <c r="CV956" s="33"/>
      <c r="CW956" s="33"/>
      <c r="CX956" s="33"/>
      <c r="CY956" s="33"/>
      <c r="CZ956" s="33"/>
      <c r="DA956" s="33"/>
      <c r="DB956" s="33"/>
      <c r="DC956" s="33"/>
      <c r="DD956" s="33"/>
      <c r="DE956" s="33"/>
    </row>
    <row r="957" spans="1:109" x14ac:dyDescent="0.2">
      <c r="A957" s="32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33"/>
      <c r="CI957" s="33"/>
      <c r="CJ957" s="33"/>
      <c r="CK957" s="33"/>
      <c r="CL957" s="33"/>
      <c r="CM957" s="33"/>
      <c r="CN957" s="33"/>
      <c r="CO957" s="33"/>
      <c r="CP957" s="33"/>
      <c r="CQ957" s="33"/>
      <c r="CR957" s="33"/>
      <c r="CS957" s="33"/>
      <c r="CT957" s="33"/>
      <c r="CU957" s="33"/>
      <c r="CV957" s="33"/>
      <c r="CW957" s="33"/>
      <c r="CX957" s="33"/>
      <c r="CY957" s="33"/>
      <c r="CZ957" s="33"/>
      <c r="DA957" s="33"/>
      <c r="DB957" s="33"/>
      <c r="DC957" s="33"/>
      <c r="DD957" s="33"/>
      <c r="DE957" s="33"/>
    </row>
    <row r="958" spans="1:109" x14ac:dyDescent="0.2">
      <c r="A958" s="32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33"/>
      <c r="CI958" s="33"/>
      <c r="CJ958" s="33"/>
      <c r="CK958" s="33"/>
      <c r="CL958" s="33"/>
      <c r="CM958" s="33"/>
      <c r="CN958" s="33"/>
      <c r="CO958" s="33"/>
      <c r="CP958" s="33"/>
      <c r="CQ958" s="33"/>
      <c r="CR958" s="33"/>
      <c r="CS958" s="33"/>
      <c r="CT958" s="33"/>
      <c r="CU958" s="33"/>
      <c r="CV958" s="33"/>
      <c r="CW958" s="33"/>
      <c r="CX958" s="33"/>
      <c r="CY958" s="33"/>
      <c r="CZ958" s="33"/>
      <c r="DA958" s="33"/>
      <c r="DB958" s="33"/>
      <c r="DC958" s="33"/>
      <c r="DD958" s="33"/>
      <c r="DE958" s="33"/>
    </row>
    <row r="959" spans="1:109" x14ac:dyDescent="0.2">
      <c r="A959" s="32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  <c r="CH959" s="33"/>
      <c r="CI959" s="33"/>
      <c r="CJ959" s="33"/>
      <c r="CK959" s="33"/>
      <c r="CL959" s="33"/>
      <c r="CM959" s="33"/>
      <c r="CN959" s="33"/>
      <c r="CO959" s="33"/>
      <c r="CP959" s="33"/>
      <c r="CQ959" s="33"/>
      <c r="CR959" s="33"/>
      <c r="CS959" s="33"/>
      <c r="CT959" s="33"/>
      <c r="CU959" s="33"/>
      <c r="CV959" s="33"/>
      <c r="CW959" s="33"/>
      <c r="CX959" s="33"/>
      <c r="CY959" s="33"/>
      <c r="CZ959" s="33"/>
      <c r="DA959" s="33"/>
      <c r="DB959" s="33"/>
      <c r="DC959" s="33"/>
      <c r="DD959" s="33"/>
      <c r="DE959" s="33"/>
    </row>
    <row r="960" spans="1:109" x14ac:dyDescent="0.2">
      <c r="A960" s="32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33"/>
      <c r="CI960" s="33"/>
      <c r="CJ960" s="33"/>
      <c r="CK960" s="33"/>
      <c r="CL960" s="33"/>
      <c r="CM960" s="33"/>
      <c r="CN960" s="33"/>
      <c r="CO960" s="33"/>
      <c r="CP960" s="33"/>
      <c r="CQ960" s="33"/>
      <c r="CR960" s="33"/>
      <c r="CS960" s="33"/>
      <c r="CT960" s="33"/>
      <c r="CU960" s="33"/>
      <c r="CV960" s="33"/>
      <c r="CW960" s="33"/>
      <c r="CX960" s="33"/>
      <c r="CY960" s="33"/>
      <c r="CZ960" s="33"/>
      <c r="DA960" s="33"/>
      <c r="DB960" s="33"/>
      <c r="DC960" s="33"/>
      <c r="DD960" s="33"/>
      <c r="DE960" s="33"/>
    </row>
    <row r="961" spans="1:109" x14ac:dyDescent="0.2">
      <c r="A961" s="32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33"/>
      <c r="CI961" s="33"/>
      <c r="CJ961" s="33"/>
      <c r="CK961" s="33"/>
      <c r="CL961" s="33"/>
      <c r="CM961" s="33"/>
      <c r="CN961" s="33"/>
      <c r="CO961" s="33"/>
      <c r="CP961" s="33"/>
      <c r="CQ961" s="33"/>
      <c r="CR961" s="33"/>
      <c r="CS961" s="33"/>
      <c r="CT961" s="33"/>
      <c r="CU961" s="33"/>
      <c r="CV961" s="33"/>
      <c r="CW961" s="33"/>
      <c r="CX961" s="33"/>
      <c r="CY961" s="33"/>
      <c r="CZ961" s="33"/>
      <c r="DA961" s="33"/>
      <c r="DB961" s="33"/>
      <c r="DC961" s="33"/>
      <c r="DD961" s="33"/>
      <c r="DE961" s="33"/>
    </row>
    <row r="962" spans="1:109" x14ac:dyDescent="0.2">
      <c r="A962" s="32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  <c r="CH962" s="33"/>
      <c r="CI962" s="33"/>
      <c r="CJ962" s="33"/>
      <c r="CK962" s="33"/>
      <c r="CL962" s="33"/>
      <c r="CM962" s="33"/>
      <c r="CN962" s="33"/>
      <c r="CO962" s="33"/>
      <c r="CP962" s="33"/>
      <c r="CQ962" s="33"/>
      <c r="CR962" s="33"/>
      <c r="CS962" s="33"/>
      <c r="CT962" s="33"/>
      <c r="CU962" s="33"/>
      <c r="CV962" s="33"/>
      <c r="CW962" s="33"/>
      <c r="CX962" s="33"/>
      <c r="CY962" s="33"/>
      <c r="CZ962" s="33"/>
      <c r="DA962" s="33"/>
      <c r="DB962" s="33"/>
      <c r="DC962" s="33"/>
      <c r="DD962" s="33"/>
      <c r="DE962" s="33"/>
    </row>
    <row r="963" spans="1:109" x14ac:dyDescent="0.2">
      <c r="A963" s="32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33"/>
      <c r="CI963" s="33"/>
      <c r="CJ963" s="33"/>
      <c r="CK963" s="33"/>
      <c r="CL963" s="33"/>
      <c r="CM963" s="33"/>
      <c r="CN963" s="33"/>
      <c r="CO963" s="33"/>
      <c r="CP963" s="33"/>
      <c r="CQ963" s="33"/>
      <c r="CR963" s="33"/>
      <c r="CS963" s="33"/>
      <c r="CT963" s="33"/>
      <c r="CU963" s="33"/>
      <c r="CV963" s="33"/>
      <c r="CW963" s="33"/>
      <c r="CX963" s="33"/>
      <c r="CY963" s="33"/>
      <c r="CZ963" s="33"/>
      <c r="DA963" s="33"/>
      <c r="DB963" s="33"/>
      <c r="DC963" s="33"/>
      <c r="DD963" s="33"/>
      <c r="DE963" s="33"/>
    </row>
    <row r="964" spans="1:109" x14ac:dyDescent="0.2">
      <c r="A964" s="32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33"/>
      <c r="CI964" s="33"/>
      <c r="CJ964" s="33"/>
      <c r="CK964" s="33"/>
      <c r="CL964" s="33"/>
      <c r="CM964" s="33"/>
      <c r="CN964" s="33"/>
      <c r="CO964" s="33"/>
      <c r="CP964" s="33"/>
      <c r="CQ964" s="33"/>
      <c r="CR964" s="33"/>
      <c r="CS964" s="33"/>
      <c r="CT964" s="33"/>
      <c r="CU964" s="33"/>
      <c r="CV964" s="33"/>
      <c r="CW964" s="33"/>
      <c r="CX964" s="33"/>
      <c r="CY964" s="33"/>
      <c r="CZ964" s="33"/>
      <c r="DA964" s="33"/>
      <c r="DB964" s="33"/>
      <c r="DC964" s="33"/>
      <c r="DD964" s="33"/>
      <c r="DE964" s="33"/>
    </row>
    <row r="965" spans="1:109" x14ac:dyDescent="0.2">
      <c r="A965" s="32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  <c r="CH965" s="33"/>
      <c r="CI965" s="33"/>
      <c r="CJ965" s="33"/>
      <c r="CK965" s="33"/>
      <c r="CL965" s="33"/>
      <c r="CM965" s="33"/>
      <c r="CN965" s="33"/>
      <c r="CO965" s="33"/>
      <c r="CP965" s="33"/>
      <c r="CQ965" s="33"/>
      <c r="CR965" s="33"/>
      <c r="CS965" s="33"/>
      <c r="CT965" s="33"/>
      <c r="CU965" s="33"/>
      <c r="CV965" s="33"/>
      <c r="CW965" s="33"/>
      <c r="CX965" s="33"/>
      <c r="CY965" s="33"/>
      <c r="CZ965" s="33"/>
      <c r="DA965" s="33"/>
      <c r="DB965" s="33"/>
      <c r="DC965" s="33"/>
      <c r="DD965" s="33"/>
      <c r="DE965" s="33"/>
    </row>
    <row r="966" spans="1:109" x14ac:dyDescent="0.2">
      <c r="A966" s="32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33"/>
      <c r="CI966" s="33"/>
      <c r="CJ966" s="33"/>
      <c r="CK966" s="33"/>
      <c r="CL966" s="33"/>
      <c r="CM966" s="33"/>
      <c r="CN966" s="33"/>
      <c r="CO966" s="33"/>
      <c r="CP966" s="33"/>
      <c r="CQ966" s="33"/>
      <c r="CR966" s="33"/>
      <c r="CS966" s="33"/>
      <c r="CT966" s="33"/>
      <c r="CU966" s="33"/>
      <c r="CV966" s="33"/>
      <c r="CW966" s="33"/>
      <c r="CX966" s="33"/>
      <c r="CY966" s="33"/>
      <c r="CZ966" s="33"/>
      <c r="DA966" s="33"/>
      <c r="DB966" s="33"/>
      <c r="DC966" s="33"/>
      <c r="DD966" s="33"/>
      <c r="DE966" s="33"/>
    </row>
    <row r="967" spans="1:109" x14ac:dyDescent="0.2">
      <c r="A967" s="32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33"/>
      <c r="CI967" s="33"/>
      <c r="CJ967" s="33"/>
      <c r="CK967" s="33"/>
      <c r="CL967" s="33"/>
      <c r="CM967" s="33"/>
      <c r="CN967" s="33"/>
      <c r="CO967" s="33"/>
      <c r="CP967" s="33"/>
      <c r="CQ967" s="33"/>
      <c r="CR967" s="33"/>
      <c r="CS967" s="33"/>
      <c r="CT967" s="33"/>
      <c r="CU967" s="33"/>
      <c r="CV967" s="33"/>
      <c r="CW967" s="33"/>
      <c r="CX967" s="33"/>
      <c r="CY967" s="33"/>
      <c r="CZ967" s="33"/>
      <c r="DA967" s="33"/>
      <c r="DB967" s="33"/>
      <c r="DC967" s="33"/>
      <c r="DD967" s="33"/>
      <c r="DE967" s="33"/>
    </row>
    <row r="968" spans="1:109" x14ac:dyDescent="0.2">
      <c r="A968" s="32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  <c r="CH968" s="33"/>
      <c r="CI968" s="33"/>
      <c r="CJ968" s="33"/>
      <c r="CK968" s="33"/>
      <c r="CL968" s="33"/>
      <c r="CM968" s="33"/>
      <c r="CN968" s="33"/>
      <c r="CO968" s="33"/>
      <c r="CP968" s="33"/>
      <c r="CQ968" s="33"/>
      <c r="CR968" s="33"/>
      <c r="CS968" s="33"/>
      <c r="CT968" s="33"/>
      <c r="CU968" s="33"/>
      <c r="CV968" s="33"/>
      <c r="CW968" s="33"/>
      <c r="CX968" s="33"/>
      <c r="CY968" s="33"/>
      <c r="CZ968" s="33"/>
      <c r="DA968" s="33"/>
      <c r="DB968" s="33"/>
      <c r="DC968" s="33"/>
      <c r="DD968" s="33"/>
      <c r="DE968" s="33"/>
    </row>
    <row r="969" spans="1:109" x14ac:dyDescent="0.2">
      <c r="A969" s="32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33"/>
      <c r="CI969" s="33"/>
      <c r="CJ969" s="33"/>
      <c r="CK969" s="33"/>
      <c r="CL969" s="33"/>
      <c r="CM969" s="33"/>
      <c r="CN969" s="33"/>
      <c r="CO969" s="33"/>
      <c r="CP969" s="33"/>
      <c r="CQ969" s="33"/>
      <c r="CR969" s="33"/>
      <c r="CS969" s="33"/>
      <c r="CT969" s="33"/>
      <c r="CU969" s="33"/>
      <c r="CV969" s="33"/>
      <c r="CW969" s="33"/>
      <c r="CX969" s="33"/>
      <c r="CY969" s="33"/>
      <c r="CZ969" s="33"/>
      <c r="DA969" s="33"/>
      <c r="DB969" s="33"/>
      <c r="DC969" s="33"/>
      <c r="DD969" s="33"/>
      <c r="DE969" s="33"/>
    </row>
    <row r="970" spans="1:109" x14ac:dyDescent="0.2">
      <c r="A970" s="32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  <c r="CH970" s="33"/>
      <c r="CI970" s="33"/>
      <c r="CJ970" s="33"/>
      <c r="CK970" s="33"/>
      <c r="CL970" s="33"/>
      <c r="CM970" s="33"/>
      <c r="CN970" s="33"/>
      <c r="CO970" s="33"/>
      <c r="CP970" s="33"/>
      <c r="CQ970" s="33"/>
      <c r="CR970" s="33"/>
      <c r="CS970" s="33"/>
      <c r="CT970" s="33"/>
      <c r="CU970" s="33"/>
      <c r="CV970" s="33"/>
      <c r="CW970" s="33"/>
      <c r="CX970" s="33"/>
      <c r="CY970" s="33"/>
      <c r="CZ970" s="33"/>
      <c r="DA970" s="33"/>
      <c r="DB970" s="33"/>
      <c r="DC970" s="33"/>
      <c r="DD970" s="33"/>
      <c r="DE970" s="33"/>
    </row>
    <row r="971" spans="1:109" x14ac:dyDescent="0.2">
      <c r="A971" s="32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  <c r="CG971" s="33"/>
      <c r="CH971" s="33"/>
      <c r="CI971" s="33"/>
      <c r="CJ971" s="33"/>
      <c r="CK971" s="33"/>
      <c r="CL971" s="33"/>
      <c r="CM971" s="33"/>
      <c r="CN971" s="33"/>
      <c r="CO971" s="33"/>
      <c r="CP971" s="33"/>
      <c r="CQ971" s="33"/>
      <c r="CR971" s="33"/>
      <c r="CS971" s="33"/>
      <c r="CT971" s="33"/>
      <c r="CU971" s="33"/>
      <c r="CV971" s="33"/>
      <c r="CW971" s="33"/>
      <c r="CX971" s="33"/>
      <c r="CY971" s="33"/>
      <c r="CZ971" s="33"/>
      <c r="DA971" s="33"/>
      <c r="DB971" s="33"/>
      <c r="DC971" s="33"/>
      <c r="DD971" s="33"/>
      <c r="DE971" s="33"/>
    </row>
    <row r="972" spans="1:109" x14ac:dyDescent="0.2">
      <c r="A972" s="32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  <c r="CH972" s="33"/>
      <c r="CI972" s="33"/>
      <c r="CJ972" s="33"/>
      <c r="CK972" s="33"/>
      <c r="CL972" s="33"/>
      <c r="CM972" s="33"/>
      <c r="CN972" s="33"/>
      <c r="CO972" s="33"/>
      <c r="CP972" s="33"/>
      <c r="CQ972" s="33"/>
      <c r="CR972" s="33"/>
      <c r="CS972" s="33"/>
      <c r="CT972" s="33"/>
      <c r="CU972" s="33"/>
      <c r="CV972" s="33"/>
      <c r="CW972" s="33"/>
      <c r="CX972" s="33"/>
      <c r="CY972" s="33"/>
      <c r="CZ972" s="33"/>
      <c r="DA972" s="33"/>
      <c r="DB972" s="33"/>
      <c r="DC972" s="33"/>
      <c r="DD972" s="33"/>
      <c r="DE972" s="33"/>
    </row>
    <row r="973" spans="1:109" x14ac:dyDescent="0.2">
      <c r="A973" s="32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  <c r="CH973" s="33"/>
      <c r="CI973" s="33"/>
      <c r="CJ973" s="33"/>
      <c r="CK973" s="33"/>
      <c r="CL973" s="33"/>
      <c r="CM973" s="33"/>
      <c r="CN973" s="33"/>
      <c r="CO973" s="33"/>
      <c r="CP973" s="33"/>
      <c r="CQ973" s="33"/>
      <c r="CR973" s="33"/>
      <c r="CS973" s="33"/>
      <c r="CT973" s="33"/>
      <c r="CU973" s="33"/>
      <c r="CV973" s="33"/>
      <c r="CW973" s="33"/>
      <c r="CX973" s="33"/>
      <c r="CY973" s="33"/>
      <c r="CZ973" s="33"/>
      <c r="DA973" s="33"/>
      <c r="DB973" s="33"/>
      <c r="DC973" s="33"/>
      <c r="DD973" s="33"/>
      <c r="DE973" s="33"/>
    </row>
    <row r="974" spans="1:109" x14ac:dyDescent="0.2">
      <c r="A974" s="32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  <c r="CG974" s="33"/>
      <c r="CH974" s="33"/>
      <c r="CI974" s="33"/>
      <c r="CJ974" s="33"/>
      <c r="CK974" s="33"/>
      <c r="CL974" s="33"/>
      <c r="CM974" s="33"/>
      <c r="CN974" s="33"/>
      <c r="CO974" s="33"/>
      <c r="CP974" s="33"/>
      <c r="CQ974" s="33"/>
      <c r="CR974" s="33"/>
      <c r="CS974" s="33"/>
      <c r="CT974" s="33"/>
      <c r="CU974" s="33"/>
      <c r="CV974" s="33"/>
      <c r="CW974" s="33"/>
      <c r="CX974" s="33"/>
      <c r="CY974" s="33"/>
      <c r="CZ974" s="33"/>
      <c r="DA974" s="33"/>
      <c r="DB974" s="33"/>
      <c r="DC974" s="33"/>
      <c r="DD974" s="33"/>
      <c r="DE974" s="33"/>
    </row>
    <row r="975" spans="1:109" x14ac:dyDescent="0.2">
      <c r="A975" s="32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  <c r="CH975" s="33"/>
      <c r="CI975" s="33"/>
      <c r="CJ975" s="33"/>
      <c r="CK975" s="33"/>
      <c r="CL975" s="33"/>
      <c r="CM975" s="33"/>
      <c r="CN975" s="33"/>
      <c r="CO975" s="33"/>
      <c r="CP975" s="33"/>
      <c r="CQ975" s="33"/>
      <c r="CR975" s="33"/>
      <c r="CS975" s="33"/>
      <c r="CT975" s="33"/>
      <c r="CU975" s="33"/>
      <c r="CV975" s="33"/>
      <c r="CW975" s="33"/>
      <c r="CX975" s="33"/>
      <c r="CY975" s="33"/>
      <c r="CZ975" s="33"/>
      <c r="DA975" s="33"/>
      <c r="DB975" s="33"/>
      <c r="DC975" s="33"/>
      <c r="DD975" s="33"/>
      <c r="DE975" s="33"/>
    </row>
    <row r="976" spans="1:109" x14ac:dyDescent="0.2">
      <c r="A976" s="32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  <c r="CH976" s="33"/>
      <c r="CI976" s="33"/>
      <c r="CJ976" s="33"/>
      <c r="CK976" s="33"/>
      <c r="CL976" s="33"/>
      <c r="CM976" s="33"/>
      <c r="CN976" s="33"/>
      <c r="CO976" s="33"/>
      <c r="CP976" s="33"/>
      <c r="CQ976" s="33"/>
      <c r="CR976" s="33"/>
      <c r="CS976" s="33"/>
      <c r="CT976" s="33"/>
      <c r="CU976" s="33"/>
      <c r="CV976" s="33"/>
      <c r="CW976" s="33"/>
      <c r="CX976" s="33"/>
      <c r="CY976" s="33"/>
      <c r="CZ976" s="33"/>
      <c r="DA976" s="33"/>
      <c r="DB976" s="33"/>
      <c r="DC976" s="33"/>
      <c r="DD976" s="33"/>
      <c r="DE976" s="33"/>
    </row>
    <row r="977" spans="1:109" x14ac:dyDescent="0.2">
      <c r="A977" s="32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  <c r="CH977" s="33"/>
      <c r="CI977" s="33"/>
      <c r="CJ977" s="33"/>
      <c r="CK977" s="33"/>
      <c r="CL977" s="33"/>
      <c r="CM977" s="33"/>
      <c r="CN977" s="33"/>
      <c r="CO977" s="33"/>
      <c r="CP977" s="33"/>
      <c r="CQ977" s="33"/>
      <c r="CR977" s="33"/>
      <c r="CS977" s="33"/>
      <c r="CT977" s="33"/>
      <c r="CU977" s="33"/>
      <c r="CV977" s="33"/>
      <c r="CW977" s="33"/>
      <c r="CX977" s="33"/>
      <c r="CY977" s="33"/>
      <c r="CZ977" s="33"/>
      <c r="DA977" s="33"/>
      <c r="DB977" s="33"/>
      <c r="DC977" s="33"/>
      <c r="DD977" s="33"/>
      <c r="DE977" s="33"/>
    </row>
    <row r="978" spans="1:109" x14ac:dyDescent="0.2">
      <c r="A978" s="32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  <c r="CG978" s="33"/>
      <c r="CH978" s="33"/>
      <c r="CI978" s="33"/>
      <c r="CJ978" s="33"/>
      <c r="CK978" s="33"/>
      <c r="CL978" s="33"/>
      <c r="CM978" s="33"/>
      <c r="CN978" s="33"/>
      <c r="CO978" s="33"/>
      <c r="CP978" s="33"/>
      <c r="CQ978" s="33"/>
      <c r="CR978" s="33"/>
      <c r="CS978" s="33"/>
      <c r="CT978" s="33"/>
      <c r="CU978" s="33"/>
      <c r="CV978" s="33"/>
      <c r="CW978" s="33"/>
      <c r="CX978" s="33"/>
      <c r="CY978" s="33"/>
      <c r="CZ978" s="33"/>
      <c r="DA978" s="33"/>
      <c r="DB978" s="33"/>
      <c r="DC978" s="33"/>
      <c r="DD978" s="33"/>
      <c r="DE978" s="33"/>
    </row>
    <row r="979" spans="1:109" x14ac:dyDescent="0.2">
      <c r="A979" s="32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  <c r="CH979" s="33"/>
      <c r="CI979" s="33"/>
      <c r="CJ979" s="33"/>
      <c r="CK979" s="33"/>
      <c r="CL979" s="33"/>
      <c r="CM979" s="33"/>
      <c r="CN979" s="33"/>
      <c r="CO979" s="33"/>
      <c r="CP979" s="33"/>
      <c r="CQ979" s="33"/>
      <c r="CR979" s="33"/>
      <c r="CS979" s="33"/>
      <c r="CT979" s="33"/>
      <c r="CU979" s="33"/>
      <c r="CV979" s="33"/>
      <c r="CW979" s="33"/>
      <c r="CX979" s="33"/>
      <c r="CY979" s="33"/>
      <c r="CZ979" s="33"/>
      <c r="DA979" s="33"/>
      <c r="DB979" s="33"/>
      <c r="DC979" s="33"/>
      <c r="DD979" s="33"/>
      <c r="DE979" s="33"/>
    </row>
    <row r="980" spans="1:109" x14ac:dyDescent="0.2">
      <c r="A980" s="32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  <c r="CH980" s="33"/>
      <c r="CI980" s="33"/>
      <c r="CJ980" s="33"/>
      <c r="CK980" s="33"/>
      <c r="CL980" s="33"/>
      <c r="CM980" s="33"/>
      <c r="CN980" s="33"/>
      <c r="CO980" s="33"/>
      <c r="CP980" s="33"/>
      <c r="CQ980" s="33"/>
      <c r="CR980" s="33"/>
      <c r="CS980" s="33"/>
      <c r="CT980" s="33"/>
      <c r="CU980" s="33"/>
      <c r="CV980" s="33"/>
      <c r="CW980" s="33"/>
      <c r="CX980" s="33"/>
      <c r="CY980" s="33"/>
      <c r="CZ980" s="33"/>
      <c r="DA980" s="33"/>
      <c r="DB980" s="33"/>
      <c r="DC980" s="33"/>
      <c r="DD980" s="33"/>
      <c r="DE980" s="33"/>
    </row>
    <row r="981" spans="1:109" x14ac:dyDescent="0.2">
      <c r="A981" s="32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  <c r="CG981" s="33"/>
      <c r="CH981" s="33"/>
      <c r="CI981" s="33"/>
      <c r="CJ981" s="33"/>
      <c r="CK981" s="33"/>
      <c r="CL981" s="33"/>
      <c r="CM981" s="33"/>
      <c r="CN981" s="33"/>
      <c r="CO981" s="33"/>
      <c r="CP981" s="33"/>
      <c r="CQ981" s="33"/>
      <c r="CR981" s="33"/>
      <c r="CS981" s="33"/>
      <c r="CT981" s="33"/>
      <c r="CU981" s="33"/>
      <c r="CV981" s="33"/>
      <c r="CW981" s="33"/>
      <c r="CX981" s="33"/>
      <c r="CY981" s="33"/>
      <c r="CZ981" s="33"/>
      <c r="DA981" s="33"/>
      <c r="DB981" s="33"/>
      <c r="DC981" s="33"/>
      <c r="DD981" s="33"/>
      <c r="DE981" s="33"/>
    </row>
    <row r="982" spans="1:109" x14ac:dyDescent="0.2">
      <c r="A982" s="32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  <c r="CH982" s="33"/>
      <c r="CI982" s="33"/>
      <c r="CJ982" s="33"/>
      <c r="CK982" s="33"/>
      <c r="CL982" s="33"/>
      <c r="CM982" s="33"/>
      <c r="CN982" s="33"/>
      <c r="CO982" s="33"/>
      <c r="CP982" s="33"/>
      <c r="CQ982" s="33"/>
      <c r="CR982" s="33"/>
      <c r="CS982" s="33"/>
      <c r="CT982" s="33"/>
      <c r="CU982" s="33"/>
      <c r="CV982" s="33"/>
      <c r="CW982" s="33"/>
      <c r="CX982" s="33"/>
      <c r="CY982" s="33"/>
      <c r="CZ982" s="33"/>
      <c r="DA982" s="33"/>
      <c r="DB982" s="33"/>
      <c r="DC982" s="33"/>
      <c r="DD982" s="33"/>
      <c r="DE982" s="33"/>
    </row>
    <row r="983" spans="1:109" x14ac:dyDescent="0.2">
      <c r="A983" s="32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  <c r="CH983" s="33"/>
      <c r="CI983" s="33"/>
      <c r="CJ983" s="33"/>
      <c r="CK983" s="33"/>
      <c r="CL983" s="33"/>
      <c r="CM983" s="33"/>
      <c r="CN983" s="33"/>
      <c r="CO983" s="33"/>
      <c r="CP983" s="33"/>
      <c r="CQ983" s="33"/>
      <c r="CR983" s="33"/>
      <c r="CS983" s="33"/>
      <c r="CT983" s="33"/>
      <c r="CU983" s="33"/>
      <c r="CV983" s="33"/>
      <c r="CW983" s="33"/>
      <c r="CX983" s="33"/>
      <c r="CY983" s="33"/>
      <c r="CZ983" s="33"/>
      <c r="DA983" s="33"/>
      <c r="DB983" s="33"/>
      <c r="DC983" s="33"/>
      <c r="DD983" s="33"/>
      <c r="DE983" s="33"/>
    </row>
    <row r="984" spans="1:109" x14ac:dyDescent="0.2">
      <c r="A984" s="32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  <c r="CG984" s="33"/>
      <c r="CH984" s="33"/>
      <c r="CI984" s="33"/>
      <c r="CJ984" s="33"/>
      <c r="CK984" s="33"/>
      <c r="CL984" s="33"/>
      <c r="CM984" s="33"/>
      <c r="CN984" s="33"/>
      <c r="CO984" s="33"/>
      <c r="CP984" s="33"/>
      <c r="CQ984" s="33"/>
      <c r="CR984" s="33"/>
      <c r="CS984" s="33"/>
      <c r="CT984" s="33"/>
      <c r="CU984" s="33"/>
      <c r="CV984" s="33"/>
      <c r="CW984" s="33"/>
      <c r="CX984" s="33"/>
      <c r="CY984" s="33"/>
      <c r="CZ984" s="33"/>
      <c r="DA984" s="33"/>
      <c r="DB984" s="33"/>
      <c r="DC984" s="33"/>
      <c r="DD984" s="33"/>
      <c r="DE984" s="33"/>
    </row>
    <row r="985" spans="1:109" x14ac:dyDescent="0.2">
      <c r="A985" s="32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  <c r="CH985" s="33"/>
      <c r="CI985" s="33"/>
      <c r="CJ985" s="33"/>
      <c r="CK985" s="33"/>
      <c r="CL985" s="33"/>
      <c r="CM985" s="33"/>
      <c r="CN985" s="33"/>
      <c r="CO985" s="33"/>
      <c r="CP985" s="33"/>
      <c r="CQ985" s="33"/>
      <c r="CR985" s="33"/>
      <c r="CS985" s="33"/>
      <c r="CT985" s="33"/>
      <c r="CU985" s="33"/>
      <c r="CV985" s="33"/>
      <c r="CW985" s="33"/>
      <c r="CX985" s="33"/>
      <c r="CY985" s="33"/>
      <c r="CZ985" s="33"/>
      <c r="DA985" s="33"/>
      <c r="DB985" s="33"/>
      <c r="DC985" s="33"/>
      <c r="DD985" s="33"/>
      <c r="DE985" s="33"/>
    </row>
    <row r="986" spans="1:109" x14ac:dyDescent="0.2">
      <c r="A986" s="32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  <c r="CH986" s="33"/>
      <c r="CI986" s="33"/>
      <c r="CJ986" s="33"/>
      <c r="CK986" s="33"/>
      <c r="CL986" s="33"/>
      <c r="CM986" s="33"/>
      <c r="CN986" s="33"/>
      <c r="CO986" s="33"/>
      <c r="CP986" s="33"/>
      <c r="CQ986" s="33"/>
      <c r="CR986" s="33"/>
      <c r="CS986" s="33"/>
      <c r="CT986" s="33"/>
      <c r="CU986" s="33"/>
      <c r="CV986" s="33"/>
      <c r="CW986" s="33"/>
      <c r="CX986" s="33"/>
      <c r="CY986" s="33"/>
      <c r="CZ986" s="33"/>
      <c r="DA986" s="33"/>
      <c r="DB986" s="33"/>
      <c r="DC986" s="33"/>
      <c r="DD986" s="33"/>
      <c r="DE986" s="33"/>
    </row>
    <row r="987" spans="1:109" x14ac:dyDescent="0.2">
      <c r="A987" s="32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  <c r="CG987" s="33"/>
      <c r="CH987" s="33"/>
      <c r="CI987" s="33"/>
      <c r="CJ987" s="33"/>
      <c r="CK987" s="33"/>
      <c r="CL987" s="33"/>
      <c r="CM987" s="33"/>
      <c r="CN987" s="33"/>
      <c r="CO987" s="33"/>
      <c r="CP987" s="33"/>
      <c r="CQ987" s="33"/>
      <c r="CR987" s="33"/>
      <c r="CS987" s="33"/>
      <c r="CT987" s="33"/>
      <c r="CU987" s="33"/>
      <c r="CV987" s="33"/>
      <c r="CW987" s="33"/>
      <c r="CX987" s="33"/>
      <c r="CY987" s="33"/>
      <c r="CZ987" s="33"/>
      <c r="DA987" s="33"/>
      <c r="DB987" s="33"/>
      <c r="DC987" s="33"/>
      <c r="DD987" s="33"/>
      <c r="DE987" s="33"/>
    </row>
    <row r="988" spans="1:109" x14ac:dyDescent="0.2">
      <c r="A988" s="32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  <c r="CH988" s="33"/>
      <c r="CI988" s="33"/>
      <c r="CJ988" s="33"/>
      <c r="CK988" s="33"/>
      <c r="CL988" s="33"/>
      <c r="CM988" s="33"/>
      <c r="CN988" s="33"/>
      <c r="CO988" s="33"/>
      <c r="CP988" s="33"/>
      <c r="CQ988" s="33"/>
      <c r="CR988" s="33"/>
      <c r="CS988" s="33"/>
      <c r="CT988" s="33"/>
      <c r="CU988" s="33"/>
      <c r="CV988" s="33"/>
      <c r="CW988" s="33"/>
      <c r="CX988" s="33"/>
      <c r="CY988" s="33"/>
      <c r="CZ988" s="33"/>
      <c r="DA988" s="33"/>
      <c r="DB988" s="33"/>
      <c r="DC988" s="33"/>
      <c r="DD988" s="33"/>
      <c r="DE988" s="33"/>
    </row>
    <row r="989" spans="1:109" x14ac:dyDescent="0.2">
      <c r="A989" s="32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  <c r="CH989" s="33"/>
      <c r="CI989" s="33"/>
      <c r="CJ989" s="33"/>
      <c r="CK989" s="33"/>
      <c r="CL989" s="33"/>
      <c r="CM989" s="33"/>
      <c r="CN989" s="33"/>
      <c r="CO989" s="33"/>
      <c r="CP989" s="33"/>
      <c r="CQ989" s="33"/>
      <c r="CR989" s="33"/>
      <c r="CS989" s="33"/>
      <c r="CT989" s="33"/>
      <c r="CU989" s="33"/>
      <c r="CV989" s="33"/>
      <c r="CW989" s="33"/>
      <c r="CX989" s="33"/>
      <c r="CY989" s="33"/>
      <c r="CZ989" s="33"/>
      <c r="DA989" s="33"/>
      <c r="DB989" s="33"/>
      <c r="DC989" s="33"/>
      <c r="DD989" s="33"/>
      <c r="DE989" s="33"/>
    </row>
    <row r="990" spans="1:109" x14ac:dyDescent="0.2">
      <c r="A990" s="32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  <c r="CG990" s="33"/>
      <c r="CH990" s="33"/>
      <c r="CI990" s="33"/>
      <c r="CJ990" s="33"/>
      <c r="CK990" s="33"/>
      <c r="CL990" s="33"/>
      <c r="CM990" s="33"/>
      <c r="CN990" s="33"/>
      <c r="CO990" s="33"/>
      <c r="CP990" s="33"/>
      <c r="CQ990" s="33"/>
      <c r="CR990" s="33"/>
      <c r="CS990" s="33"/>
      <c r="CT990" s="33"/>
      <c r="CU990" s="33"/>
      <c r="CV990" s="33"/>
      <c r="CW990" s="33"/>
      <c r="CX990" s="33"/>
      <c r="CY990" s="33"/>
      <c r="CZ990" s="33"/>
      <c r="DA990" s="33"/>
      <c r="DB990" s="33"/>
      <c r="DC990" s="33"/>
      <c r="DD990" s="33"/>
      <c r="DE990" s="33"/>
    </row>
    <row r="991" spans="1:109" x14ac:dyDescent="0.2">
      <c r="A991" s="32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  <c r="CH991" s="33"/>
      <c r="CI991" s="33"/>
      <c r="CJ991" s="33"/>
      <c r="CK991" s="33"/>
      <c r="CL991" s="33"/>
      <c r="CM991" s="33"/>
      <c r="CN991" s="33"/>
      <c r="CO991" s="33"/>
      <c r="CP991" s="33"/>
      <c r="CQ991" s="33"/>
      <c r="CR991" s="33"/>
      <c r="CS991" s="33"/>
      <c r="CT991" s="33"/>
      <c r="CU991" s="33"/>
      <c r="CV991" s="33"/>
      <c r="CW991" s="33"/>
      <c r="CX991" s="33"/>
      <c r="CY991" s="33"/>
      <c r="CZ991" s="33"/>
      <c r="DA991" s="33"/>
      <c r="DB991" s="33"/>
      <c r="DC991" s="33"/>
      <c r="DD991" s="33"/>
      <c r="DE991" s="33"/>
    </row>
    <row r="992" spans="1:109" x14ac:dyDescent="0.2">
      <c r="A992" s="32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  <c r="CH992" s="33"/>
      <c r="CI992" s="33"/>
      <c r="CJ992" s="33"/>
      <c r="CK992" s="33"/>
      <c r="CL992" s="33"/>
      <c r="CM992" s="33"/>
      <c r="CN992" s="33"/>
      <c r="CO992" s="33"/>
      <c r="CP992" s="33"/>
      <c r="CQ992" s="33"/>
      <c r="CR992" s="33"/>
      <c r="CS992" s="33"/>
      <c r="CT992" s="33"/>
      <c r="CU992" s="33"/>
      <c r="CV992" s="33"/>
      <c r="CW992" s="33"/>
      <c r="CX992" s="33"/>
      <c r="CY992" s="33"/>
      <c r="CZ992" s="33"/>
      <c r="DA992" s="33"/>
      <c r="DB992" s="33"/>
      <c r="DC992" s="33"/>
      <c r="DD992" s="33"/>
      <c r="DE992" s="33"/>
    </row>
    <row r="993" spans="1:109" x14ac:dyDescent="0.2">
      <c r="A993" s="32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  <c r="CG993" s="33"/>
      <c r="CH993" s="33"/>
      <c r="CI993" s="33"/>
      <c r="CJ993" s="33"/>
      <c r="CK993" s="33"/>
      <c r="CL993" s="33"/>
      <c r="CM993" s="33"/>
      <c r="CN993" s="33"/>
      <c r="CO993" s="33"/>
      <c r="CP993" s="33"/>
      <c r="CQ993" s="33"/>
      <c r="CR993" s="33"/>
      <c r="CS993" s="33"/>
      <c r="CT993" s="33"/>
      <c r="CU993" s="33"/>
      <c r="CV993" s="33"/>
      <c r="CW993" s="33"/>
      <c r="CX993" s="33"/>
      <c r="CY993" s="33"/>
      <c r="CZ993" s="33"/>
      <c r="DA993" s="33"/>
      <c r="DB993" s="33"/>
      <c r="DC993" s="33"/>
      <c r="DD993" s="33"/>
      <c r="DE993" s="33"/>
    </row>
    <row r="994" spans="1:109" x14ac:dyDescent="0.2">
      <c r="A994" s="32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  <c r="CH994" s="33"/>
      <c r="CI994" s="33"/>
      <c r="CJ994" s="33"/>
      <c r="CK994" s="33"/>
      <c r="CL994" s="33"/>
      <c r="CM994" s="33"/>
      <c r="CN994" s="33"/>
      <c r="CO994" s="33"/>
      <c r="CP994" s="33"/>
      <c r="CQ994" s="33"/>
      <c r="CR994" s="33"/>
      <c r="CS994" s="33"/>
      <c r="CT994" s="33"/>
      <c r="CU994" s="33"/>
      <c r="CV994" s="33"/>
      <c r="CW994" s="33"/>
      <c r="CX994" s="33"/>
      <c r="CY994" s="33"/>
      <c r="CZ994" s="33"/>
      <c r="DA994" s="33"/>
      <c r="DB994" s="33"/>
      <c r="DC994" s="33"/>
      <c r="DD994" s="33"/>
      <c r="DE994" s="33"/>
    </row>
    <row r="995" spans="1:109" x14ac:dyDescent="0.2">
      <c r="A995" s="32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  <c r="CH995" s="33"/>
      <c r="CI995" s="33"/>
      <c r="CJ995" s="33"/>
      <c r="CK995" s="33"/>
      <c r="CL995" s="33"/>
      <c r="CM995" s="33"/>
      <c r="CN995" s="33"/>
      <c r="CO995" s="33"/>
      <c r="CP995" s="33"/>
      <c r="CQ995" s="33"/>
      <c r="CR995" s="33"/>
      <c r="CS995" s="33"/>
      <c r="CT995" s="33"/>
      <c r="CU995" s="33"/>
      <c r="CV995" s="33"/>
      <c r="CW995" s="33"/>
      <c r="CX995" s="33"/>
      <c r="CY995" s="33"/>
      <c r="CZ995" s="33"/>
      <c r="DA995" s="33"/>
      <c r="DB995" s="33"/>
      <c r="DC995" s="33"/>
      <c r="DD995" s="33"/>
      <c r="DE995" s="33"/>
    </row>
    <row r="996" spans="1:109" x14ac:dyDescent="0.2">
      <c r="A996" s="32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  <c r="CH996" s="33"/>
      <c r="CI996" s="33"/>
      <c r="CJ996" s="33"/>
      <c r="CK996" s="33"/>
      <c r="CL996" s="33"/>
      <c r="CM996" s="33"/>
      <c r="CN996" s="33"/>
      <c r="CO996" s="33"/>
      <c r="CP996" s="33"/>
      <c r="CQ996" s="33"/>
      <c r="CR996" s="33"/>
      <c r="CS996" s="33"/>
      <c r="CT996" s="33"/>
      <c r="CU996" s="33"/>
      <c r="CV996" s="33"/>
      <c r="CW996" s="33"/>
      <c r="CX996" s="33"/>
      <c r="CY996" s="33"/>
      <c r="CZ996" s="33"/>
      <c r="DA996" s="33"/>
      <c r="DB996" s="33"/>
      <c r="DC996" s="33"/>
      <c r="DD996" s="33"/>
      <c r="DE996" s="33"/>
    </row>
    <row r="997" spans="1:109" x14ac:dyDescent="0.2">
      <c r="A997" s="32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  <c r="CG997" s="33"/>
      <c r="CH997" s="33"/>
      <c r="CI997" s="33"/>
      <c r="CJ997" s="33"/>
      <c r="CK997" s="33"/>
      <c r="CL997" s="33"/>
      <c r="CM997" s="33"/>
      <c r="CN997" s="33"/>
      <c r="CO997" s="33"/>
      <c r="CP997" s="33"/>
      <c r="CQ997" s="33"/>
      <c r="CR997" s="33"/>
      <c r="CS997" s="33"/>
      <c r="CT997" s="33"/>
      <c r="CU997" s="33"/>
      <c r="CV997" s="33"/>
      <c r="CW997" s="33"/>
      <c r="CX997" s="33"/>
      <c r="CY997" s="33"/>
      <c r="CZ997" s="33"/>
      <c r="DA997" s="33"/>
      <c r="DB997" s="33"/>
      <c r="DC997" s="33"/>
      <c r="DD997" s="33"/>
      <c r="DE997" s="33"/>
    </row>
    <row r="998" spans="1:109" x14ac:dyDescent="0.2">
      <c r="A998" s="32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  <c r="CH998" s="33"/>
      <c r="CI998" s="33"/>
      <c r="CJ998" s="33"/>
      <c r="CK998" s="33"/>
      <c r="CL998" s="33"/>
      <c r="CM998" s="33"/>
      <c r="CN998" s="33"/>
      <c r="CO998" s="33"/>
      <c r="CP998" s="33"/>
      <c r="CQ998" s="33"/>
      <c r="CR998" s="33"/>
      <c r="CS998" s="33"/>
      <c r="CT998" s="33"/>
      <c r="CU998" s="33"/>
      <c r="CV998" s="33"/>
      <c r="CW998" s="33"/>
      <c r="CX998" s="33"/>
      <c r="CY998" s="33"/>
      <c r="CZ998" s="33"/>
      <c r="DA998" s="33"/>
      <c r="DB998" s="33"/>
      <c r="DC998" s="33"/>
      <c r="DD998" s="33"/>
      <c r="DE998" s="33"/>
    </row>
    <row r="999" spans="1:109" x14ac:dyDescent="0.2">
      <c r="A999" s="32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  <c r="CH999" s="33"/>
      <c r="CI999" s="33"/>
      <c r="CJ999" s="33"/>
      <c r="CK999" s="33"/>
      <c r="CL999" s="33"/>
      <c r="CM999" s="33"/>
      <c r="CN999" s="33"/>
      <c r="CO999" s="33"/>
      <c r="CP999" s="33"/>
      <c r="CQ999" s="33"/>
      <c r="CR999" s="33"/>
      <c r="CS999" s="33"/>
      <c r="CT999" s="33"/>
      <c r="CU999" s="33"/>
      <c r="CV999" s="33"/>
      <c r="CW999" s="33"/>
      <c r="CX999" s="33"/>
      <c r="CY999" s="33"/>
      <c r="CZ999" s="33"/>
      <c r="DA999" s="33"/>
      <c r="DB999" s="33"/>
      <c r="DC999" s="33"/>
      <c r="DD999" s="33"/>
      <c r="DE999" s="33"/>
    </row>
    <row r="1000" spans="1:109" x14ac:dyDescent="0.2">
      <c r="A1000" s="32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33"/>
      <c r="CG1000" s="33"/>
      <c r="CH1000" s="33"/>
      <c r="CI1000" s="33"/>
      <c r="CJ1000" s="33"/>
      <c r="CK1000" s="33"/>
      <c r="CL1000" s="33"/>
      <c r="CM1000" s="33"/>
      <c r="CN1000" s="33"/>
      <c r="CO1000" s="33"/>
      <c r="CP1000" s="33"/>
      <c r="CQ1000" s="33"/>
      <c r="CR1000" s="33"/>
      <c r="CS1000" s="33"/>
      <c r="CT1000" s="33"/>
      <c r="CU1000" s="33"/>
      <c r="CV1000" s="33"/>
      <c r="CW1000" s="33"/>
      <c r="CX1000" s="33"/>
      <c r="CY1000" s="33"/>
      <c r="CZ1000" s="33"/>
      <c r="DA1000" s="33"/>
      <c r="DB1000" s="33"/>
      <c r="DC1000" s="33"/>
      <c r="DD1000" s="33"/>
      <c r="DE1000" s="3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Алексей Астапчик</cp:lastModifiedBy>
  <cp:revision>1</cp:revision>
  <dcterms:modified xsi:type="dcterms:W3CDTF">2025-03-07T18:46:34Z</dcterms:modified>
  <dc:language>ru-RU</dc:language>
</cp:coreProperties>
</file>