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ildegardfranke/Dropbox (Personal)/HildiF/Work Stuff/freshEHR/Modelling/ObesityRegister/docs/"/>
    </mc:Choice>
  </mc:AlternateContent>
  <bookViews>
    <workbookView xWindow="0" yWindow="460" windowWidth="25520" windowHeight="15540" tabRatio="500"/>
  </bookViews>
  <sheets>
    <sheet name="Archetypes" sheetId="1" r:id="rId1"/>
    <sheet name="Sheet1" sheetId="2" r:id="rId2"/>
  </sheets>
  <definedNames>
    <definedName name="_xlnm._FilterDatabase" localSheetId="0" hidden="1">Archetypes!$A$1:$H$119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2" i="1" l="1"/>
  <c r="K8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3" i="1"/>
  <c r="H154" i="1"/>
  <c r="H155" i="1"/>
  <c r="H156" i="1"/>
  <c r="H157" i="1"/>
  <c r="H158" i="1"/>
  <c r="K13" i="1"/>
  <c r="K14" i="1"/>
  <c r="K11" i="1"/>
  <c r="K10" i="1"/>
  <c r="K5" i="1"/>
  <c r="K7" i="1"/>
  <c r="K6" i="1"/>
  <c r="H4" i="1"/>
  <c r="H5" i="1"/>
  <c r="H6" i="1"/>
  <c r="H7" i="1"/>
  <c r="H8" i="1"/>
  <c r="H9" i="1"/>
  <c r="H10" i="1"/>
  <c r="H11" i="1"/>
  <c r="H12" i="1"/>
  <c r="H13" i="1"/>
  <c r="H14" i="1"/>
  <c r="H15" i="1"/>
  <c r="H17" i="1"/>
  <c r="H18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3" i="1"/>
  <c r="H44" i="1"/>
  <c r="H45" i="1"/>
  <c r="H46" i="1"/>
  <c r="H48" i="1"/>
  <c r="H49" i="1"/>
  <c r="H50" i="1"/>
  <c r="H52" i="1"/>
  <c r="H53" i="1"/>
  <c r="H54" i="1"/>
  <c r="H55" i="1"/>
  <c r="H56" i="1"/>
  <c r="H57" i="1"/>
  <c r="H58" i="1"/>
  <c r="H59" i="1"/>
  <c r="H60" i="1"/>
  <c r="H62" i="1"/>
  <c r="H63" i="1"/>
  <c r="H64" i="1"/>
  <c r="H65" i="1"/>
  <c r="H66" i="1"/>
  <c r="H67" i="1"/>
  <c r="H68" i="1"/>
  <c r="H69" i="1"/>
  <c r="H70" i="1"/>
  <c r="H71" i="1"/>
  <c r="H73" i="1"/>
  <c r="H74" i="1"/>
  <c r="H75" i="1"/>
  <c r="H76" i="1"/>
  <c r="H77" i="1"/>
  <c r="H78" i="1"/>
  <c r="H79" i="1"/>
  <c r="H81" i="1"/>
  <c r="H82" i="1"/>
  <c r="H83" i="1"/>
  <c r="H84" i="1"/>
  <c r="H86" i="1"/>
  <c r="H87" i="1"/>
  <c r="H88" i="1"/>
  <c r="H89" i="1"/>
  <c r="H90" i="1"/>
  <c r="H91" i="1"/>
  <c r="H92" i="1"/>
  <c r="H93" i="1"/>
  <c r="H94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</calcChain>
</file>

<file path=xl/sharedStrings.xml><?xml version="1.0" encoding="utf-8"?>
<sst xmlns="http://schemas.openxmlformats.org/spreadsheetml/2006/main" count="704" uniqueCount="207">
  <si>
    <t>Existing archetype</t>
  </si>
  <si>
    <t>Topic</t>
  </si>
  <si>
    <t>New hard</t>
  </si>
  <si>
    <t>New easy</t>
  </si>
  <si>
    <t>Data Point</t>
  </si>
  <si>
    <t>Modelling time</t>
  </si>
  <si>
    <t>New, but already accounted for</t>
  </si>
  <si>
    <t>Totals</t>
  </si>
  <si>
    <t>Existing archetypes</t>
  </si>
  <si>
    <t>New hard archetypes</t>
  </si>
  <si>
    <t>New easy archetypes</t>
  </si>
  <si>
    <t>Total modelling time (hours)</t>
  </si>
  <si>
    <t xml:space="preserve">Co-morbidities                                       </t>
  </si>
  <si>
    <t>Hypertension</t>
  </si>
  <si>
    <t>Hyperlipidaemia</t>
  </si>
  <si>
    <t>CVD</t>
  </si>
  <si>
    <t>Stroke</t>
  </si>
  <si>
    <t>Respiratory (esp. asthma)</t>
  </si>
  <si>
    <t>Sleep disorders (esp. OSA)</t>
  </si>
  <si>
    <t>Cancer</t>
  </si>
  <si>
    <t>GORD</t>
  </si>
  <si>
    <t>Liver disease</t>
  </si>
  <si>
    <t>Arthritis</t>
  </si>
  <si>
    <t>Psychiatric Hx (esp. Depression)</t>
  </si>
  <si>
    <t xml:space="preserve">Surgical history                </t>
  </si>
  <si>
    <t>Diabetes</t>
  </si>
  <si>
    <t xml:space="preserve">T1 or 2/GDM                                 </t>
  </si>
  <si>
    <t>Duration</t>
  </si>
  <si>
    <t xml:space="preserve">Medication                                              </t>
  </si>
  <si>
    <t xml:space="preserve">HbA1c                                               </t>
  </si>
  <si>
    <t>Diabetic scores (DiaRem/DiaBetter)</t>
  </si>
  <si>
    <t>Obstetric &amp; Gynaecological Hx</t>
  </si>
  <si>
    <t>Menstrual: Current menstrual status, LMP, Cycle length</t>
  </si>
  <si>
    <t>Pregnancy: Gravida_Para_, Dates. (For male patients, list children + dates)</t>
  </si>
  <si>
    <t>Birth control methods</t>
  </si>
  <si>
    <t>Pregnancy plans for future</t>
  </si>
  <si>
    <t>Hx gynae problems (PCOS, infertility, ovarian disease)</t>
  </si>
  <si>
    <t>Medical History</t>
  </si>
  <si>
    <t>Hospital ID / Patient Identifier Number</t>
  </si>
  <si>
    <t>NHS number</t>
  </si>
  <si>
    <t>Name</t>
  </si>
  <si>
    <t xml:space="preserve">Age                                             </t>
  </si>
  <si>
    <t xml:space="preserve">Sex (biological)                                       </t>
  </si>
  <si>
    <t xml:space="preserve">Gender (as stated by patient)                         </t>
  </si>
  <si>
    <t xml:space="preserve">Ethnicity </t>
  </si>
  <si>
    <t>Postcode</t>
  </si>
  <si>
    <t xml:space="preserve">Occupation                      </t>
  </si>
  <si>
    <t xml:space="preserve">Education level                      </t>
  </si>
  <si>
    <t>Marital status</t>
  </si>
  <si>
    <t>Source of referral (GP/self-referral/secondary care)</t>
  </si>
  <si>
    <t>Funding category (public/self-pay/private insurer)</t>
  </si>
  <si>
    <t>Demographics</t>
  </si>
  <si>
    <t>Obesity</t>
  </si>
  <si>
    <t>Bariatric surgery – what was outcome?</t>
  </si>
  <si>
    <t>T2D</t>
  </si>
  <si>
    <t>IHD/cardiovascular events</t>
  </si>
  <si>
    <t>Family History</t>
  </si>
  <si>
    <t xml:space="preserve">Start/stop dates                                      </t>
  </si>
  <si>
    <t>Reason for use</t>
  </si>
  <si>
    <t>Dose + Rx regime</t>
  </si>
  <si>
    <t>Drug History</t>
  </si>
  <si>
    <t>Overall assessment (flights of stairs parameter)</t>
  </si>
  <si>
    <t>ASA grade (?here or in work-up for surgery section)</t>
  </si>
  <si>
    <t>Activities of Daily Living</t>
  </si>
  <si>
    <t>Independent or receives care assistance (private/NHS)</t>
  </si>
  <si>
    <t xml:space="preserve">Mobility level </t>
  </si>
  <si>
    <t xml:space="preserve">Physical Activity                                    </t>
  </si>
  <si>
    <t>Frequency</t>
  </si>
  <si>
    <t>Type of activity</t>
  </si>
  <si>
    <t>Functional Status</t>
  </si>
  <si>
    <t xml:space="preserve">Smoking Hx                                                      </t>
  </si>
  <si>
    <t>Current/Ex/Never</t>
  </si>
  <si>
    <t>Medium smoked</t>
  </si>
  <si>
    <t>Dates</t>
  </si>
  <si>
    <t>Cessation meds</t>
  </si>
  <si>
    <t xml:space="preserve">Alcohol Hx                                             </t>
  </si>
  <si>
    <t>Volume</t>
  </si>
  <si>
    <t>Binge frequency</t>
  </si>
  <si>
    <t xml:space="preserve">Drugs of abuse                              </t>
  </si>
  <si>
    <t>Social History</t>
  </si>
  <si>
    <t>Weight management</t>
  </si>
  <si>
    <t>Diets</t>
  </si>
  <si>
    <t>Exercise programmes</t>
  </si>
  <si>
    <t>Medications</t>
  </si>
  <si>
    <t>Tier 3</t>
  </si>
  <si>
    <t>Date first seen in Obesity Service</t>
  </si>
  <si>
    <t>T3/4 clinic 1st appointment</t>
  </si>
  <si>
    <t>Weight Management History</t>
  </si>
  <si>
    <t>Eating behaviours</t>
  </si>
  <si>
    <t>Food preferences (Power of Food)</t>
  </si>
  <si>
    <t>Taste and Smell questionnaire</t>
  </si>
  <si>
    <t>Eating disorders</t>
  </si>
  <si>
    <t>Lifestyle</t>
  </si>
  <si>
    <t>Observations/vital signs</t>
  </si>
  <si>
    <t xml:space="preserve">BP                                    </t>
  </si>
  <si>
    <t xml:space="preserve">Pulse                               </t>
  </si>
  <si>
    <t xml:space="preserve">Sats                                </t>
  </si>
  <si>
    <t xml:space="preserve">Temperature                       </t>
  </si>
  <si>
    <t xml:space="preserve">Resps                      </t>
  </si>
  <si>
    <t xml:space="preserve">Blood tests                                     </t>
  </si>
  <si>
    <t>Full blood count</t>
  </si>
  <si>
    <t>Ferritin</t>
  </si>
  <si>
    <t>Folate</t>
  </si>
  <si>
    <t>Vitamin B12</t>
  </si>
  <si>
    <t>25 hydroxy-vitamin D</t>
  </si>
  <si>
    <t>Calcium</t>
  </si>
  <si>
    <t>Parathyroid hormone</t>
  </si>
  <si>
    <t>Liver function test</t>
  </si>
  <si>
    <t>Urea and electrolytes</t>
  </si>
  <si>
    <t>Fasting Glucose</t>
  </si>
  <si>
    <t>HbA1c</t>
  </si>
  <si>
    <t>Lipid profile</t>
  </si>
  <si>
    <t xml:space="preserve">Scan reports                                           </t>
  </si>
  <si>
    <t xml:space="preserve">DEXA                                                  </t>
  </si>
  <si>
    <t>Bio-Impedance Analysis</t>
  </si>
  <si>
    <t xml:space="preserve">Meal test                                             </t>
  </si>
  <si>
    <t>Functional capacity assessments (STS, 6MWT, Handgrip)</t>
  </si>
  <si>
    <t>EOSS (Edmonton Obesity Severity Score)</t>
  </si>
  <si>
    <t xml:space="preserve">ASA grade                              </t>
  </si>
  <si>
    <t>Bariatric workup</t>
  </si>
  <si>
    <t>Site / hospital</t>
  </si>
  <si>
    <t>Surgeon</t>
  </si>
  <si>
    <t>Operation type</t>
  </si>
  <si>
    <t>Date</t>
  </si>
  <si>
    <t>Date of surgery</t>
  </si>
  <si>
    <t>Interval from 1st entry to bariatric service to surgery</t>
  </si>
  <si>
    <t>Length of stay</t>
  </si>
  <si>
    <t>Complications (30-day)</t>
  </si>
  <si>
    <t>Re-admission (30-day)</t>
  </si>
  <si>
    <t>Re-operation (30-day)</t>
  </si>
  <si>
    <t>Bariatric surgery</t>
  </si>
  <si>
    <t>Date of each appointment</t>
  </si>
  <si>
    <t>Who seen</t>
  </si>
  <si>
    <t>Weight loss + BMI measures</t>
  </si>
  <si>
    <t>Key notes on:</t>
  </si>
  <si>
    <t>Progress</t>
  </si>
  <si>
    <t>Surgical complications</t>
  </si>
  <si>
    <t>Medical complications</t>
  </si>
  <si>
    <t>Re-operation – when, why, where, what op</t>
  </si>
  <si>
    <t>Re-admission</t>
  </si>
  <si>
    <t>Mortality</t>
  </si>
  <si>
    <t>Follow up investigation results</t>
  </si>
  <si>
    <t>Vitamin/Mineral supplement compliance</t>
  </si>
  <si>
    <t>PROMs</t>
  </si>
  <si>
    <t>HRQoL questionnaires (SF-36, IWQOL-Lite, BDI)</t>
  </si>
  <si>
    <t>Socio-economic outcomes – Return to work</t>
  </si>
  <si>
    <t>Bariatric follow-up</t>
  </si>
  <si>
    <t>Type of sample (blood/saliva)</t>
  </si>
  <si>
    <t>Genotype</t>
  </si>
  <si>
    <t>SNP profile</t>
  </si>
  <si>
    <t>Exome profile</t>
  </si>
  <si>
    <t>Tissues obtained</t>
  </si>
  <si>
    <t>Date +/- expiry date</t>
  </si>
  <si>
    <t>Current location (UCL/RFH)</t>
  </si>
  <si>
    <t>Analysis done (which tests/assays) + results</t>
  </si>
  <si>
    <t>Released to which studies</t>
  </si>
  <si>
    <t>Genetics</t>
  </si>
  <si>
    <t>Clinical Trials / Research Studies</t>
  </si>
  <si>
    <t>BariLifestyle</t>
  </si>
  <si>
    <t>LiraBariatric</t>
  </si>
  <si>
    <t>Gravitas</t>
  </si>
  <si>
    <t xml:space="preserve">FTO </t>
  </si>
  <si>
    <t>GOAT</t>
  </si>
  <si>
    <t>CNS/Taste imaging</t>
  </si>
  <si>
    <t>HPB imaging</t>
  </si>
  <si>
    <t>CLUSTER.person_identifiable_parent.v0</t>
  </si>
  <si>
    <t>ClUSTER.person_identifiable_parent.v0</t>
  </si>
  <si>
    <t>Not in CDR</t>
  </si>
  <si>
    <t>CLUSTER.person_anonymised_parent.v0</t>
  </si>
  <si>
    <t>No</t>
  </si>
  <si>
    <t>Yes</t>
  </si>
  <si>
    <t>CLUSTER.occupation.v0</t>
  </si>
  <si>
    <t>CLUSTER.education.v1</t>
  </si>
  <si>
    <t>EVALUATION.problem_diagnosis.v1</t>
  </si>
  <si>
    <t>ACTION.procedure.v1</t>
  </si>
  <si>
    <t>INSTRUCTION.medication_order.v1</t>
  </si>
  <si>
    <t>OBSERVATION.laboratory_test_result.v0</t>
  </si>
  <si>
    <t>SECTION.adhoc.v0</t>
  </si>
  <si>
    <t>OBSERVATION.menstrual_cycle.v0</t>
  </si>
  <si>
    <t>EVALUATION.obstetric_summary.v0</t>
  </si>
  <si>
    <t>EVALUATION.family_history.v2</t>
  </si>
  <si>
    <t>CLUSTER.medication_order_summary.v0</t>
  </si>
  <si>
    <t>Functional status</t>
  </si>
  <si>
    <t>OBSERVATION.exam.v1</t>
  </si>
  <si>
    <t>CLUSTER.asa_status.v0</t>
  </si>
  <si>
    <t>EVALUATION.physical_activity_summary.v0</t>
  </si>
  <si>
    <t>EVALUATION.tobacco_smoking_summary.v1</t>
  </si>
  <si>
    <t>EVALUATION.alcohol_use_summary.v0</t>
  </si>
  <si>
    <t>OBSERVATION.substance_use.v1</t>
  </si>
  <si>
    <t>Weight Management history</t>
  </si>
  <si>
    <t>Bariatric Workup</t>
  </si>
  <si>
    <t>OBSERVATION.blood_pressure.v1</t>
  </si>
  <si>
    <t>OBSERVATION.pulse.v1</t>
  </si>
  <si>
    <t>OBSERVATION.indirect_oximetry.v0</t>
  </si>
  <si>
    <t>OBSERVATION.body_temperature.v2</t>
  </si>
  <si>
    <t>OBSERVATION.respiration.v1</t>
  </si>
  <si>
    <t>OBSERVATION.imaging_exam.v0</t>
  </si>
  <si>
    <t xml:space="preserve">OGD +/- H. pylori, histology (oesophago-gastroduodenoscopy)                              </t>
  </si>
  <si>
    <t>Bariatric Surgery</t>
  </si>
  <si>
    <t>Bariatric Follow-up</t>
  </si>
  <si>
    <t>Total templates</t>
  </si>
  <si>
    <t>Template</t>
  </si>
  <si>
    <t>Patient History</t>
  </si>
  <si>
    <t>Genetics and Trials/Studies</t>
  </si>
  <si>
    <t>Archetype modelling time (hours)</t>
  </si>
  <si>
    <t>Template modelling time (hours)</t>
  </si>
  <si>
    <t>Total modelling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</si>
</sst>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2" fontId="1" fillId="2" borderId="0" xfId="0" applyNumberFormat="1" applyFont="1" applyFill="1" applyAlignment="1">
      <alignment vertical="top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>
      <pane ySplit="1" topLeftCell="A2" activePane="bottomLeft" state="frozen"/>
      <selection pane="bottomLeft" activeCell="J16" sqref="J16"/>
    </sheetView>
  </sheetViews>
  <sheetFormatPr baseColWidth="10" defaultRowHeight="16" x14ac:dyDescent="0.2"/>
  <cols>
    <col min="1" max="1" width="31.83203125" style="3" customWidth="1"/>
    <col min="2" max="2" width="41" style="3" customWidth="1"/>
    <col min="3" max="3" width="12" style="3" customWidth="1"/>
    <col min="4" max="4" width="11.5" style="3" customWidth="1"/>
    <col min="5" max="5" width="11.33203125" style="3" customWidth="1"/>
    <col min="6" max="6" width="18.83203125" style="3" customWidth="1"/>
    <col min="7" max="7" width="17.6640625" style="3" customWidth="1"/>
    <col min="8" max="8" width="10" style="3" customWidth="1"/>
    <col min="9" max="9" width="7.1640625" style="3" customWidth="1"/>
    <col min="10" max="10" width="29.33203125" style="3" customWidth="1"/>
    <col min="11" max="11" width="11.33203125" style="3" customWidth="1"/>
    <col min="12" max="16384" width="10.83203125" style="3"/>
  </cols>
  <sheetData>
    <row r="1" spans="1:11" ht="64" x14ac:dyDescent="0.2">
      <c r="A1" s="2" t="s">
        <v>4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1</v>
      </c>
      <c r="G1" s="2" t="s">
        <v>201</v>
      </c>
      <c r="H1" s="2" t="s">
        <v>5</v>
      </c>
    </row>
    <row r="2" spans="1:11" s="4" customFormat="1" x14ac:dyDescent="0.2">
      <c r="A2" s="4" t="s">
        <v>51</v>
      </c>
      <c r="B2" s="4" t="s">
        <v>177</v>
      </c>
      <c r="F2" s="4" t="s">
        <v>51</v>
      </c>
      <c r="G2" s="4" t="s">
        <v>202</v>
      </c>
    </row>
    <row r="3" spans="1:11" s="4" customFormat="1" ht="32" x14ac:dyDescent="0.2">
      <c r="A3" s="4" t="s">
        <v>38</v>
      </c>
      <c r="B3" s="4" t="s">
        <v>165</v>
      </c>
      <c r="F3" s="4" t="s">
        <v>51</v>
      </c>
      <c r="G3" s="4" t="s">
        <v>202</v>
      </c>
    </row>
    <row r="4" spans="1:11" x14ac:dyDescent="0.2">
      <c r="A4" s="3" t="s">
        <v>39</v>
      </c>
      <c r="B4" s="3" t="s">
        <v>167</v>
      </c>
      <c r="F4" s="4" t="s">
        <v>51</v>
      </c>
      <c r="G4" s="4" t="s">
        <v>202</v>
      </c>
      <c r="H4" s="3" t="str">
        <f t="shared" ref="H4:H18" si="0">IF(C4="yes",4,IF(D4="yes",2,""))</f>
        <v/>
      </c>
      <c r="J4" s="5" t="s">
        <v>7</v>
      </c>
      <c r="K4" s="5"/>
    </row>
    <row r="5" spans="1:11" x14ac:dyDescent="0.2">
      <c r="A5" s="3" t="s">
        <v>40</v>
      </c>
      <c r="B5" s="3" t="s">
        <v>167</v>
      </c>
      <c r="F5" s="4" t="s">
        <v>51</v>
      </c>
      <c r="G5" s="4" t="s">
        <v>202</v>
      </c>
      <c r="H5" s="3" t="str">
        <f t="shared" si="0"/>
        <v/>
      </c>
      <c r="J5" s="5" t="s">
        <v>8</v>
      </c>
      <c r="K5" s="5">
        <f>SUM(IF(FREQUENCY(MATCH(B2:B158,B2:B158,0),MATCH(B2:B158,B2:B158,0))&gt;0,1))-2</f>
        <v>25</v>
      </c>
    </row>
    <row r="6" spans="1:11" x14ac:dyDescent="0.2">
      <c r="A6" s="3" t="s">
        <v>41</v>
      </c>
      <c r="B6" s="3" t="s">
        <v>166</v>
      </c>
      <c r="F6" s="4" t="s">
        <v>51</v>
      </c>
      <c r="G6" s="4" t="s">
        <v>202</v>
      </c>
      <c r="H6" s="3" t="str">
        <f t="shared" si="0"/>
        <v/>
      </c>
      <c r="J6" s="5" t="s">
        <v>9</v>
      </c>
      <c r="K6" s="5">
        <f>COUNTA(C2:C158)</f>
        <v>5</v>
      </c>
    </row>
    <row r="7" spans="1:11" x14ac:dyDescent="0.2">
      <c r="A7" s="3" t="s">
        <v>42</v>
      </c>
      <c r="B7" s="3" t="s">
        <v>168</v>
      </c>
      <c r="F7" s="4" t="s">
        <v>51</v>
      </c>
      <c r="G7" s="4" t="s">
        <v>202</v>
      </c>
      <c r="H7" s="3" t="str">
        <f t="shared" si="0"/>
        <v/>
      </c>
      <c r="J7" s="5" t="s">
        <v>10</v>
      </c>
      <c r="K7" s="5">
        <f>COUNTA(D2:D158)</f>
        <v>8</v>
      </c>
    </row>
    <row r="8" spans="1:11" x14ac:dyDescent="0.2">
      <c r="A8" s="3" t="s">
        <v>43</v>
      </c>
      <c r="B8" s="3" t="s">
        <v>168</v>
      </c>
      <c r="F8" s="4" t="s">
        <v>51</v>
      </c>
      <c r="G8" s="4" t="s">
        <v>202</v>
      </c>
      <c r="H8" s="3" t="str">
        <f t="shared" si="0"/>
        <v/>
      </c>
      <c r="J8" s="5" t="s">
        <v>204</v>
      </c>
      <c r="K8" s="5">
        <f>SUM(H2:H158)</f>
        <v>36</v>
      </c>
    </row>
    <row r="9" spans="1:11" x14ac:dyDescent="0.2">
      <c r="A9" s="3" t="s">
        <v>44</v>
      </c>
      <c r="B9" s="3" t="s">
        <v>169</v>
      </c>
      <c r="D9" s="3" t="s">
        <v>170</v>
      </c>
      <c r="F9" s="4" t="s">
        <v>51</v>
      </c>
      <c r="G9" s="4" t="s">
        <v>202</v>
      </c>
      <c r="H9" s="3">
        <f t="shared" si="0"/>
        <v>2</v>
      </c>
      <c r="J9" s="5"/>
      <c r="K9" s="5"/>
    </row>
    <row r="10" spans="1:11" x14ac:dyDescent="0.2">
      <c r="A10" s="3" t="s">
        <v>45</v>
      </c>
      <c r="B10" s="3" t="s">
        <v>167</v>
      </c>
      <c r="F10" s="4" t="s">
        <v>51</v>
      </c>
      <c r="G10" s="4" t="s">
        <v>202</v>
      </c>
      <c r="H10" s="3" t="str">
        <f t="shared" si="0"/>
        <v/>
      </c>
      <c r="J10" s="5" t="s">
        <v>200</v>
      </c>
      <c r="K10" s="5">
        <f>SUM(IF(FREQUENCY(MATCH(G2:G158,G2:G158,0),MATCH(G2:G158,G2:G158,0))&gt;0,1))</f>
        <v>5</v>
      </c>
    </row>
    <row r="11" spans="1:11" x14ac:dyDescent="0.2">
      <c r="A11" s="3" t="s">
        <v>46</v>
      </c>
      <c r="B11" s="3" t="s">
        <v>171</v>
      </c>
      <c r="F11" s="4" t="s">
        <v>51</v>
      </c>
      <c r="G11" s="4" t="s">
        <v>202</v>
      </c>
      <c r="H11" s="3" t="str">
        <f t="shared" si="0"/>
        <v/>
      </c>
      <c r="J11" s="5" t="s">
        <v>205</v>
      </c>
      <c r="K11" s="5">
        <f>K10*4</f>
        <v>20</v>
      </c>
    </row>
    <row r="12" spans="1:11" x14ac:dyDescent="0.2">
      <c r="A12" s="3" t="s">
        <v>47</v>
      </c>
      <c r="B12" s="3" t="s">
        <v>172</v>
      </c>
      <c r="F12" s="4" t="s">
        <v>51</v>
      </c>
      <c r="G12" s="4" t="s">
        <v>202</v>
      </c>
      <c r="H12" s="3" t="str">
        <f t="shared" si="0"/>
        <v/>
      </c>
      <c r="J12" s="5"/>
      <c r="K12" s="5"/>
    </row>
    <row r="13" spans="1:11" x14ac:dyDescent="0.2">
      <c r="A13" s="3" t="s">
        <v>48</v>
      </c>
      <c r="B13" s="3" t="s">
        <v>169</v>
      </c>
      <c r="E13" s="3" t="s">
        <v>170</v>
      </c>
      <c r="F13" s="4" t="s">
        <v>51</v>
      </c>
      <c r="G13" s="4" t="s">
        <v>202</v>
      </c>
      <c r="H13" s="3" t="str">
        <f t="shared" si="0"/>
        <v/>
      </c>
      <c r="J13" s="5" t="s">
        <v>11</v>
      </c>
      <c r="K13" s="5">
        <f>K8+K11</f>
        <v>56</v>
      </c>
    </row>
    <row r="14" spans="1:11" ht="32" x14ac:dyDescent="0.2">
      <c r="A14" s="3" t="s">
        <v>49</v>
      </c>
      <c r="B14" s="3" t="s">
        <v>169</v>
      </c>
      <c r="D14" s="3" t="s">
        <v>170</v>
      </c>
      <c r="F14" s="4" t="s">
        <v>51</v>
      </c>
      <c r="G14" s="4" t="s">
        <v>202</v>
      </c>
      <c r="H14" s="3">
        <f t="shared" si="0"/>
        <v>2</v>
      </c>
      <c r="J14" s="5" t="s">
        <v>206</v>
      </c>
      <c r="K14" s="6">
        <f>K13/7</f>
        <v>8</v>
      </c>
    </row>
    <row r="15" spans="1:11" ht="32" x14ac:dyDescent="0.2">
      <c r="A15" s="3" t="s">
        <v>50</v>
      </c>
      <c r="B15" s="3" t="s">
        <v>169</v>
      </c>
      <c r="E15" s="3" t="s">
        <v>170</v>
      </c>
      <c r="F15" s="4" t="s">
        <v>51</v>
      </c>
      <c r="G15" s="4" t="s">
        <v>202</v>
      </c>
      <c r="H15" s="3" t="str">
        <f t="shared" si="0"/>
        <v/>
      </c>
    </row>
    <row r="16" spans="1:11" x14ac:dyDescent="0.2">
      <c r="A16" s="3" t="s">
        <v>37</v>
      </c>
      <c r="B16" s="3" t="s">
        <v>177</v>
      </c>
      <c r="F16" s="4" t="s">
        <v>37</v>
      </c>
      <c r="G16" s="4" t="s">
        <v>202</v>
      </c>
    </row>
    <row r="17" spans="1:8" x14ac:dyDescent="0.2">
      <c r="A17" s="1" t="s">
        <v>12</v>
      </c>
      <c r="B17" s="1" t="s">
        <v>177</v>
      </c>
      <c r="F17" s="3" t="s">
        <v>37</v>
      </c>
      <c r="G17" s="4" t="s">
        <v>202</v>
      </c>
      <c r="H17" s="3" t="str">
        <f t="shared" si="0"/>
        <v/>
      </c>
    </row>
    <row r="18" spans="1:8" x14ac:dyDescent="0.2">
      <c r="A18" s="3" t="s">
        <v>13</v>
      </c>
      <c r="B18" s="3" t="s">
        <v>173</v>
      </c>
      <c r="F18" s="3" t="s">
        <v>37</v>
      </c>
      <c r="G18" s="4" t="s">
        <v>202</v>
      </c>
      <c r="H18" s="3" t="str">
        <f t="shared" si="0"/>
        <v/>
      </c>
    </row>
    <row r="19" spans="1:8" x14ac:dyDescent="0.2">
      <c r="A19" s="3" t="s">
        <v>14</v>
      </c>
      <c r="B19" s="3" t="s">
        <v>173</v>
      </c>
      <c r="F19" s="3" t="s">
        <v>37</v>
      </c>
      <c r="G19" s="4" t="s">
        <v>202</v>
      </c>
    </row>
    <row r="20" spans="1:8" x14ac:dyDescent="0.2">
      <c r="A20" s="3" t="s">
        <v>15</v>
      </c>
      <c r="B20" s="1" t="s">
        <v>173</v>
      </c>
      <c r="F20" s="3" t="s">
        <v>37</v>
      </c>
      <c r="G20" s="4" t="s">
        <v>202</v>
      </c>
      <c r="H20" s="3" t="str">
        <f t="shared" ref="H20:H28" si="1">IF(C20="yes",4,IF(D20="yes",2,""))</f>
        <v/>
      </c>
    </row>
    <row r="21" spans="1:8" x14ac:dyDescent="0.2">
      <c r="A21" s="3" t="s">
        <v>16</v>
      </c>
      <c r="B21" s="3" t="s">
        <v>173</v>
      </c>
      <c r="F21" s="3" t="s">
        <v>37</v>
      </c>
      <c r="G21" s="4" t="s">
        <v>202</v>
      </c>
      <c r="H21" s="3" t="str">
        <f t="shared" si="1"/>
        <v/>
      </c>
    </row>
    <row r="22" spans="1:8" x14ac:dyDescent="0.2">
      <c r="A22" s="3" t="s">
        <v>17</v>
      </c>
      <c r="B22" s="3" t="s">
        <v>173</v>
      </c>
      <c r="F22" s="3" t="s">
        <v>37</v>
      </c>
      <c r="G22" s="4" t="s">
        <v>202</v>
      </c>
      <c r="H22" s="3" t="str">
        <f t="shared" si="1"/>
        <v/>
      </c>
    </row>
    <row r="23" spans="1:8" x14ac:dyDescent="0.2">
      <c r="A23" s="3" t="s">
        <v>18</v>
      </c>
      <c r="B23" s="1" t="s">
        <v>173</v>
      </c>
      <c r="F23" s="3" t="s">
        <v>37</v>
      </c>
      <c r="G23" s="4" t="s">
        <v>202</v>
      </c>
      <c r="H23" s="3" t="str">
        <f t="shared" si="1"/>
        <v/>
      </c>
    </row>
    <row r="24" spans="1:8" x14ac:dyDescent="0.2">
      <c r="A24" s="3" t="s">
        <v>19</v>
      </c>
      <c r="B24" s="3" t="s">
        <v>173</v>
      </c>
      <c r="F24" s="3" t="s">
        <v>37</v>
      </c>
      <c r="G24" s="4" t="s">
        <v>202</v>
      </c>
      <c r="H24" s="3" t="str">
        <f t="shared" si="1"/>
        <v/>
      </c>
    </row>
    <row r="25" spans="1:8" x14ac:dyDescent="0.2">
      <c r="A25" s="3" t="s">
        <v>20</v>
      </c>
      <c r="B25" s="3" t="s">
        <v>173</v>
      </c>
      <c r="F25" s="3" t="s">
        <v>37</v>
      </c>
      <c r="G25" s="4" t="s">
        <v>202</v>
      </c>
      <c r="H25" s="3" t="str">
        <f t="shared" si="1"/>
        <v/>
      </c>
    </row>
    <row r="26" spans="1:8" x14ac:dyDescent="0.2">
      <c r="A26" s="3" t="s">
        <v>21</v>
      </c>
      <c r="B26" s="1" t="s">
        <v>173</v>
      </c>
      <c r="F26" s="3" t="s">
        <v>37</v>
      </c>
      <c r="G26" s="4" t="s">
        <v>202</v>
      </c>
      <c r="H26" s="3" t="str">
        <f t="shared" si="1"/>
        <v/>
      </c>
    </row>
    <row r="27" spans="1:8" x14ac:dyDescent="0.2">
      <c r="A27" s="3" t="s">
        <v>22</v>
      </c>
      <c r="B27" s="3" t="s">
        <v>173</v>
      </c>
      <c r="F27" s="3" t="s">
        <v>37</v>
      </c>
      <c r="G27" s="4" t="s">
        <v>202</v>
      </c>
      <c r="H27" s="3" t="str">
        <f t="shared" si="1"/>
        <v/>
      </c>
    </row>
    <row r="28" spans="1:8" x14ac:dyDescent="0.2">
      <c r="A28" s="3" t="s">
        <v>23</v>
      </c>
      <c r="B28" s="3" t="s">
        <v>173</v>
      </c>
      <c r="F28" s="3" t="s">
        <v>37</v>
      </c>
      <c r="G28" s="4" t="s">
        <v>202</v>
      </c>
      <c r="H28" s="3" t="str">
        <f t="shared" si="1"/>
        <v/>
      </c>
    </row>
    <row r="29" spans="1:8" x14ac:dyDescent="0.2">
      <c r="A29" s="1" t="s">
        <v>24</v>
      </c>
      <c r="B29" s="3" t="s">
        <v>174</v>
      </c>
      <c r="F29" s="3" t="s">
        <v>37</v>
      </c>
      <c r="G29" s="4" t="s">
        <v>202</v>
      </c>
      <c r="H29" s="3" t="str">
        <f t="shared" ref="H29:H99" si="2">IF(C29="yes",4,IF(D29="yes",2,""))</f>
        <v/>
      </c>
    </row>
    <row r="30" spans="1:8" x14ac:dyDescent="0.2">
      <c r="A30" s="1" t="s">
        <v>25</v>
      </c>
      <c r="B30" s="3" t="s">
        <v>177</v>
      </c>
      <c r="F30" s="3" t="s">
        <v>37</v>
      </c>
      <c r="G30" s="4" t="s">
        <v>202</v>
      </c>
      <c r="H30" s="3" t="str">
        <f t="shared" si="2"/>
        <v/>
      </c>
    </row>
    <row r="31" spans="1:8" x14ac:dyDescent="0.2">
      <c r="A31" s="3" t="s">
        <v>26</v>
      </c>
      <c r="B31" s="3" t="s">
        <v>173</v>
      </c>
      <c r="F31" s="3" t="s">
        <v>37</v>
      </c>
      <c r="G31" s="4" t="s">
        <v>202</v>
      </c>
      <c r="H31" s="3" t="str">
        <f t="shared" si="2"/>
        <v/>
      </c>
    </row>
    <row r="32" spans="1:8" x14ac:dyDescent="0.2">
      <c r="A32" s="3" t="s">
        <v>27</v>
      </c>
      <c r="B32" s="3" t="s">
        <v>173</v>
      </c>
      <c r="F32" s="3" t="s">
        <v>37</v>
      </c>
      <c r="G32" s="4" t="s">
        <v>202</v>
      </c>
      <c r="H32" s="3" t="str">
        <f t="shared" si="2"/>
        <v/>
      </c>
    </row>
    <row r="33" spans="1:8" x14ac:dyDescent="0.2">
      <c r="A33" s="3" t="s">
        <v>28</v>
      </c>
      <c r="B33" s="3" t="s">
        <v>175</v>
      </c>
      <c r="F33" s="3" t="s">
        <v>37</v>
      </c>
      <c r="G33" s="4" t="s">
        <v>202</v>
      </c>
      <c r="H33" s="3" t="str">
        <f t="shared" si="2"/>
        <v/>
      </c>
    </row>
    <row r="34" spans="1:8" x14ac:dyDescent="0.2">
      <c r="A34" s="3" t="s">
        <v>29</v>
      </c>
      <c r="B34" s="3" t="s">
        <v>176</v>
      </c>
      <c r="F34" s="3" t="s">
        <v>37</v>
      </c>
      <c r="G34" s="4" t="s">
        <v>202</v>
      </c>
      <c r="H34" s="3" t="str">
        <f t="shared" si="2"/>
        <v/>
      </c>
    </row>
    <row r="35" spans="1:8" x14ac:dyDescent="0.2">
      <c r="A35" s="3" t="s">
        <v>30</v>
      </c>
      <c r="B35" s="3" t="s">
        <v>169</v>
      </c>
      <c r="D35" s="3" t="s">
        <v>170</v>
      </c>
      <c r="F35" s="3" t="s">
        <v>37</v>
      </c>
      <c r="G35" s="4" t="s">
        <v>202</v>
      </c>
      <c r="H35" s="3">
        <f t="shared" si="2"/>
        <v>2</v>
      </c>
    </row>
    <row r="36" spans="1:8" x14ac:dyDescent="0.2">
      <c r="A36" s="3" t="s">
        <v>31</v>
      </c>
      <c r="B36" s="3" t="s">
        <v>177</v>
      </c>
      <c r="F36" s="3" t="s">
        <v>37</v>
      </c>
      <c r="G36" s="4" t="s">
        <v>202</v>
      </c>
      <c r="H36" s="3" t="str">
        <f t="shared" si="2"/>
        <v/>
      </c>
    </row>
    <row r="37" spans="1:8" ht="32" x14ac:dyDescent="0.2">
      <c r="A37" s="3" t="s">
        <v>32</v>
      </c>
      <c r="B37" s="3" t="s">
        <v>178</v>
      </c>
      <c r="F37" s="3" t="s">
        <v>37</v>
      </c>
      <c r="G37" s="4" t="s">
        <v>202</v>
      </c>
      <c r="H37" s="3" t="str">
        <f t="shared" si="2"/>
        <v/>
      </c>
    </row>
    <row r="38" spans="1:8" ht="48" x14ac:dyDescent="0.2">
      <c r="A38" s="3" t="s">
        <v>33</v>
      </c>
      <c r="B38" s="3" t="s">
        <v>179</v>
      </c>
      <c r="F38" s="3" t="s">
        <v>37</v>
      </c>
      <c r="G38" s="4" t="s">
        <v>202</v>
      </c>
      <c r="H38" s="3" t="str">
        <f t="shared" si="2"/>
        <v/>
      </c>
    </row>
    <row r="39" spans="1:8" x14ac:dyDescent="0.2">
      <c r="A39" s="3" t="s">
        <v>34</v>
      </c>
      <c r="B39" s="3" t="s">
        <v>169</v>
      </c>
      <c r="D39" s="3" t="s">
        <v>170</v>
      </c>
      <c r="F39" s="3" t="s">
        <v>37</v>
      </c>
      <c r="G39" s="4" t="s">
        <v>202</v>
      </c>
      <c r="H39" s="3">
        <f t="shared" si="2"/>
        <v>2</v>
      </c>
    </row>
    <row r="40" spans="1:8" x14ac:dyDescent="0.2">
      <c r="A40" s="3" t="s">
        <v>35</v>
      </c>
      <c r="B40" s="3" t="s">
        <v>169</v>
      </c>
      <c r="E40" s="3" t="s">
        <v>170</v>
      </c>
      <c r="F40" s="3" t="s">
        <v>37</v>
      </c>
      <c r="G40" s="4" t="s">
        <v>202</v>
      </c>
      <c r="H40" s="3" t="str">
        <f t="shared" si="2"/>
        <v/>
      </c>
    </row>
    <row r="41" spans="1:8" ht="32" x14ac:dyDescent="0.2">
      <c r="A41" s="3" t="s">
        <v>36</v>
      </c>
      <c r="B41" s="3" t="s">
        <v>173</v>
      </c>
      <c r="F41" s="3" t="s">
        <v>37</v>
      </c>
      <c r="G41" s="4" t="s">
        <v>202</v>
      </c>
      <c r="H41" s="3" t="str">
        <f t="shared" si="2"/>
        <v/>
      </c>
    </row>
    <row r="42" spans="1:8" x14ac:dyDescent="0.2">
      <c r="A42" s="3" t="s">
        <v>56</v>
      </c>
      <c r="B42" s="3" t="s">
        <v>177</v>
      </c>
      <c r="F42" s="3" t="s">
        <v>56</v>
      </c>
      <c r="G42" s="4" t="s">
        <v>202</v>
      </c>
    </row>
    <row r="43" spans="1:8" x14ac:dyDescent="0.2">
      <c r="A43" s="3" t="s">
        <v>52</v>
      </c>
      <c r="B43" s="3" t="s">
        <v>180</v>
      </c>
      <c r="F43" s="3" t="s">
        <v>56</v>
      </c>
      <c r="G43" s="4" t="s">
        <v>202</v>
      </c>
      <c r="H43" s="3" t="str">
        <f t="shared" si="2"/>
        <v/>
      </c>
    </row>
    <row r="44" spans="1:8" ht="32" x14ac:dyDescent="0.2">
      <c r="A44" s="3" t="s">
        <v>53</v>
      </c>
      <c r="B44" s="3" t="s">
        <v>180</v>
      </c>
      <c r="F44" s="3" t="s">
        <v>56</v>
      </c>
      <c r="G44" s="4" t="s">
        <v>202</v>
      </c>
      <c r="H44" s="3" t="str">
        <f t="shared" si="2"/>
        <v/>
      </c>
    </row>
    <row r="45" spans="1:8" x14ac:dyDescent="0.2">
      <c r="A45" s="3" t="s">
        <v>54</v>
      </c>
      <c r="B45" s="3" t="s">
        <v>180</v>
      </c>
      <c r="F45" s="3" t="s">
        <v>56</v>
      </c>
      <c r="G45" s="4" t="s">
        <v>202</v>
      </c>
      <c r="H45" s="3" t="str">
        <f t="shared" si="2"/>
        <v/>
      </c>
    </row>
    <row r="46" spans="1:8" x14ac:dyDescent="0.2">
      <c r="A46" s="3" t="s">
        <v>55</v>
      </c>
      <c r="B46" s="3" t="s">
        <v>180</v>
      </c>
      <c r="F46" s="3" t="s">
        <v>56</v>
      </c>
      <c r="G46" s="4" t="s">
        <v>202</v>
      </c>
      <c r="H46" s="3" t="str">
        <f t="shared" si="2"/>
        <v/>
      </c>
    </row>
    <row r="47" spans="1:8" x14ac:dyDescent="0.2">
      <c r="A47" s="3" t="s">
        <v>60</v>
      </c>
      <c r="B47" s="3" t="s">
        <v>177</v>
      </c>
      <c r="F47" s="3" t="s">
        <v>60</v>
      </c>
      <c r="G47" s="4" t="s">
        <v>202</v>
      </c>
    </row>
    <row r="48" spans="1:8" x14ac:dyDescent="0.2">
      <c r="A48" s="3" t="s">
        <v>57</v>
      </c>
      <c r="B48" s="3" t="s">
        <v>181</v>
      </c>
      <c r="F48" s="3" t="s">
        <v>60</v>
      </c>
      <c r="G48" s="4" t="s">
        <v>202</v>
      </c>
      <c r="H48" s="3" t="str">
        <f t="shared" si="2"/>
        <v/>
      </c>
    </row>
    <row r="49" spans="1:8" x14ac:dyDescent="0.2">
      <c r="A49" s="3" t="s">
        <v>58</v>
      </c>
      <c r="B49" s="3" t="s">
        <v>175</v>
      </c>
      <c r="F49" s="3" t="s">
        <v>60</v>
      </c>
      <c r="G49" s="4" t="s">
        <v>202</v>
      </c>
      <c r="H49" s="3" t="str">
        <f t="shared" si="2"/>
        <v/>
      </c>
    </row>
    <row r="50" spans="1:8" x14ac:dyDescent="0.2">
      <c r="A50" s="3" t="s">
        <v>59</v>
      </c>
      <c r="B50" s="3" t="s">
        <v>175</v>
      </c>
      <c r="F50" s="3" t="s">
        <v>60</v>
      </c>
      <c r="G50" s="4" t="s">
        <v>202</v>
      </c>
      <c r="H50" s="3" t="str">
        <f t="shared" si="2"/>
        <v/>
      </c>
    </row>
    <row r="51" spans="1:8" x14ac:dyDescent="0.2">
      <c r="A51" s="3" t="s">
        <v>182</v>
      </c>
      <c r="B51" s="3" t="s">
        <v>177</v>
      </c>
      <c r="F51" s="3" t="s">
        <v>69</v>
      </c>
      <c r="G51" s="4" t="s">
        <v>202</v>
      </c>
    </row>
    <row r="52" spans="1:8" ht="32" x14ac:dyDescent="0.2">
      <c r="A52" s="3" t="s">
        <v>61</v>
      </c>
      <c r="B52" s="3" t="s">
        <v>183</v>
      </c>
      <c r="F52" s="3" t="s">
        <v>69</v>
      </c>
      <c r="G52" s="4" t="s">
        <v>202</v>
      </c>
      <c r="H52" s="3" t="str">
        <f t="shared" si="2"/>
        <v/>
      </c>
    </row>
    <row r="53" spans="1:8" ht="32" x14ac:dyDescent="0.2">
      <c r="A53" s="3" t="s">
        <v>62</v>
      </c>
      <c r="B53" s="3" t="s">
        <v>184</v>
      </c>
      <c r="F53" s="3" t="s">
        <v>69</v>
      </c>
      <c r="G53" s="4" t="s">
        <v>202</v>
      </c>
      <c r="H53" s="3" t="str">
        <f t="shared" si="2"/>
        <v/>
      </c>
    </row>
    <row r="54" spans="1:8" x14ac:dyDescent="0.2">
      <c r="A54" s="3" t="s">
        <v>63</v>
      </c>
      <c r="B54" s="3" t="s">
        <v>169</v>
      </c>
      <c r="D54" s="3" t="s">
        <v>170</v>
      </c>
      <c r="F54" s="3" t="s">
        <v>69</v>
      </c>
      <c r="G54" s="4" t="s">
        <v>202</v>
      </c>
      <c r="H54" s="3">
        <f t="shared" si="2"/>
        <v>2</v>
      </c>
    </row>
    <row r="55" spans="1:8" ht="32" x14ac:dyDescent="0.2">
      <c r="A55" s="3" t="s">
        <v>64</v>
      </c>
      <c r="B55" s="3" t="s">
        <v>169</v>
      </c>
      <c r="E55" s="3" t="s">
        <v>170</v>
      </c>
      <c r="F55" s="3" t="s">
        <v>69</v>
      </c>
      <c r="G55" s="4" t="s">
        <v>202</v>
      </c>
      <c r="H55" s="3" t="str">
        <f t="shared" si="2"/>
        <v/>
      </c>
    </row>
    <row r="56" spans="1:8" x14ac:dyDescent="0.2">
      <c r="A56" s="3" t="s">
        <v>65</v>
      </c>
      <c r="B56" s="3" t="s">
        <v>169</v>
      </c>
      <c r="E56" s="3" t="s">
        <v>170</v>
      </c>
      <c r="F56" s="3" t="s">
        <v>69</v>
      </c>
      <c r="G56" s="4" t="s">
        <v>202</v>
      </c>
      <c r="H56" s="3" t="str">
        <f t="shared" si="2"/>
        <v/>
      </c>
    </row>
    <row r="57" spans="1:8" x14ac:dyDescent="0.2">
      <c r="A57" s="3" t="s">
        <v>66</v>
      </c>
      <c r="B57" s="3" t="s">
        <v>185</v>
      </c>
      <c r="F57" s="3" t="s">
        <v>69</v>
      </c>
      <c r="G57" s="4" t="s">
        <v>202</v>
      </c>
      <c r="H57" s="3" t="str">
        <f t="shared" si="2"/>
        <v/>
      </c>
    </row>
    <row r="58" spans="1:8" x14ac:dyDescent="0.2">
      <c r="A58" s="3" t="s">
        <v>67</v>
      </c>
      <c r="B58" s="3" t="s">
        <v>185</v>
      </c>
      <c r="F58" s="3" t="s">
        <v>69</v>
      </c>
      <c r="G58" s="4" t="s">
        <v>202</v>
      </c>
      <c r="H58" s="3" t="str">
        <f t="shared" si="2"/>
        <v/>
      </c>
    </row>
    <row r="59" spans="1:8" x14ac:dyDescent="0.2">
      <c r="A59" s="3" t="s">
        <v>27</v>
      </c>
      <c r="B59" s="3" t="s">
        <v>185</v>
      </c>
      <c r="F59" s="3" t="s">
        <v>69</v>
      </c>
      <c r="G59" s="4" t="s">
        <v>202</v>
      </c>
      <c r="H59" s="3" t="str">
        <f t="shared" si="2"/>
        <v/>
      </c>
    </row>
    <row r="60" spans="1:8" x14ac:dyDescent="0.2">
      <c r="A60" s="3" t="s">
        <v>68</v>
      </c>
      <c r="B60" s="3" t="s">
        <v>185</v>
      </c>
      <c r="F60" s="3" t="s">
        <v>69</v>
      </c>
      <c r="G60" s="4" t="s">
        <v>202</v>
      </c>
      <c r="H60" s="3" t="str">
        <f t="shared" si="2"/>
        <v/>
      </c>
    </row>
    <row r="61" spans="1:8" x14ac:dyDescent="0.2">
      <c r="A61" s="3" t="s">
        <v>79</v>
      </c>
      <c r="B61" s="3" t="s">
        <v>177</v>
      </c>
      <c r="F61" s="3" t="s">
        <v>79</v>
      </c>
      <c r="G61" s="4" t="s">
        <v>202</v>
      </c>
    </row>
    <row r="62" spans="1:8" x14ac:dyDescent="0.2">
      <c r="A62" s="3" t="s">
        <v>70</v>
      </c>
      <c r="B62" s="3" t="s">
        <v>186</v>
      </c>
      <c r="F62" s="3" t="s">
        <v>79</v>
      </c>
      <c r="G62" s="4" t="s">
        <v>202</v>
      </c>
      <c r="H62" s="3" t="str">
        <f t="shared" si="2"/>
        <v/>
      </c>
    </row>
    <row r="63" spans="1:8" x14ac:dyDescent="0.2">
      <c r="A63" s="3" t="s">
        <v>71</v>
      </c>
      <c r="B63" s="3" t="s">
        <v>186</v>
      </c>
      <c r="F63" s="3" t="s">
        <v>79</v>
      </c>
      <c r="G63" s="4" t="s">
        <v>202</v>
      </c>
      <c r="H63" s="3" t="str">
        <f t="shared" si="2"/>
        <v/>
      </c>
    </row>
    <row r="64" spans="1:8" x14ac:dyDescent="0.2">
      <c r="A64" s="3" t="s">
        <v>72</v>
      </c>
      <c r="B64" s="3" t="s">
        <v>186</v>
      </c>
      <c r="F64" s="3" t="s">
        <v>79</v>
      </c>
      <c r="G64" s="4" t="s">
        <v>202</v>
      </c>
      <c r="H64" s="3" t="str">
        <f t="shared" si="2"/>
        <v/>
      </c>
    </row>
    <row r="65" spans="1:8" x14ac:dyDescent="0.2">
      <c r="A65" s="3" t="s">
        <v>73</v>
      </c>
      <c r="B65" s="3" t="s">
        <v>186</v>
      </c>
      <c r="F65" s="3" t="s">
        <v>79</v>
      </c>
      <c r="G65" s="4" t="s">
        <v>202</v>
      </c>
      <c r="H65" s="3" t="str">
        <f t="shared" si="2"/>
        <v/>
      </c>
    </row>
    <row r="66" spans="1:8" x14ac:dyDescent="0.2">
      <c r="A66" s="3" t="s">
        <v>74</v>
      </c>
      <c r="B66" s="3" t="s">
        <v>186</v>
      </c>
      <c r="F66" s="3" t="s">
        <v>79</v>
      </c>
      <c r="G66" s="4" t="s">
        <v>202</v>
      </c>
      <c r="H66" s="3" t="str">
        <f t="shared" si="2"/>
        <v/>
      </c>
    </row>
    <row r="67" spans="1:8" x14ac:dyDescent="0.2">
      <c r="A67" s="3" t="s">
        <v>75</v>
      </c>
      <c r="B67" s="3" t="s">
        <v>187</v>
      </c>
      <c r="F67" s="3" t="s">
        <v>79</v>
      </c>
      <c r="G67" s="4" t="s">
        <v>202</v>
      </c>
      <c r="H67" s="3" t="str">
        <f t="shared" si="2"/>
        <v/>
      </c>
    </row>
    <row r="68" spans="1:8" x14ac:dyDescent="0.2">
      <c r="A68" s="3" t="s">
        <v>67</v>
      </c>
      <c r="B68" s="3" t="s">
        <v>187</v>
      </c>
      <c r="F68" s="3" t="s">
        <v>79</v>
      </c>
      <c r="G68" s="4" t="s">
        <v>202</v>
      </c>
      <c r="H68" s="3" t="str">
        <f t="shared" si="2"/>
        <v/>
      </c>
    </row>
    <row r="69" spans="1:8" x14ac:dyDescent="0.2">
      <c r="A69" s="3" t="s">
        <v>76</v>
      </c>
      <c r="B69" s="3" t="s">
        <v>187</v>
      </c>
      <c r="F69" s="3" t="s">
        <v>79</v>
      </c>
      <c r="G69" s="4" t="s">
        <v>202</v>
      </c>
      <c r="H69" s="3" t="str">
        <f t="shared" si="2"/>
        <v/>
      </c>
    </row>
    <row r="70" spans="1:8" x14ac:dyDescent="0.2">
      <c r="A70" s="3" t="s">
        <v>77</v>
      </c>
      <c r="B70" s="3" t="s">
        <v>187</v>
      </c>
      <c r="F70" s="3" t="s">
        <v>79</v>
      </c>
      <c r="G70" s="4" t="s">
        <v>202</v>
      </c>
      <c r="H70" s="3" t="str">
        <f t="shared" si="2"/>
        <v/>
      </c>
    </row>
    <row r="71" spans="1:8" x14ac:dyDescent="0.2">
      <c r="A71" s="3" t="s">
        <v>78</v>
      </c>
      <c r="B71" s="3" t="s">
        <v>188</v>
      </c>
      <c r="F71" s="3" t="s">
        <v>79</v>
      </c>
      <c r="G71" s="4" t="s">
        <v>202</v>
      </c>
      <c r="H71" s="3" t="str">
        <f t="shared" si="2"/>
        <v/>
      </c>
    </row>
    <row r="72" spans="1:8" ht="32" x14ac:dyDescent="0.2">
      <c r="A72" s="3" t="s">
        <v>189</v>
      </c>
      <c r="B72" s="3" t="s">
        <v>177</v>
      </c>
      <c r="F72" s="3" t="s">
        <v>87</v>
      </c>
      <c r="G72" s="4" t="s">
        <v>202</v>
      </c>
    </row>
    <row r="73" spans="1:8" ht="32" x14ac:dyDescent="0.2">
      <c r="A73" s="3" t="s">
        <v>80</v>
      </c>
      <c r="B73" s="3" t="s">
        <v>169</v>
      </c>
      <c r="C73" s="3" t="s">
        <v>170</v>
      </c>
      <c r="F73" s="3" t="s">
        <v>87</v>
      </c>
      <c r="G73" s="4" t="s">
        <v>202</v>
      </c>
      <c r="H73" s="3">
        <f t="shared" si="2"/>
        <v>4</v>
      </c>
    </row>
    <row r="74" spans="1:8" ht="32" x14ac:dyDescent="0.2">
      <c r="A74" s="3" t="s">
        <v>81</v>
      </c>
      <c r="B74" s="3" t="s">
        <v>169</v>
      </c>
      <c r="E74" s="3" t="s">
        <v>170</v>
      </c>
      <c r="F74" s="3" t="s">
        <v>87</v>
      </c>
      <c r="G74" s="4" t="s">
        <v>202</v>
      </c>
      <c r="H74" s="3" t="str">
        <f t="shared" si="2"/>
        <v/>
      </c>
    </row>
    <row r="75" spans="1:8" ht="32" x14ac:dyDescent="0.2">
      <c r="A75" s="3" t="s">
        <v>82</v>
      </c>
      <c r="B75" s="3" t="s">
        <v>169</v>
      </c>
      <c r="E75" s="3" t="s">
        <v>170</v>
      </c>
      <c r="F75" s="3" t="s">
        <v>87</v>
      </c>
      <c r="G75" s="4" t="s">
        <v>202</v>
      </c>
      <c r="H75" s="3" t="str">
        <f t="shared" si="2"/>
        <v/>
      </c>
    </row>
    <row r="76" spans="1:8" ht="32" x14ac:dyDescent="0.2">
      <c r="A76" s="3" t="s">
        <v>83</v>
      </c>
      <c r="B76" s="3" t="s">
        <v>169</v>
      </c>
      <c r="E76" s="3" t="s">
        <v>170</v>
      </c>
      <c r="F76" s="3" t="s">
        <v>87</v>
      </c>
      <c r="G76" s="4" t="s">
        <v>202</v>
      </c>
      <c r="H76" s="3" t="str">
        <f t="shared" si="2"/>
        <v/>
      </c>
    </row>
    <row r="77" spans="1:8" ht="32" x14ac:dyDescent="0.2">
      <c r="A77" s="3" t="s">
        <v>84</v>
      </c>
      <c r="B77" s="3" t="s">
        <v>169</v>
      </c>
      <c r="E77" s="3" t="s">
        <v>170</v>
      </c>
      <c r="F77" s="3" t="s">
        <v>87</v>
      </c>
      <c r="G77" s="4" t="s">
        <v>202</v>
      </c>
      <c r="H77" s="3" t="str">
        <f t="shared" si="2"/>
        <v/>
      </c>
    </row>
    <row r="78" spans="1:8" ht="32" x14ac:dyDescent="0.2">
      <c r="A78" s="3" t="s">
        <v>85</v>
      </c>
      <c r="B78" s="3" t="s">
        <v>169</v>
      </c>
      <c r="E78" s="3" t="s">
        <v>170</v>
      </c>
      <c r="F78" s="3" t="s">
        <v>87</v>
      </c>
      <c r="G78" s="4" t="s">
        <v>202</v>
      </c>
      <c r="H78" s="3" t="str">
        <f t="shared" si="2"/>
        <v/>
      </c>
    </row>
    <row r="79" spans="1:8" ht="32" x14ac:dyDescent="0.2">
      <c r="A79" s="3" t="s">
        <v>86</v>
      </c>
      <c r="B79" s="3" t="s">
        <v>169</v>
      </c>
      <c r="E79" s="3" t="s">
        <v>170</v>
      </c>
      <c r="F79" s="3" t="s">
        <v>87</v>
      </c>
      <c r="G79" s="4" t="s">
        <v>202</v>
      </c>
      <c r="H79" s="3" t="str">
        <f t="shared" si="2"/>
        <v/>
      </c>
    </row>
    <row r="80" spans="1:8" x14ac:dyDescent="0.2">
      <c r="A80" s="3" t="s">
        <v>92</v>
      </c>
      <c r="B80" s="3" t="s">
        <v>177</v>
      </c>
      <c r="F80" s="3" t="s">
        <v>92</v>
      </c>
      <c r="G80" s="4" t="s">
        <v>202</v>
      </c>
    </row>
    <row r="81" spans="1:8" x14ac:dyDescent="0.2">
      <c r="A81" s="3" t="s">
        <v>88</v>
      </c>
      <c r="B81" s="3" t="s">
        <v>169</v>
      </c>
      <c r="D81" s="3" t="s">
        <v>170</v>
      </c>
      <c r="F81" s="3" t="s">
        <v>92</v>
      </c>
      <c r="G81" s="4" t="s">
        <v>202</v>
      </c>
      <c r="H81" s="3">
        <f t="shared" si="2"/>
        <v>2</v>
      </c>
    </row>
    <row r="82" spans="1:8" x14ac:dyDescent="0.2">
      <c r="A82" s="3" t="s">
        <v>89</v>
      </c>
      <c r="B82" s="3" t="s">
        <v>169</v>
      </c>
      <c r="E82" s="3" t="s">
        <v>170</v>
      </c>
      <c r="F82" s="3" t="s">
        <v>92</v>
      </c>
      <c r="G82" s="4" t="s">
        <v>202</v>
      </c>
      <c r="H82" s="3" t="str">
        <f t="shared" si="2"/>
        <v/>
      </c>
    </row>
    <row r="83" spans="1:8" x14ac:dyDescent="0.2">
      <c r="A83" s="3" t="s">
        <v>90</v>
      </c>
      <c r="B83" s="3" t="s">
        <v>169</v>
      </c>
      <c r="E83" s="3" t="s">
        <v>170</v>
      </c>
      <c r="F83" s="3" t="s">
        <v>92</v>
      </c>
      <c r="G83" s="4" t="s">
        <v>202</v>
      </c>
      <c r="H83" s="3" t="str">
        <f t="shared" si="2"/>
        <v/>
      </c>
    </row>
    <row r="84" spans="1:8" x14ac:dyDescent="0.2">
      <c r="A84" s="3" t="s">
        <v>91</v>
      </c>
      <c r="B84" s="3" t="s">
        <v>169</v>
      </c>
      <c r="E84" s="3" t="s">
        <v>170</v>
      </c>
      <c r="F84" s="3" t="s">
        <v>92</v>
      </c>
      <c r="G84" s="4" t="s">
        <v>202</v>
      </c>
      <c r="H84" s="3" t="str">
        <f t="shared" si="2"/>
        <v/>
      </c>
    </row>
    <row r="85" spans="1:8" x14ac:dyDescent="0.2">
      <c r="A85" s="3" t="s">
        <v>190</v>
      </c>
      <c r="B85" s="3" t="s">
        <v>177</v>
      </c>
      <c r="F85" s="3" t="s">
        <v>119</v>
      </c>
      <c r="G85" s="3" t="s">
        <v>190</v>
      </c>
    </row>
    <row r="86" spans="1:8" x14ac:dyDescent="0.2">
      <c r="A86" s="3" t="s">
        <v>93</v>
      </c>
      <c r="B86" s="3" t="s">
        <v>177</v>
      </c>
      <c r="F86" s="3" t="s">
        <v>119</v>
      </c>
      <c r="G86" s="3" t="s">
        <v>190</v>
      </c>
      <c r="H86" s="3" t="str">
        <f t="shared" si="2"/>
        <v/>
      </c>
    </row>
    <row r="87" spans="1:8" x14ac:dyDescent="0.2">
      <c r="A87" s="3" t="s">
        <v>94</v>
      </c>
      <c r="B87" s="3" t="s">
        <v>191</v>
      </c>
      <c r="F87" s="3" t="s">
        <v>119</v>
      </c>
      <c r="G87" s="3" t="s">
        <v>190</v>
      </c>
      <c r="H87" s="3" t="str">
        <f t="shared" si="2"/>
        <v/>
      </c>
    </row>
    <row r="88" spans="1:8" x14ac:dyDescent="0.2">
      <c r="A88" s="3" t="s">
        <v>95</v>
      </c>
      <c r="B88" s="3" t="s">
        <v>192</v>
      </c>
      <c r="F88" s="3" t="s">
        <v>119</v>
      </c>
      <c r="G88" s="3" t="s">
        <v>190</v>
      </c>
      <c r="H88" s="3" t="str">
        <f t="shared" si="2"/>
        <v/>
      </c>
    </row>
    <row r="89" spans="1:8" x14ac:dyDescent="0.2">
      <c r="A89" s="3" t="s">
        <v>96</v>
      </c>
      <c r="B89" s="3" t="s">
        <v>193</v>
      </c>
      <c r="F89" s="3" t="s">
        <v>119</v>
      </c>
      <c r="G89" s="3" t="s">
        <v>190</v>
      </c>
      <c r="H89" s="3" t="str">
        <f t="shared" si="2"/>
        <v/>
      </c>
    </row>
    <row r="90" spans="1:8" x14ac:dyDescent="0.2">
      <c r="A90" s="3" t="s">
        <v>97</v>
      </c>
      <c r="B90" s="3" t="s">
        <v>194</v>
      </c>
      <c r="F90" s="3" t="s">
        <v>119</v>
      </c>
      <c r="G90" s="3" t="s">
        <v>190</v>
      </c>
      <c r="H90" s="3" t="str">
        <f t="shared" si="2"/>
        <v/>
      </c>
    </row>
    <row r="91" spans="1:8" x14ac:dyDescent="0.2">
      <c r="A91" s="3" t="s">
        <v>98</v>
      </c>
      <c r="B91" s="3" t="s">
        <v>195</v>
      </c>
      <c r="F91" s="3" t="s">
        <v>119</v>
      </c>
      <c r="G91" s="3" t="s">
        <v>190</v>
      </c>
      <c r="H91" s="3" t="str">
        <f t="shared" si="2"/>
        <v/>
      </c>
    </row>
    <row r="92" spans="1:8" x14ac:dyDescent="0.2">
      <c r="A92" s="3" t="s">
        <v>99</v>
      </c>
      <c r="B92" s="3" t="s">
        <v>177</v>
      </c>
      <c r="F92" s="3" t="s">
        <v>119</v>
      </c>
      <c r="G92" s="3" t="s">
        <v>190</v>
      </c>
      <c r="H92" s="3" t="str">
        <f t="shared" si="2"/>
        <v/>
      </c>
    </row>
    <row r="93" spans="1:8" x14ac:dyDescent="0.2">
      <c r="A93" s="3" t="s">
        <v>100</v>
      </c>
      <c r="B93" s="3" t="s">
        <v>176</v>
      </c>
      <c r="F93" s="3" t="s">
        <v>119</v>
      </c>
      <c r="G93" s="3" t="s">
        <v>190</v>
      </c>
      <c r="H93" s="3" t="str">
        <f t="shared" si="2"/>
        <v/>
      </c>
    </row>
    <row r="94" spans="1:8" x14ac:dyDescent="0.2">
      <c r="A94" s="3" t="s">
        <v>101</v>
      </c>
      <c r="B94" s="3" t="s">
        <v>176</v>
      </c>
      <c r="F94" s="3" t="s">
        <v>119</v>
      </c>
      <c r="G94" s="3" t="s">
        <v>190</v>
      </c>
      <c r="H94" s="3" t="str">
        <f t="shared" si="2"/>
        <v/>
      </c>
    </row>
    <row r="95" spans="1:8" x14ac:dyDescent="0.2">
      <c r="A95" s="3" t="s">
        <v>102</v>
      </c>
      <c r="B95" s="3" t="s">
        <v>176</v>
      </c>
      <c r="F95" s="3" t="s">
        <v>119</v>
      </c>
      <c r="G95" s="3" t="s">
        <v>190</v>
      </c>
    </row>
    <row r="96" spans="1:8" x14ac:dyDescent="0.2">
      <c r="A96" s="3" t="s">
        <v>103</v>
      </c>
      <c r="B96" s="3" t="s">
        <v>176</v>
      </c>
      <c r="F96" s="3" t="s">
        <v>119</v>
      </c>
      <c r="G96" s="3" t="s">
        <v>190</v>
      </c>
      <c r="H96" s="3" t="str">
        <f t="shared" si="2"/>
        <v/>
      </c>
    </row>
    <row r="97" spans="1:8" x14ac:dyDescent="0.2">
      <c r="A97" s="3" t="s">
        <v>104</v>
      </c>
      <c r="B97" s="3" t="s">
        <v>176</v>
      </c>
      <c r="F97" s="3" t="s">
        <v>119</v>
      </c>
      <c r="G97" s="3" t="s">
        <v>190</v>
      </c>
      <c r="H97" s="3" t="str">
        <f t="shared" si="2"/>
        <v/>
      </c>
    </row>
    <row r="98" spans="1:8" x14ac:dyDescent="0.2">
      <c r="A98" s="3" t="s">
        <v>105</v>
      </c>
      <c r="B98" s="3" t="s">
        <v>176</v>
      </c>
      <c r="F98" s="3" t="s">
        <v>119</v>
      </c>
      <c r="G98" s="3" t="s">
        <v>190</v>
      </c>
      <c r="H98" s="3" t="str">
        <f t="shared" si="2"/>
        <v/>
      </c>
    </row>
    <row r="99" spans="1:8" x14ac:dyDescent="0.2">
      <c r="A99" s="3" t="s">
        <v>106</v>
      </c>
      <c r="B99" s="3" t="s">
        <v>176</v>
      </c>
      <c r="F99" s="3" t="s">
        <v>119</v>
      </c>
      <c r="G99" s="3" t="s">
        <v>190</v>
      </c>
      <c r="H99" s="3" t="str">
        <f t="shared" si="2"/>
        <v/>
      </c>
    </row>
    <row r="100" spans="1:8" x14ac:dyDescent="0.2">
      <c r="A100" s="3" t="s">
        <v>107</v>
      </c>
      <c r="B100" s="3" t="s">
        <v>176</v>
      </c>
      <c r="F100" s="3" t="s">
        <v>119</v>
      </c>
      <c r="G100" s="3" t="s">
        <v>190</v>
      </c>
      <c r="H100" s="3" t="str">
        <f>IF(C100="yes",4,IF(D100="yes",2,""))</f>
        <v/>
      </c>
    </row>
    <row r="101" spans="1:8" x14ac:dyDescent="0.2">
      <c r="A101" s="3" t="s">
        <v>108</v>
      </c>
      <c r="B101" s="3" t="s">
        <v>176</v>
      </c>
      <c r="F101" s="3" t="s">
        <v>119</v>
      </c>
      <c r="G101" s="3" t="s">
        <v>190</v>
      </c>
      <c r="H101" s="3" t="str">
        <f>IF(C101="yes",4,IF(D101="yes",2,""))</f>
        <v/>
      </c>
    </row>
    <row r="102" spans="1:8" x14ac:dyDescent="0.2">
      <c r="A102" s="3" t="s">
        <v>109</v>
      </c>
      <c r="B102" s="3" t="s">
        <v>176</v>
      </c>
      <c r="F102" s="3" t="s">
        <v>119</v>
      </c>
      <c r="G102" s="3" t="s">
        <v>190</v>
      </c>
      <c r="H102" s="3" t="str">
        <f>IF(C102="yes",4,IF(D102="yes",2,""))</f>
        <v/>
      </c>
    </row>
    <row r="103" spans="1:8" x14ac:dyDescent="0.2">
      <c r="A103" s="3" t="s">
        <v>110</v>
      </c>
      <c r="B103" s="3" t="s">
        <v>176</v>
      </c>
      <c r="F103" s="3" t="s">
        <v>119</v>
      </c>
      <c r="G103" s="3" t="s">
        <v>190</v>
      </c>
      <c r="H103" s="3" t="str">
        <f>IF(C103="yes",4,IF(D103="yes",2,""))</f>
        <v/>
      </c>
    </row>
    <row r="104" spans="1:8" x14ac:dyDescent="0.2">
      <c r="A104" s="3" t="s">
        <v>111</v>
      </c>
      <c r="B104" s="3" t="s">
        <v>176</v>
      </c>
      <c r="F104" s="3" t="s">
        <v>119</v>
      </c>
      <c r="G104" s="3" t="s">
        <v>190</v>
      </c>
      <c r="H104" s="3" t="str">
        <f>IF(C104="yes",4,IF(D104="yes",2,""))</f>
        <v/>
      </c>
    </row>
    <row r="105" spans="1:8" x14ac:dyDescent="0.2">
      <c r="A105" s="3" t="s">
        <v>112</v>
      </c>
      <c r="B105" s="3" t="s">
        <v>196</v>
      </c>
      <c r="F105" s="3" t="s">
        <v>119</v>
      </c>
      <c r="G105" s="3" t="s">
        <v>190</v>
      </c>
      <c r="H105" s="3" t="str">
        <f>IF(C105="yes",4,IF(D105="yes",2,""))</f>
        <v/>
      </c>
    </row>
    <row r="106" spans="1:8" x14ac:dyDescent="0.2">
      <c r="A106" s="3" t="s">
        <v>113</v>
      </c>
      <c r="B106" s="3" t="s">
        <v>196</v>
      </c>
      <c r="F106" s="3" t="s">
        <v>119</v>
      </c>
      <c r="G106" s="3" t="s">
        <v>190</v>
      </c>
      <c r="H106" s="3" t="str">
        <f>IF(C106="yes",4,IF(D106="yes",2,""))</f>
        <v/>
      </c>
    </row>
    <row r="107" spans="1:8" x14ac:dyDescent="0.2">
      <c r="A107" s="3" t="s">
        <v>114</v>
      </c>
      <c r="B107" s="3" t="s">
        <v>196</v>
      </c>
      <c r="F107" s="3" t="s">
        <v>119</v>
      </c>
      <c r="G107" s="3" t="s">
        <v>190</v>
      </c>
      <c r="H107" s="3" t="str">
        <f>IF(C107="yes",4,IF(D107="yes",2,""))</f>
        <v/>
      </c>
    </row>
    <row r="108" spans="1:8" ht="32" x14ac:dyDescent="0.2">
      <c r="A108" s="3" t="s">
        <v>197</v>
      </c>
      <c r="B108" s="3" t="s">
        <v>174</v>
      </c>
      <c r="F108" s="3" t="s">
        <v>119</v>
      </c>
      <c r="G108" s="3" t="s">
        <v>190</v>
      </c>
      <c r="H108" s="3" t="str">
        <f>IF(C108="yes",4,IF(D108="yes",2,""))</f>
        <v/>
      </c>
    </row>
    <row r="109" spans="1:8" x14ac:dyDescent="0.2">
      <c r="A109" s="3" t="s">
        <v>115</v>
      </c>
      <c r="B109" s="3" t="s">
        <v>196</v>
      </c>
      <c r="F109" s="3" t="s">
        <v>119</v>
      </c>
      <c r="G109" s="3" t="s">
        <v>190</v>
      </c>
      <c r="H109" s="3" t="str">
        <f>IF(C109="yes",4,IF(D109="yes",2,""))</f>
        <v/>
      </c>
    </row>
    <row r="110" spans="1:8" ht="32" x14ac:dyDescent="0.2">
      <c r="A110" s="3" t="s">
        <v>116</v>
      </c>
      <c r="B110" s="3" t="s">
        <v>169</v>
      </c>
      <c r="D110" s="3" t="s">
        <v>170</v>
      </c>
      <c r="F110" s="3" t="s">
        <v>119</v>
      </c>
      <c r="G110" s="3" t="s">
        <v>190</v>
      </c>
      <c r="H110" s="3">
        <f>IF(C110="yes",4,IF(D110="yes",2,""))</f>
        <v>2</v>
      </c>
    </row>
    <row r="111" spans="1:8" ht="32" x14ac:dyDescent="0.2">
      <c r="A111" s="3" t="s">
        <v>117</v>
      </c>
      <c r="B111" s="3" t="s">
        <v>169</v>
      </c>
      <c r="D111" s="3" t="s">
        <v>170</v>
      </c>
      <c r="F111" s="3" t="s">
        <v>119</v>
      </c>
      <c r="G111" s="3" t="s">
        <v>190</v>
      </c>
      <c r="H111" s="3">
        <f>IF(C111="yes",4,IF(D111="yes",2,""))</f>
        <v>2</v>
      </c>
    </row>
    <row r="112" spans="1:8" x14ac:dyDescent="0.2">
      <c r="A112" s="3" t="s">
        <v>118</v>
      </c>
      <c r="B112" s="3" t="s">
        <v>184</v>
      </c>
      <c r="F112" s="3" t="s">
        <v>119</v>
      </c>
      <c r="G112" s="3" t="s">
        <v>190</v>
      </c>
      <c r="H112" s="3" t="str">
        <f t="shared" ref="H112:H158" si="3">IF(C112="yes",4,IF(D112="yes",2,""))</f>
        <v/>
      </c>
    </row>
    <row r="113" spans="1:8" x14ac:dyDescent="0.2">
      <c r="A113" s="3" t="s">
        <v>198</v>
      </c>
      <c r="B113" s="3" t="s">
        <v>177</v>
      </c>
      <c r="F113" s="3" t="s">
        <v>130</v>
      </c>
      <c r="G113" s="3" t="s">
        <v>198</v>
      </c>
      <c r="H113" s="3" t="str">
        <f t="shared" si="3"/>
        <v/>
      </c>
    </row>
    <row r="114" spans="1:8" x14ac:dyDescent="0.2">
      <c r="A114" s="3" t="s">
        <v>120</v>
      </c>
      <c r="B114" s="3" t="s">
        <v>169</v>
      </c>
      <c r="C114" s="3" t="s">
        <v>170</v>
      </c>
      <c r="F114" s="3" t="s">
        <v>130</v>
      </c>
      <c r="G114" s="3" t="s">
        <v>198</v>
      </c>
      <c r="H114" s="3">
        <f t="shared" si="3"/>
        <v>4</v>
      </c>
    </row>
    <row r="115" spans="1:8" x14ac:dyDescent="0.2">
      <c r="A115" s="3" t="s">
        <v>121</v>
      </c>
      <c r="B115" s="3" t="s">
        <v>174</v>
      </c>
      <c r="F115" s="3" t="s">
        <v>130</v>
      </c>
      <c r="G115" s="3" t="s">
        <v>198</v>
      </c>
      <c r="H115" s="3" t="str">
        <f t="shared" si="3"/>
        <v/>
      </c>
    </row>
    <row r="116" spans="1:8" x14ac:dyDescent="0.2">
      <c r="A116" s="3" t="s">
        <v>122</v>
      </c>
      <c r="B116" s="3" t="s">
        <v>174</v>
      </c>
      <c r="F116" s="3" t="s">
        <v>130</v>
      </c>
      <c r="G116" s="3" t="s">
        <v>198</v>
      </c>
      <c r="H116" s="3" t="str">
        <f t="shared" si="3"/>
        <v/>
      </c>
    </row>
    <row r="117" spans="1:8" x14ac:dyDescent="0.2">
      <c r="A117" s="3" t="s">
        <v>123</v>
      </c>
      <c r="B117" s="3" t="s">
        <v>174</v>
      </c>
      <c r="F117" s="3" t="s">
        <v>130</v>
      </c>
      <c r="G117" s="3" t="s">
        <v>198</v>
      </c>
      <c r="H117" s="3" t="str">
        <f t="shared" si="3"/>
        <v/>
      </c>
    </row>
    <row r="118" spans="1:8" x14ac:dyDescent="0.2">
      <c r="A118" s="3" t="s">
        <v>124</v>
      </c>
      <c r="B118" s="3" t="s">
        <v>174</v>
      </c>
      <c r="F118" s="3" t="s">
        <v>130</v>
      </c>
      <c r="G118" s="3" t="s">
        <v>198</v>
      </c>
      <c r="H118" s="3" t="str">
        <f t="shared" si="3"/>
        <v/>
      </c>
    </row>
    <row r="119" spans="1:8" ht="32" x14ac:dyDescent="0.2">
      <c r="A119" s="3" t="s">
        <v>125</v>
      </c>
      <c r="B119" s="3" t="s">
        <v>169</v>
      </c>
      <c r="E119" s="3" t="s">
        <v>170</v>
      </c>
      <c r="F119" s="3" t="s">
        <v>130</v>
      </c>
      <c r="G119" s="3" t="s">
        <v>198</v>
      </c>
      <c r="H119" s="3" t="str">
        <f t="shared" si="3"/>
        <v/>
      </c>
    </row>
    <row r="120" spans="1:8" x14ac:dyDescent="0.2">
      <c r="A120" s="3" t="s">
        <v>126</v>
      </c>
      <c r="B120" s="3" t="s">
        <v>169</v>
      </c>
      <c r="E120" s="3" t="s">
        <v>170</v>
      </c>
      <c r="F120" s="3" t="s">
        <v>130</v>
      </c>
      <c r="G120" s="3" t="s">
        <v>198</v>
      </c>
      <c r="H120" s="3" t="str">
        <f t="shared" si="3"/>
        <v/>
      </c>
    </row>
    <row r="121" spans="1:8" x14ac:dyDescent="0.2">
      <c r="A121" s="3" t="s">
        <v>127</v>
      </c>
      <c r="B121" s="3" t="s">
        <v>174</v>
      </c>
      <c r="F121" s="3" t="s">
        <v>130</v>
      </c>
      <c r="G121" s="3" t="s">
        <v>198</v>
      </c>
      <c r="H121" s="3" t="str">
        <f t="shared" si="3"/>
        <v/>
      </c>
    </row>
    <row r="122" spans="1:8" x14ac:dyDescent="0.2">
      <c r="A122" s="3" t="s">
        <v>128</v>
      </c>
      <c r="B122" s="3" t="s">
        <v>169</v>
      </c>
      <c r="E122" s="3" t="s">
        <v>170</v>
      </c>
      <c r="F122" s="3" t="s">
        <v>130</v>
      </c>
      <c r="G122" s="3" t="s">
        <v>198</v>
      </c>
      <c r="H122" s="3" t="str">
        <f t="shared" si="3"/>
        <v/>
      </c>
    </row>
    <row r="123" spans="1:8" x14ac:dyDescent="0.2">
      <c r="A123" s="3" t="s">
        <v>129</v>
      </c>
      <c r="B123" s="3" t="s">
        <v>169</v>
      </c>
      <c r="E123" s="3" t="s">
        <v>170</v>
      </c>
      <c r="F123" s="3" t="s">
        <v>130</v>
      </c>
      <c r="G123" s="3" t="s">
        <v>198</v>
      </c>
      <c r="H123" s="3" t="str">
        <f t="shared" si="3"/>
        <v/>
      </c>
    </row>
    <row r="124" spans="1:8" x14ac:dyDescent="0.2">
      <c r="A124" s="3" t="s">
        <v>199</v>
      </c>
      <c r="B124" s="3" t="s">
        <v>177</v>
      </c>
      <c r="F124" s="3" t="s">
        <v>146</v>
      </c>
      <c r="G124" s="3" t="s">
        <v>199</v>
      </c>
      <c r="H124" s="3" t="str">
        <f t="shared" si="3"/>
        <v/>
      </c>
    </row>
    <row r="125" spans="1:8" x14ac:dyDescent="0.2">
      <c r="A125" s="3" t="s">
        <v>131</v>
      </c>
      <c r="B125" s="3" t="s">
        <v>169</v>
      </c>
      <c r="C125" s="3" t="s">
        <v>170</v>
      </c>
      <c r="F125" s="3" t="s">
        <v>146</v>
      </c>
      <c r="G125" s="3" t="s">
        <v>199</v>
      </c>
      <c r="H125" s="3">
        <f t="shared" si="3"/>
        <v>4</v>
      </c>
    </row>
    <row r="126" spans="1:8" x14ac:dyDescent="0.2">
      <c r="A126" s="3" t="s">
        <v>132</v>
      </c>
      <c r="B126" s="3" t="s">
        <v>169</v>
      </c>
      <c r="E126" s="3" t="s">
        <v>170</v>
      </c>
      <c r="F126" s="3" t="s">
        <v>146</v>
      </c>
      <c r="G126" s="3" t="s">
        <v>199</v>
      </c>
      <c r="H126" s="3" t="str">
        <f t="shared" si="3"/>
        <v/>
      </c>
    </row>
    <row r="127" spans="1:8" x14ac:dyDescent="0.2">
      <c r="A127" s="3" t="s">
        <v>133</v>
      </c>
      <c r="B127" s="3" t="s">
        <v>169</v>
      </c>
      <c r="E127" s="3" t="s">
        <v>170</v>
      </c>
      <c r="F127" s="3" t="s">
        <v>146</v>
      </c>
      <c r="G127" s="3" t="s">
        <v>199</v>
      </c>
      <c r="H127" s="3" t="str">
        <f t="shared" si="3"/>
        <v/>
      </c>
    </row>
    <row r="128" spans="1:8" x14ac:dyDescent="0.2">
      <c r="A128" s="3" t="s">
        <v>134</v>
      </c>
      <c r="B128" s="3" t="s">
        <v>169</v>
      </c>
      <c r="E128" s="3" t="s">
        <v>170</v>
      </c>
      <c r="F128" s="3" t="s">
        <v>146</v>
      </c>
      <c r="G128" s="3" t="s">
        <v>199</v>
      </c>
      <c r="H128" s="3" t="str">
        <f t="shared" si="3"/>
        <v/>
      </c>
    </row>
    <row r="129" spans="1:8" x14ac:dyDescent="0.2">
      <c r="A129" s="3" t="s">
        <v>135</v>
      </c>
      <c r="B129" s="3" t="s">
        <v>169</v>
      </c>
      <c r="E129" s="3" t="s">
        <v>170</v>
      </c>
      <c r="F129" s="3" t="s">
        <v>146</v>
      </c>
      <c r="G129" s="3" t="s">
        <v>199</v>
      </c>
      <c r="H129" s="3" t="str">
        <f t="shared" si="3"/>
        <v/>
      </c>
    </row>
    <row r="130" spans="1:8" x14ac:dyDescent="0.2">
      <c r="A130" s="3" t="s">
        <v>136</v>
      </c>
      <c r="B130" s="3" t="s">
        <v>169</v>
      </c>
      <c r="E130" s="3" t="s">
        <v>170</v>
      </c>
      <c r="F130" s="3" t="s">
        <v>146</v>
      </c>
      <c r="G130" s="3" t="s">
        <v>199</v>
      </c>
      <c r="H130" s="3" t="str">
        <f t="shared" si="3"/>
        <v/>
      </c>
    </row>
    <row r="131" spans="1:8" x14ac:dyDescent="0.2">
      <c r="A131" s="3" t="s">
        <v>137</v>
      </c>
      <c r="B131" s="3" t="s">
        <v>169</v>
      </c>
      <c r="E131" s="3" t="s">
        <v>170</v>
      </c>
      <c r="F131" s="3" t="s">
        <v>146</v>
      </c>
      <c r="G131" s="3" t="s">
        <v>199</v>
      </c>
      <c r="H131" s="3" t="str">
        <f t="shared" si="3"/>
        <v/>
      </c>
    </row>
    <row r="132" spans="1:8" x14ac:dyDescent="0.2">
      <c r="A132" s="3" t="s">
        <v>88</v>
      </c>
      <c r="B132" s="3" t="s">
        <v>169</v>
      </c>
      <c r="E132" s="3" t="s">
        <v>170</v>
      </c>
      <c r="F132" s="3" t="s">
        <v>146</v>
      </c>
      <c r="G132" s="3" t="s">
        <v>199</v>
      </c>
      <c r="H132" s="3" t="str">
        <f t="shared" si="3"/>
        <v/>
      </c>
    </row>
    <row r="133" spans="1:8" ht="32" x14ac:dyDescent="0.2">
      <c r="A133" s="3" t="s">
        <v>138</v>
      </c>
      <c r="B133" s="3" t="s">
        <v>169</v>
      </c>
      <c r="E133" s="3" t="s">
        <v>170</v>
      </c>
      <c r="F133" s="3" t="s">
        <v>146</v>
      </c>
      <c r="G133" s="3" t="s">
        <v>199</v>
      </c>
      <c r="H133" s="3" t="str">
        <f t="shared" si="3"/>
        <v/>
      </c>
    </row>
    <row r="134" spans="1:8" x14ac:dyDescent="0.2">
      <c r="A134" s="3" t="s">
        <v>139</v>
      </c>
      <c r="B134" s="3" t="s">
        <v>169</v>
      </c>
      <c r="E134" s="3" t="s">
        <v>170</v>
      </c>
      <c r="F134" s="3" t="s">
        <v>146</v>
      </c>
      <c r="G134" s="3" t="s">
        <v>199</v>
      </c>
      <c r="H134" s="3" t="str">
        <f t="shared" si="3"/>
        <v/>
      </c>
    </row>
    <row r="135" spans="1:8" x14ac:dyDescent="0.2">
      <c r="A135" s="3" t="s">
        <v>140</v>
      </c>
      <c r="B135" s="3" t="s">
        <v>169</v>
      </c>
      <c r="E135" s="3" t="s">
        <v>170</v>
      </c>
      <c r="F135" s="3" t="s">
        <v>146</v>
      </c>
      <c r="G135" s="3" t="s">
        <v>199</v>
      </c>
      <c r="H135" s="3" t="str">
        <f t="shared" si="3"/>
        <v/>
      </c>
    </row>
    <row r="136" spans="1:8" x14ac:dyDescent="0.2">
      <c r="A136" s="3" t="s">
        <v>141</v>
      </c>
      <c r="B136" s="3" t="s">
        <v>176</v>
      </c>
      <c r="F136" s="3" t="s">
        <v>146</v>
      </c>
      <c r="G136" s="3" t="s">
        <v>199</v>
      </c>
      <c r="H136" s="3" t="str">
        <f t="shared" si="3"/>
        <v/>
      </c>
    </row>
    <row r="137" spans="1:8" ht="32" x14ac:dyDescent="0.2">
      <c r="A137" s="3" t="s">
        <v>142</v>
      </c>
      <c r="B137" s="3" t="s">
        <v>169</v>
      </c>
      <c r="E137" s="3" t="s">
        <v>170</v>
      </c>
      <c r="F137" s="3" t="s">
        <v>146</v>
      </c>
      <c r="G137" s="3" t="s">
        <v>199</v>
      </c>
      <c r="H137" s="3" t="str">
        <f t="shared" si="3"/>
        <v/>
      </c>
    </row>
    <row r="138" spans="1:8" x14ac:dyDescent="0.2">
      <c r="A138" s="3" t="s">
        <v>143</v>
      </c>
      <c r="B138" s="3" t="s">
        <v>169</v>
      </c>
      <c r="E138" s="3" t="s">
        <v>170</v>
      </c>
      <c r="F138" s="3" t="s">
        <v>146</v>
      </c>
      <c r="G138" s="3" t="s">
        <v>199</v>
      </c>
      <c r="H138" s="3" t="str">
        <f t="shared" si="3"/>
        <v/>
      </c>
    </row>
    <row r="139" spans="1:8" ht="32" x14ac:dyDescent="0.2">
      <c r="A139" s="3" t="s">
        <v>144</v>
      </c>
      <c r="B139" s="3" t="s">
        <v>169</v>
      </c>
      <c r="E139" s="3" t="s">
        <v>170</v>
      </c>
      <c r="F139" s="3" t="s">
        <v>146</v>
      </c>
      <c r="G139" s="3" t="s">
        <v>199</v>
      </c>
      <c r="H139" s="3" t="str">
        <f t="shared" si="3"/>
        <v/>
      </c>
    </row>
    <row r="140" spans="1:8" ht="32" x14ac:dyDescent="0.2">
      <c r="A140" s="3" t="s">
        <v>145</v>
      </c>
      <c r="B140" s="3" t="s">
        <v>169</v>
      </c>
      <c r="E140" s="3" t="s">
        <v>170</v>
      </c>
      <c r="F140" s="3" t="s">
        <v>146</v>
      </c>
      <c r="G140" s="3" t="s">
        <v>199</v>
      </c>
      <c r="H140" s="3" t="str">
        <f t="shared" si="3"/>
        <v/>
      </c>
    </row>
    <row r="141" spans="1:8" ht="32" x14ac:dyDescent="0.2">
      <c r="A141" s="3" t="s">
        <v>156</v>
      </c>
      <c r="B141" s="3" t="s">
        <v>177</v>
      </c>
      <c r="F141" s="3" t="s">
        <v>156</v>
      </c>
      <c r="G141" s="3" t="s">
        <v>203</v>
      </c>
      <c r="H141" s="3" t="str">
        <f t="shared" si="3"/>
        <v/>
      </c>
    </row>
    <row r="142" spans="1:8" ht="32" x14ac:dyDescent="0.2">
      <c r="A142" s="3" t="s">
        <v>147</v>
      </c>
      <c r="B142" s="3" t="s">
        <v>169</v>
      </c>
      <c r="C142" s="3" t="s">
        <v>170</v>
      </c>
      <c r="F142" s="3" t="s">
        <v>156</v>
      </c>
      <c r="G142" s="3" t="s">
        <v>203</v>
      </c>
      <c r="H142" s="3">
        <f t="shared" si="3"/>
        <v>4</v>
      </c>
    </row>
    <row r="143" spans="1:8" ht="32" x14ac:dyDescent="0.2">
      <c r="A143" s="3" t="s">
        <v>148</v>
      </c>
      <c r="B143" s="3" t="s">
        <v>169</v>
      </c>
      <c r="E143" s="3" t="s">
        <v>170</v>
      </c>
      <c r="F143" s="3" t="s">
        <v>156</v>
      </c>
      <c r="G143" s="3" t="s">
        <v>203</v>
      </c>
      <c r="H143" s="3" t="str">
        <f t="shared" si="3"/>
        <v/>
      </c>
    </row>
    <row r="144" spans="1:8" ht="32" x14ac:dyDescent="0.2">
      <c r="A144" s="3" t="s">
        <v>149</v>
      </c>
      <c r="B144" s="3" t="s">
        <v>169</v>
      </c>
      <c r="E144" s="3" t="s">
        <v>170</v>
      </c>
      <c r="F144" s="3" t="s">
        <v>156</v>
      </c>
      <c r="G144" s="3" t="s">
        <v>203</v>
      </c>
      <c r="H144" s="3" t="str">
        <f t="shared" si="3"/>
        <v/>
      </c>
    </row>
    <row r="145" spans="1:8" ht="32" x14ac:dyDescent="0.2">
      <c r="A145" s="3" t="s">
        <v>150</v>
      </c>
      <c r="B145" s="3" t="s">
        <v>169</v>
      </c>
      <c r="E145" s="3" t="s">
        <v>170</v>
      </c>
      <c r="F145" s="3" t="s">
        <v>156</v>
      </c>
      <c r="G145" s="3" t="s">
        <v>203</v>
      </c>
      <c r="H145" s="3" t="str">
        <f t="shared" si="3"/>
        <v/>
      </c>
    </row>
    <row r="146" spans="1:8" ht="32" x14ac:dyDescent="0.2">
      <c r="A146" s="3" t="s">
        <v>151</v>
      </c>
      <c r="B146" s="3" t="s">
        <v>169</v>
      </c>
      <c r="E146" s="3" t="s">
        <v>170</v>
      </c>
      <c r="F146" s="3" t="s">
        <v>156</v>
      </c>
      <c r="G146" s="3" t="s">
        <v>203</v>
      </c>
      <c r="H146" s="3" t="str">
        <f t="shared" si="3"/>
        <v/>
      </c>
    </row>
    <row r="147" spans="1:8" ht="32" x14ac:dyDescent="0.2">
      <c r="A147" s="3" t="s">
        <v>152</v>
      </c>
      <c r="B147" s="3" t="s">
        <v>169</v>
      </c>
      <c r="E147" s="3" t="s">
        <v>170</v>
      </c>
      <c r="F147" s="3" t="s">
        <v>156</v>
      </c>
      <c r="G147" s="3" t="s">
        <v>203</v>
      </c>
      <c r="H147" s="3" t="str">
        <f t="shared" si="3"/>
        <v/>
      </c>
    </row>
    <row r="148" spans="1:8" ht="32" x14ac:dyDescent="0.2">
      <c r="A148" s="3" t="s">
        <v>153</v>
      </c>
      <c r="B148" s="3" t="s">
        <v>169</v>
      </c>
      <c r="E148" s="3" t="s">
        <v>170</v>
      </c>
      <c r="F148" s="3" t="s">
        <v>156</v>
      </c>
      <c r="G148" s="3" t="s">
        <v>203</v>
      </c>
      <c r="H148" s="3" t="str">
        <f t="shared" si="3"/>
        <v/>
      </c>
    </row>
    <row r="149" spans="1:8" ht="32" x14ac:dyDescent="0.2">
      <c r="A149" s="3" t="s">
        <v>154</v>
      </c>
      <c r="B149" s="3" t="s">
        <v>169</v>
      </c>
      <c r="E149" s="3" t="s">
        <v>170</v>
      </c>
      <c r="F149" s="3" t="s">
        <v>156</v>
      </c>
      <c r="G149" s="3" t="s">
        <v>203</v>
      </c>
      <c r="H149" s="3" t="str">
        <f t="shared" si="3"/>
        <v/>
      </c>
    </row>
    <row r="150" spans="1:8" ht="32" x14ac:dyDescent="0.2">
      <c r="A150" s="3" t="s">
        <v>155</v>
      </c>
      <c r="B150" s="3" t="s">
        <v>169</v>
      </c>
      <c r="E150" s="3" t="s">
        <v>170</v>
      </c>
      <c r="F150" s="3" t="s">
        <v>156</v>
      </c>
      <c r="G150" s="3" t="s">
        <v>203</v>
      </c>
      <c r="H150" s="3" t="str">
        <f t="shared" si="3"/>
        <v/>
      </c>
    </row>
    <row r="151" spans="1:8" ht="32" x14ac:dyDescent="0.2">
      <c r="A151" s="3" t="s">
        <v>157</v>
      </c>
      <c r="B151" s="3" t="s">
        <v>177</v>
      </c>
      <c r="F151" s="3" t="s">
        <v>157</v>
      </c>
      <c r="G151" s="3" t="s">
        <v>203</v>
      </c>
      <c r="H151" s="3" t="str">
        <f t="shared" si="3"/>
        <v/>
      </c>
    </row>
    <row r="152" spans="1:8" ht="32" x14ac:dyDescent="0.2">
      <c r="A152" s="3" t="s">
        <v>158</v>
      </c>
      <c r="B152" s="3" t="s">
        <v>169</v>
      </c>
      <c r="C152" s="3" t="s">
        <v>170</v>
      </c>
      <c r="F152" s="3" t="s">
        <v>157</v>
      </c>
      <c r="G152" s="3" t="s">
        <v>203</v>
      </c>
      <c r="H152" s="3">
        <f t="shared" si="3"/>
        <v>4</v>
      </c>
    </row>
    <row r="153" spans="1:8" ht="32" x14ac:dyDescent="0.2">
      <c r="A153" s="3" t="s">
        <v>159</v>
      </c>
      <c r="B153" s="3" t="s">
        <v>169</v>
      </c>
      <c r="E153" s="3" t="s">
        <v>170</v>
      </c>
      <c r="F153" s="3" t="s">
        <v>157</v>
      </c>
      <c r="G153" s="3" t="s">
        <v>203</v>
      </c>
      <c r="H153" s="3" t="str">
        <f t="shared" si="3"/>
        <v/>
      </c>
    </row>
    <row r="154" spans="1:8" ht="32" x14ac:dyDescent="0.2">
      <c r="A154" s="3" t="s">
        <v>160</v>
      </c>
      <c r="B154" s="3" t="s">
        <v>169</v>
      </c>
      <c r="E154" s="3" t="s">
        <v>170</v>
      </c>
      <c r="F154" s="3" t="s">
        <v>157</v>
      </c>
      <c r="G154" s="3" t="s">
        <v>203</v>
      </c>
      <c r="H154" s="3" t="str">
        <f t="shared" si="3"/>
        <v/>
      </c>
    </row>
    <row r="155" spans="1:8" ht="32" x14ac:dyDescent="0.2">
      <c r="A155" s="3" t="s">
        <v>161</v>
      </c>
      <c r="B155" s="3" t="s">
        <v>169</v>
      </c>
      <c r="E155" s="3" t="s">
        <v>170</v>
      </c>
      <c r="F155" s="3" t="s">
        <v>157</v>
      </c>
      <c r="G155" s="3" t="s">
        <v>203</v>
      </c>
      <c r="H155" s="3" t="str">
        <f t="shared" si="3"/>
        <v/>
      </c>
    </row>
    <row r="156" spans="1:8" ht="32" x14ac:dyDescent="0.2">
      <c r="A156" s="3" t="s">
        <v>162</v>
      </c>
      <c r="B156" s="3" t="s">
        <v>169</v>
      </c>
      <c r="E156" s="3" t="s">
        <v>170</v>
      </c>
      <c r="F156" s="3" t="s">
        <v>157</v>
      </c>
      <c r="G156" s="3" t="s">
        <v>203</v>
      </c>
      <c r="H156" s="3" t="str">
        <f t="shared" si="3"/>
        <v/>
      </c>
    </row>
    <row r="157" spans="1:8" ht="32" x14ac:dyDescent="0.2">
      <c r="A157" s="3" t="s">
        <v>163</v>
      </c>
      <c r="B157" s="3" t="s">
        <v>169</v>
      </c>
      <c r="E157" s="3" t="s">
        <v>170</v>
      </c>
      <c r="F157" s="3" t="s">
        <v>157</v>
      </c>
      <c r="G157" s="3" t="s">
        <v>203</v>
      </c>
      <c r="H157" s="3" t="str">
        <f t="shared" si="3"/>
        <v/>
      </c>
    </row>
    <row r="158" spans="1:8" ht="32" x14ac:dyDescent="0.2">
      <c r="A158" s="3" t="s">
        <v>164</v>
      </c>
      <c r="B158" s="3" t="s">
        <v>169</v>
      </c>
      <c r="E158" s="3" t="s">
        <v>170</v>
      </c>
      <c r="F158" s="3" t="s">
        <v>157</v>
      </c>
      <c r="G158" s="3" t="s">
        <v>203</v>
      </c>
      <c r="H158" s="3" t="str">
        <f t="shared" si="3"/>
        <v/>
      </c>
    </row>
  </sheetData>
  <autoFilter ref="A1:H1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Archetypes</vt:lpstr>
      <vt:lpstr>Sheet1</vt:lpstr>
    </vt:vector>
  </TitlesOfParts>
  <Company>freshEHR Clinical Informatics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Hildegard Franke</cp:lastModifiedBy>
  <dcterms:created xsi:type="dcterms:W3CDTF">2016-08-25T10:30:33Z</dcterms:created>
  <dcterms:modified xsi:type="dcterms:W3CDTF">2017-09-12T15:24:33Z</dcterms:modified>
</cp:coreProperties>
</file>