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315" windowHeight="24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2" i="1" l="1"/>
  <c r="H15" i="1"/>
  <c r="H16" i="1"/>
  <c r="H17" i="1"/>
  <c r="H18" i="1"/>
  <c r="H19" i="1"/>
  <c r="H20" i="1"/>
  <c r="H21" i="1"/>
  <c r="H22" i="1"/>
  <c r="H23" i="1"/>
  <c r="H24" i="1"/>
  <c r="H14" i="1"/>
  <c r="H13" i="1"/>
  <c r="H11" i="1"/>
  <c r="H6" i="1"/>
  <c r="H7" i="1"/>
  <c r="H8" i="1"/>
  <c r="H9" i="1"/>
  <c r="H10" i="1"/>
  <c r="H5" i="1"/>
  <c r="H3" i="1"/>
  <c r="H4" i="1"/>
  <c r="H25" i="1"/>
  <c r="H199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3" i="1"/>
  <c r="B202" i="1"/>
  <c r="B201" i="1"/>
</calcChain>
</file>

<file path=xl/comments1.xml><?xml version="1.0" encoding="utf-8"?>
<comments xmlns="http://schemas.openxmlformats.org/spreadsheetml/2006/main">
  <authors>
    <author>fresheneesz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fresheneesz:</t>
        </r>
        <r>
          <rPr>
            <sz val="9"/>
            <color indexed="81"/>
            <rFont val="Tahoma"/>
            <family val="2"/>
          </rPr>
          <t xml:space="preserve">
Note that these blue cells use guesses for mobile data cap percentiles.</t>
        </r>
      </text>
    </comment>
  </commentList>
</comments>
</file>

<file path=xl/sharedStrings.xml><?xml version="1.0" encoding="utf-8"?>
<sst xmlns="http://schemas.openxmlformats.org/spreadsheetml/2006/main" count="412" uniqueCount="233">
  <si>
    <t>Company</t>
  </si>
  <si>
    <t>Population Covered</t>
  </si>
  <si>
    <t>Technologies</t>
  </si>
  <si>
    <t>Datacap Amount</t>
  </si>
  <si>
    <t>101 Netlink</t>
  </si>
  <si>
    <t>Fixed Wireless</t>
  </si>
  <si>
    <t>325 Internet</t>
  </si>
  <si>
    <t>A Better Wireless</t>
  </si>
  <si>
    <t>Adak Eagle Enterprises</t>
  </si>
  <si>
    <t>Fiber, DSL</t>
  </si>
  <si>
    <t>AdamsWells</t>
  </si>
  <si>
    <t>Fiber</t>
  </si>
  <si>
    <t>Agri-Valley Services</t>
  </si>
  <si>
    <t>AiroComm</t>
  </si>
  <si>
    <t>Alaska Power &amp; Telephone</t>
  </si>
  <si>
    <t>DSL</t>
  </si>
  <si>
    <t>All Points Broadband</t>
  </si>
  <si>
    <t>AP&amp;T Wireless</t>
  </si>
  <si>
    <t>Ardmore Telephone Company</t>
  </si>
  <si>
    <t>Armstrong</t>
  </si>
  <si>
    <t>Cable</t>
  </si>
  <si>
    <t>AT&amp;T Internet *</t>
  </si>
  <si>
    <t>DSL, Fixed Wireless, Fiber</t>
  </si>
  <si>
    <t>AWI Networks</t>
  </si>
  <si>
    <t>Ax-S-Anywhere</t>
  </si>
  <si>
    <t>Backroads Broadband</t>
  </si>
  <si>
    <t>Bascom Communications</t>
  </si>
  <si>
    <t>Basin Broadband</t>
  </si>
  <si>
    <t>BBWI</t>
  </si>
  <si>
    <t>Beaver Valley Cable</t>
  </si>
  <si>
    <t>BendBroadband</t>
  </si>
  <si>
    <t>Big River Telephone</t>
  </si>
  <si>
    <t>BIT Communications</t>
  </si>
  <si>
    <t>Blue Devil Cable</t>
  </si>
  <si>
    <t>Blue Ridge Communications</t>
  </si>
  <si>
    <t>Borealis Broadband</t>
  </si>
  <si>
    <t>Bouncelinx LLC</t>
  </si>
  <si>
    <t>Boycom</t>
  </si>
  <si>
    <t>Bristol Bay Telephone Cooperative</t>
  </si>
  <si>
    <t>Broadband Corp *</t>
  </si>
  <si>
    <t>Buckeye Broadband</t>
  </si>
  <si>
    <t>Bullitt Communications</t>
  </si>
  <si>
    <t>Bush-Tell</t>
  </si>
  <si>
    <t>Cable ONE</t>
  </si>
  <si>
    <t>Cablelynx Broadband</t>
  </si>
  <si>
    <t>California Broadband Services</t>
  </si>
  <si>
    <t>CalNeva Broadband</t>
  </si>
  <si>
    <t>CAS Cable</t>
  </si>
  <si>
    <t>Central Scott Telephone Company</t>
  </si>
  <si>
    <t>DSL, Cable, Fiber</t>
  </si>
  <si>
    <t>CenturyLink *</t>
  </si>
  <si>
    <t>DSL, Fiber</t>
  </si>
  <si>
    <t>CGI-Communication</t>
  </si>
  <si>
    <t>Citizens</t>
  </si>
  <si>
    <t>Citizens Cablevision</t>
  </si>
  <si>
    <t>Cable, DSL</t>
  </si>
  <si>
    <t>Coalfields Telephone Company</t>
  </si>
  <si>
    <t>Coast Communications</t>
  </si>
  <si>
    <t>ComSouth</t>
  </si>
  <si>
    <t>Concept Communications Corp</t>
  </si>
  <si>
    <t>Fiber, Cable</t>
  </si>
  <si>
    <t>Cordova Telephone Cooperative</t>
  </si>
  <si>
    <t>Country Road Networks</t>
  </si>
  <si>
    <t>Cox Communications *</t>
  </si>
  <si>
    <t>CresComm Broadband</t>
  </si>
  <si>
    <t>Crestview Cable Communications</t>
  </si>
  <si>
    <t>DECCA Cable</t>
  </si>
  <si>
    <t>Desert iNET</t>
  </si>
  <si>
    <t>DigitalPath</t>
  </si>
  <si>
    <t>DM-Tech</t>
  </si>
  <si>
    <t>Duncan Cable</t>
  </si>
  <si>
    <t>East Cleveland Cable TV and Communications</t>
  </si>
  <si>
    <t>Eastern Indiana Wifi</t>
  </si>
  <si>
    <t>ElbertonNET</t>
  </si>
  <si>
    <t>Emery Telcom</t>
  </si>
  <si>
    <t>Enhanced Telecommunications Corporation</t>
  </si>
  <si>
    <t>Etheric Networks</t>
  </si>
  <si>
    <t>Excel.Net</t>
  </si>
  <si>
    <t>Farmers Mutual Telephone Company</t>
  </si>
  <si>
    <t>Fast-Air Internet</t>
  </si>
  <si>
    <t>Federated Telephone Cooperative</t>
  </si>
  <si>
    <t>FireServe</t>
  </si>
  <si>
    <t>Florida Broadband</t>
  </si>
  <si>
    <t>GCI Communication</t>
  </si>
  <si>
    <t>Cable, DSL, Fixed Wireless</t>
  </si>
  <si>
    <t>Gigabit Minnesota</t>
  </si>
  <si>
    <t>GoBrolly Communications</t>
  </si>
  <si>
    <t>Haefele TV</t>
  </si>
  <si>
    <t>Harris Broadband</t>
  </si>
  <si>
    <t>HierComm Networks, LLC</t>
  </si>
  <si>
    <t>Home Town Network</t>
  </si>
  <si>
    <t>Horizon Cable TV</t>
  </si>
  <si>
    <t>Horizon Wireless</t>
  </si>
  <si>
    <t>Hudson Valley Wireless</t>
  </si>
  <si>
    <t>HughesNet *</t>
  </si>
  <si>
    <t>Satellite</t>
  </si>
  <si>
    <t>Infostructure</t>
  </si>
  <si>
    <t>InfoWest</t>
  </si>
  <si>
    <t>InnovativeAir</t>
  </si>
  <si>
    <t>Inter Mountain Cable</t>
  </si>
  <si>
    <t>Interbel Telephone Cooperative</t>
  </si>
  <si>
    <t>Jefferson County Cable</t>
  </si>
  <si>
    <t>Kellin Communications</t>
  </si>
  <si>
    <t>Ketchikan Public Utilities</t>
  </si>
  <si>
    <t>Kingdom Connection</t>
  </si>
  <si>
    <t>Kloud Konect</t>
  </si>
  <si>
    <t>Kraus Cable</t>
  </si>
  <si>
    <t>Lake Country Internet</t>
  </si>
  <si>
    <t>Lake Region Technology &amp; Communications</t>
  </si>
  <si>
    <t>Lennon Telephone Company</t>
  </si>
  <si>
    <t>Liberty Communications</t>
  </si>
  <si>
    <t>Limestone Cablevision</t>
  </si>
  <si>
    <t>Lincoln County Telephone System</t>
  </si>
  <si>
    <t>LISCO</t>
  </si>
  <si>
    <t>LocalTel Communications</t>
  </si>
  <si>
    <t>Lone Pine Communications</t>
  </si>
  <si>
    <t>Cable, Fixed Wireless</t>
  </si>
  <si>
    <t>LR Communications</t>
  </si>
  <si>
    <t>LUS Fiber</t>
  </si>
  <si>
    <t>LVWifi.com</t>
  </si>
  <si>
    <t>Maxwire</t>
  </si>
  <si>
    <t>Mediacom Cable</t>
  </si>
  <si>
    <t>Mid-Rivers Telephone Cooperative</t>
  </si>
  <si>
    <t>Midwest Telecom of America</t>
  </si>
  <si>
    <t>MLGC</t>
  </si>
  <si>
    <t>Cable, Fiber</t>
  </si>
  <si>
    <t>Mojave Development</t>
  </si>
  <si>
    <t>Mosaic Telecom</t>
  </si>
  <si>
    <t>Moundville Telephone Company</t>
  </si>
  <si>
    <t>Mountain Mesh</t>
  </si>
  <si>
    <t>MTCO Communications</t>
  </si>
  <si>
    <t>Multi-Path Networks</t>
  </si>
  <si>
    <t>Myakka Communications</t>
  </si>
  <si>
    <t>NATCO</t>
  </si>
  <si>
    <t>NeboNet</t>
  </si>
  <si>
    <t>Nedernet</t>
  </si>
  <si>
    <t>netBlazr</t>
  </si>
  <si>
    <t>NETEO High Speed Internet</t>
  </si>
  <si>
    <t>Netlinx Internet</t>
  </si>
  <si>
    <t>New Era Broadband</t>
  </si>
  <si>
    <t>Newwave Communications</t>
  </si>
  <si>
    <t>Nikola Broadband</t>
  </si>
  <si>
    <t>NISHNANET</t>
  </si>
  <si>
    <t>Northern Telephone Cooperative</t>
  </si>
  <si>
    <t>Nushagak Electric &amp; Telephone Cooperative</t>
  </si>
  <si>
    <t>DSL, Cable</t>
  </si>
  <si>
    <t>OACYS Technology</t>
  </si>
  <si>
    <t>Odessa Office Equipment</t>
  </si>
  <si>
    <t>Omnipoint Technology</t>
  </si>
  <si>
    <t>OnlineNW</t>
  </si>
  <si>
    <t>Open Air Wireless</t>
  </si>
  <si>
    <t>Orchard Wirelessnet</t>
  </si>
  <si>
    <t>OTZ Telephone Cooperative</t>
  </si>
  <si>
    <t>PC Telcom</t>
  </si>
  <si>
    <t>Fixed Wireless, Fiber, Cable</t>
  </si>
  <si>
    <t>Phoenix Broadband</t>
  </si>
  <si>
    <t>Pine Telephone Company</t>
  </si>
  <si>
    <t>Plateau</t>
  </si>
  <si>
    <t>PLWC</t>
  </si>
  <si>
    <t>Preferred Networks</t>
  </si>
  <si>
    <t>Premium Choice Broadband</t>
  </si>
  <si>
    <t>Ptera</t>
  </si>
  <si>
    <t>Public Service Data Wireless</t>
  </si>
  <si>
    <t>Ranch Wireless</t>
  </si>
  <si>
    <t>Ritter Communications</t>
  </si>
  <si>
    <t>Salsgiver</t>
  </si>
  <si>
    <t>Sandhills Wireless</t>
  </si>
  <si>
    <t>Schat.net</t>
  </si>
  <si>
    <t>SDWISP</t>
  </si>
  <si>
    <t>SELCO</t>
  </si>
  <si>
    <t>Service Electric Cablevision</t>
  </si>
  <si>
    <t>Shentel</t>
  </si>
  <si>
    <t>Cable, DSL, Fiber</t>
  </si>
  <si>
    <t>Sister Lakes Cable</t>
  </si>
  <si>
    <t>Sjoberg's</t>
  </si>
  <si>
    <t>SkyHi Broadband</t>
  </si>
  <si>
    <t>Skyrunner</t>
  </si>
  <si>
    <t>Smart City</t>
  </si>
  <si>
    <t>SmarterBroadband</t>
  </si>
  <si>
    <t>SpeedConnect</t>
  </si>
  <si>
    <t>SpringNet</t>
  </si>
  <si>
    <t>Succeed.Net</t>
  </si>
  <si>
    <t>Suddenlink Communications</t>
  </si>
  <si>
    <t>Sunrise Communications</t>
  </si>
  <si>
    <t>Supervision</t>
  </si>
  <si>
    <t>Surf Air Wireless</t>
  </si>
  <si>
    <t>Surfnet Communications</t>
  </si>
  <si>
    <t>Surge Communications</t>
  </si>
  <si>
    <t>Sytek Communications</t>
  </si>
  <si>
    <t>TekWav</t>
  </si>
  <si>
    <t>TelAlaska</t>
  </si>
  <si>
    <t>Tel-Star Cablevision</t>
  </si>
  <si>
    <t>Texoma Broadband</t>
  </si>
  <si>
    <t>Thames Valley Communications</t>
  </si>
  <si>
    <t>TierOne Networks</t>
  </si>
  <si>
    <t>Tsunami-Wireless</t>
  </si>
  <si>
    <t>United Services</t>
  </si>
  <si>
    <t>Upward Access</t>
  </si>
  <si>
    <t>UUI Internet</t>
  </si>
  <si>
    <t>DSL, Fixed Wireless</t>
  </si>
  <si>
    <t>Velociter Wireless</t>
  </si>
  <si>
    <t>Velocity Telephone</t>
  </si>
  <si>
    <t>Veracity Networks</t>
  </si>
  <si>
    <t>Vermont Telephone Company</t>
  </si>
  <si>
    <t>Viasat Internet (formerly Exede) *</t>
  </si>
  <si>
    <t>Vyve Broadband</t>
  </si>
  <si>
    <t>WATCH Communications</t>
  </si>
  <si>
    <t>Wave Broadband *</t>
  </si>
  <si>
    <t>Wave Wireless</t>
  </si>
  <si>
    <t>West Michigan Wireless ISP</t>
  </si>
  <si>
    <t>Westel Systems</t>
  </si>
  <si>
    <t>Fiber, Cable, DSL</t>
  </si>
  <si>
    <t>Whiz To Coho</t>
  </si>
  <si>
    <t>Wi-Fiber</t>
  </si>
  <si>
    <t>Wireless Data Net</t>
  </si>
  <si>
    <t>Wyandotte Municipal Services</t>
  </si>
  <si>
    <t>XAirNet</t>
  </si>
  <si>
    <t>XFINITY from Comcast *</t>
  </si>
  <si>
    <t>Yellowknife Wireless Company</t>
  </si>
  <si>
    <t>Zito Media</t>
  </si>
  <si>
    <t>Min</t>
  </si>
  <si>
    <t>Max</t>
  </si>
  <si>
    <t>https://broadbandnow.com/internet-providers-with-data-caps</t>
  </si>
  <si>
    <t>Total Internet Users:</t>
  </si>
  <si>
    <t>Total Users with a Cap</t>
  </si>
  <si>
    <t>Percentile of</t>
  </si>
  <si>
    <t>Capped Users</t>
  </si>
  <si>
    <t>Total Broadband Users:</t>
  </si>
  <si>
    <t>Percentile of All</t>
  </si>
  <si>
    <t>Broadband Users</t>
  </si>
  <si>
    <t>Internet Users</t>
  </si>
  <si>
    <t>Sources:</t>
  </si>
  <si>
    <t>https://www.newamerica.org/oti/policy-papers/the-cost-of-connectivity-2014/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</si>
</sst>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_(* #,##0_);_(* \(#,##0\);_(* &quot;-&quot;??_);_(@_)"/>
    <numFmt numFmtId="177" formatCode="#\ &quot;GB&quot;"/>
    <numFmt numFmtId="178" formatCode="#.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3F3F3"/>
      </bottom>
      <diagonal/>
    </border>
    <border>
      <left/>
      <right/>
      <top style="medium">
        <color rgb="FFF3F3F3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4" fillId="2" borderId="2" xfId="2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3" fontId="0" fillId="0" borderId="0" xfId="0" applyNumberFormat="1"/>
    <xf numFmtId="0" fontId="3" fillId="2" borderId="0" xfId="0" applyFont="1" applyFill="1" applyBorder="1" applyAlignment="1">
      <alignment horizontal="left" wrapText="1"/>
    </xf>
    <xf numFmtId="0" fontId="2" fillId="0" borderId="0" xfId="0" applyFont="1"/>
    <xf numFmtId="169" fontId="0" fillId="0" borderId="0" xfId="1" applyNumberFormat="1" applyFont="1"/>
    <xf numFmtId="169" fontId="3" fillId="2" borderId="2" xfId="1" applyNumberFormat="1" applyFont="1" applyFill="1" applyBorder="1" applyAlignment="1">
      <alignment vertical="top" wrapText="1"/>
    </xf>
    <xf numFmtId="177" fontId="0" fillId="0" borderId="0" xfId="0" applyNumberFormat="1"/>
    <xf numFmtId="0" fontId="5" fillId="0" borderId="0" xfId="0" applyFont="1"/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169" fontId="0" fillId="4" borderId="0" xfId="1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0" fillId="3" borderId="0" xfId="0" applyNumberFormat="1" applyFill="1"/>
    <xf numFmtId="178" fontId="0" fillId="0" borderId="0" xfId="0" applyNumberForma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roadbandnow.com/NeboNet" TargetMode="External"/><Relationship Id="rId21" Type="http://schemas.openxmlformats.org/officeDocument/2006/relationships/hyperlink" Target="https://broadbandnow.com/BendBroadband" TargetMode="External"/><Relationship Id="rId42" Type="http://schemas.openxmlformats.org/officeDocument/2006/relationships/hyperlink" Target="https://broadbandnow.com/Citizens" TargetMode="External"/><Relationship Id="rId63" Type="http://schemas.openxmlformats.org/officeDocument/2006/relationships/hyperlink" Target="https://broadbandnow.com/Etheric-Networks" TargetMode="External"/><Relationship Id="rId84" Type="http://schemas.openxmlformats.org/officeDocument/2006/relationships/hyperlink" Target="https://broadbandnow.com/Inter-Mountain-Cable" TargetMode="External"/><Relationship Id="rId138" Type="http://schemas.openxmlformats.org/officeDocument/2006/relationships/hyperlink" Target="https://broadbandnow.com/Plateau-Telecommunications" TargetMode="External"/><Relationship Id="rId159" Type="http://schemas.openxmlformats.org/officeDocument/2006/relationships/hyperlink" Target="https://broadbandnow.com/SpeedConnect" TargetMode="External"/><Relationship Id="rId170" Type="http://schemas.openxmlformats.org/officeDocument/2006/relationships/hyperlink" Target="https://broadbandnow.com/TelAlaska" TargetMode="External"/><Relationship Id="rId191" Type="http://schemas.openxmlformats.org/officeDocument/2006/relationships/hyperlink" Target="https://broadbandnow.com/Wi-Fiber" TargetMode="External"/><Relationship Id="rId196" Type="http://schemas.openxmlformats.org/officeDocument/2006/relationships/hyperlink" Target="https://broadbandnow.com/Yellowknife-Wireless-Company" TargetMode="External"/><Relationship Id="rId16" Type="http://schemas.openxmlformats.org/officeDocument/2006/relationships/hyperlink" Target="https://broadbandnow.com/Backroads-Broadband" TargetMode="External"/><Relationship Id="rId107" Type="http://schemas.openxmlformats.org/officeDocument/2006/relationships/hyperlink" Target="https://broadbandnow.com/Midwest-Telecom-of-America" TargetMode="External"/><Relationship Id="rId11" Type="http://schemas.openxmlformats.org/officeDocument/2006/relationships/hyperlink" Target="https://broadbandnow.com/Ardmore-Telephone-Company" TargetMode="External"/><Relationship Id="rId32" Type="http://schemas.openxmlformats.org/officeDocument/2006/relationships/hyperlink" Target="https://broadbandnow.com/Bullitt-Communications" TargetMode="External"/><Relationship Id="rId37" Type="http://schemas.openxmlformats.org/officeDocument/2006/relationships/hyperlink" Target="https://broadbandnow.com/CalNeva-Broadband" TargetMode="External"/><Relationship Id="rId53" Type="http://schemas.openxmlformats.org/officeDocument/2006/relationships/hyperlink" Target="https://broadbandnow.com/DECC-Cable" TargetMode="External"/><Relationship Id="rId58" Type="http://schemas.openxmlformats.org/officeDocument/2006/relationships/hyperlink" Target="https://broadbandnow.com/East-Cleveland-Cable-TV-and-Communications" TargetMode="External"/><Relationship Id="rId74" Type="http://schemas.openxmlformats.org/officeDocument/2006/relationships/hyperlink" Target="https://broadbandnow.com/Harris-Broadband" TargetMode="External"/><Relationship Id="rId79" Type="http://schemas.openxmlformats.org/officeDocument/2006/relationships/hyperlink" Target="https://broadbandnow.com/Hudson-Valley-Wireless" TargetMode="External"/><Relationship Id="rId102" Type="http://schemas.openxmlformats.org/officeDocument/2006/relationships/hyperlink" Target="https://broadbandnow.com/LUS-Fiber" TargetMode="External"/><Relationship Id="rId123" Type="http://schemas.openxmlformats.org/officeDocument/2006/relationships/hyperlink" Target="https://broadbandnow.com/Newwave-Communications" TargetMode="External"/><Relationship Id="rId128" Type="http://schemas.openxmlformats.org/officeDocument/2006/relationships/hyperlink" Target="https://broadbandnow.com/OACYS-Technology" TargetMode="External"/><Relationship Id="rId144" Type="http://schemas.openxmlformats.org/officeDocument/2006/relationships/hyperlink" Target="https://broadbandnow.com/Ranch-Wireless" TargetMode="External"/><Relationship Id="rId149" Type="http://schemas.openxmlformats.org/officeDocument/2006/relationships/hyperlink" Target="https://broadbandnow.com/SDWISP" TargetMode="External"/><Relationship Id="rId5" Type="http://schemas.openxmlformats.org/officeDocument/2006/relationships/hyperlink" Target="https://broadbandnow.com/AdamsWeslls-Telecom" TargetMode="External"/><Relationship Id="rId90" Type="http://schemas.openxmlformats.org/officeDocument/2006/relationships/hyperlink" Target="https://broadbandnow.com/Kloud-Konect" TargetMode="External"/><Relationship Id="rId95" Type="http://schemas.openxmlformats.org/officeDocument/2006/relationships/hyperlink" Target="https://broadbandnow.com/Liberty-Communications" TargetMode="External"/><Relationship Id="rId160" Type="http://schemas.openxmlformats.org/officeDocument/2006/relationships/hyperlink" Target="https://broadbandnow.com/SpringNet" TargetMode="External"/><Relationship Id="rId165" Type="http://schemas.openxmlformats.org/officeDocument/2006/relationships/hyperlink" Target="https://broadbandnow.com/Surf-Air-Wireless" TargetMode="External"/><Relationship Id="rId181" Type="http://schemas.openxmlformats.org/officeDocument/2006/relationships/hyperlink" Target="https://broadbandnow.com/Veracity-Networks" TargetMode="External"/><Relationship Id="rId186" Type="http://schemas.openxmlformats.org/officeDocument/2006/relationships/hyperlink" Target="https://broadbandnow.com/Wave-Broadband" TargetMode="External"/><Relationship Id="rId22" Type="http://schemas.openxmlformats.org/officeDocument/2006/relationships/hyperlink" Target="https://broadbandnow.com/Big-River-Telephone" TargetMode="External"/><Relationship Id="rId27" Type="http://schemas.openxmlformats.org/officeDocument/2006/relationships/hyperlink" Target="https://broadbandnow.com/Bouncelinx" TargetMode="External"/><Relationship Id="rId43" Type="http://schemas.openxmlformats.org/officeDocument/2006/relationships/hyperlink" Target="https://broadbandnow.com/Citizens-Cablevision" TargetMode="External"/><Relationship Id="rId48" Type="http://schemas.openxmlformats.org/officeDocument/2006/relationships/hyperlink" Target="https://broadbandnow.com/Cordova-Telephone-Cooperative" TargetMode="External"/><Relationship Id="rId64" Type="http://schemas.openxmlformats.org/officeDocument/2006/relationships/hyperlink" Target="https://broadbandnow.com/ExcelNet" TargetMode="External"/><Relationship Id="rId69" Type="http://schemas.openxmlformats.org/officeDocument/2006/relationships/hyperlink" Target="https://broadbandnow.com/Florida-Broadband" TargetMode="External"/><Relationship Id="rId113" Type="http://schemas.openxmlformats.org/officeDocument/2006/relationships/hyperlink" Target="https://broadbandnow.com/MTCO-Communications" TargetMode="External"/><Relationship Id="rId118" Type="http://schemas.openxmlformats.org/officeDocument/2006/relationships/hyperlink" Target="https://broadbandnow.com/Nedernet" TargetMode="External"/><Relationship Id="rId134" Type="http://schemas.openxmlformats.org/officeDocument/2006/relationships/hyperlink" Target="https://broadbandnow.com/OTZ-Telephone-Cooperative" TargetMode="External"/><Relationship Id="rId139" Type="http://schemas.openxmlformats.org/officeDocument/2006/relationships/hyperlink" Target="https://broadbandnow.com/PLWC" TargetMode="External"/><Relationship Id="rId80" Type="http://schemas.openxmlformats.org/officeDocument/2006/relationships/hyperlink" Target="https://broadbandnow.com/HughesNet" TargetMode="External"/><Relationship Id="rId85" Type="http://schemas.openxmlformats.org/officeDocument/2006/relationships/hyperlink" Target="https://broadbandnow.com/Interbel-Telephone-Cooperative" TargetMode="External"/><Relationship Id="rId150" Type="http://schemas.openxmlformats.org/officeDocument/2006/relationships/hyperlink" Target="https://broadbandnow.com/Shrewsbury-Electric-and-Cable-Operations" TargetMode="External"/><Relationship Id="rId155" Type="http://schemas.openxmlformats.org/officeDocument/2006/relationships/hyperlink" Target="https://broadbandnow.com/SkyHi-Broadband" TargetMode="External"/><Relationship Id="rId171" Type="http://schemas.openxmlformats.org/officeDocument/2006/relationships/hyperlink" Target="https://broadbandnow.com/Tel-Star-Cablevision" TargetMode="External"/><Relationship Id="rId176" Type="http://schemas.openxmlformats.org/officeDocument/2006/relationships/hyperlink" Target="https://broadbandnow.com/United-Services" TargetMode="External"/><Relationship Id="rId192" Type="http://schemas.openxmlformats.org/officeDocument/2006/relationships/hyperlink" Target="https://broadbandnow.com/Wireless-Data-Net" TargetMode="External"/><Relationship Id="rId197" Type="http://schemas.openxmlformats.org/officeDocument/2006/relationships/hyperlink" Target="https://broadbandnow.com/Zito-Media" TargetMode="External"/><Relationship Id="rId12" Type="http://schemas.openxmlformats.org/officeDocument/2006/relationships/hyperlink" Target="https://broadbandnow.com/Armstrong" TargetMode="External"/><Relationship Id="rId17" Type="http://schemas.openxmlformats.org/officeDocument/2006/relationships/hyperlink" Target="https://broadbandnow.com/Bascom-Communications" TargetMode="External"/><Relationship Id="rId33" Type="http://schemas.openxmlformats.org/officeDocument/2006/relationships/hyperlink" Target="https://broadbandnow.com/Bush-Tell" TargetMode="External"/><Relationship Id="rId38" Type="http://schemas.openxmlformats.org/officeDocument/2006/relationships/hyperlink" Target="https://broadbandnow.com/CAS-Cable" TargetMode="External"/><Relationship Id="rId59" Type="http://schemas.openxmlformats.org/officeDocument/2006/relationships/hyperlink" Target="https://broadbandnow.com/Eastern-Indiana-Wifi" TargetMode="External"/><Relationship Id="rId103" Type="http://schemas.openxmlformats.org/officeDocument/2006/relationships/hyperlink" Target="https://broadbandnow.com/LVWificom" TargetMode="External"/><Relationship Id="rId108" Type="http://schemas.openxmlformats.org/officeDocument/2006/relationships/hyperlink" Target="https://broadbandnow.com/MLGC" TargetMode="External"/><Relationship Id="rId124" Type="http://schemas.openxmlformats.org/officeDocument/2006/relationships/hyperlink" Target="https://broadbandnow.com/Nikola-Broadband" TargetMode="External"/><Relationship Id="rId129" Type="http://schemas.openxmlformats.org/officeDocument/2006/relationships/hyperlink" Target="https://broadbandnow.com/Odessa-Office-Equipment" TargetMode="External"/><Relationship Id="rId54" Type="http://schemas.openxmlformats.org/officeDocument/2006/relationships/hyperlink" Target="https://broadbandnow.com/Desert-iNET" TargetMode="External"/><Relationship Id="rId70" Type="http://schemas.openxmlformats.org/officeDocument/2006/relationships/hyperlink" Target="https://broadbandnow.com/GCI-Communication" TargetMode="External"/><Relationship Id="rId75" Type="http://schemas.openxmlformats.org/officeDocument/2006/relationships/hyperlink" Target="https://broadbandnow.com/HierComm-Networks" TargetMode="External"/><Relationship Id="rId91" Type="http://schemas.openxmlformats.org/officeDocument/2006/relationships/hyperlink" Target="https://broadbandnow.com/Kraus-Cable" TargetMode="External"/><Relationship Id="rId96" Type="http://schemas.openxmlformats.org/officeDocument/2006/relationships/hyperlink" Target="https://broadbandnow.com/Limestone-Cablevision" TargetMode="External"/><Relationship Id="rId140" Type="http://schemas.openxmlformats.org/officeDocument/2006/relationships/hyperlink" Target="https://broadbandnow.com/Preferred-Networks" TargetMode="External"/><Relationship Id="rId145" Type="http://schemas.openxmlformats.org/officeDocument/2006/relationships/hyperlink" Target="https://broadbandnow.com/Ritter-Communications" TargetMode="External"/><Relationship Id="rId161" Type="http://schemas.openxmlformats.org/officeDocument/2006/relationships/hyperlink" Target="https://broadbandnow.com/SucceedNet" TargetMode="External"/><Relationship Id="rId166" Type="http://schemas.openxmlformats.org/officeDocument/2006/relationships/hyperlink" Target="https://broadbandnow.com/Surfnet-Communications" TargetMode="External"/><Relationship Id="rId182" Type="http://schemas.openxmlformats.org/officeDocument/2006/relationships/hyperlink" Target="https://broadbandnow.com/Vermont-Telephone-Company" TargetMode="External"/><Relationship Id="rId187" Type="http://schemas.openxmlformats.org/officeDocument/2006/relationships/hyperlink" Target="https://broadbandnow.com/Wave-Wireless" TargetMode="External"/><Relationship Id="rId1" Type="http://schemas.openxmlformats.org/officeDocument/2006/relationships/hyperlink" Target="https://broadbandnow.com/101-Netlink" TargetMode="External"/><Relationship Id="rId6" Type="http://schemas.openxmlformats.org/officeDocument/2006/relationships/hyperlink" Target="https://broadbandnow.com/AVCI" TargetMode="External"/><Relationship Id="rId23" Type="http://schemas.openxmlformats.org/officeDocument/2006/relationships/hyperlink" Target="https://broadbandnow.com/BIT-Communications" TargetMode="External"/><Relationship Id="rId28" Type="http://schemas.openxmlformats.org/officeDocument/2006/relationships/hyperlink" Target="https://broadbandnow.com/Boycom" TargetMode="External"/><Relationship Id="rId49" Type="http://schemas.openxmlformats.org/officeDocument/2006/relationships/hyperlink" Target="https://broadbandnow.com/Country-Road-Networks" TargetMode="External"/><Relationship Id="rId114" Type="http://schemas.openxmlformats.org/officeDocument/2006/relationships/hyperlink" Target="https://broadbandnow.com/Multi-Path-Networks" TargetMode="External"/><Relationship Id="rId119" Type="http://schemas.openxmlformats.org/officeDocument/2006/relationships/hyperlink" Target="https://broadbandnow.com/netBlazr" TargetMode="External"/><Relationship Id="rId44" Type="http://schemas.openxmlformats.org/officeDocument/2006/relationships/hyperlink" Target="https://broadbandnow.com/Coalfields-Telephone-Company" TargetMode="External"/><Relationship Id="rId60" Type="http://schemas.openxmlformats.org/officeDocument/2006/relationships/hyperlink" Target="https://broadbandnow.com/ElbertonNET" TargetMode="External"/><Relationship Id="rId65" Type="http://schemas.openxmlformats.org/officeDocument/2006/relationships/hyperlink" Target="https://broadbandnow.com/Farmers-Mutual-Telephone-Company-Minnesota" TargetMode="External"/><Relationship Id="rId81" Type="http://schemas.openxmlformats.org/officeDocument/2006/relationships/hyperlink" Target="https://broadbandnow.com/InfoStructure" TargetMode="External"/><Relationship Id="rId86" Type="http://schemas.openxmlformats.org/officeDocument/2006/relationships/hyperlink" Target="https://broadbandnow.com/Jefferson-County-Cable" TargetMode="External"/><Relationship Id="rId130" Type="http://schemas.openxmlformats.org/officeDocument/2006/relationships/hyperlink" Target="https://broadbandnow.com/Omnipoint-Technology" TargetMode="External"/><Relationship Id="rId135" Type="http://schemas.openxmlformats.org/officeDocument/2006/relationships/hyperlink" Target="https://broadbandnow.com/PC-Telcom" TargetMode="External"/><Relationship Id="rId151" Type="http://schemas.openxmlformats.org/officeDocument/2006/relationships/hyperlink" Target="https://broadbandnow.com/Service-Electric-Cablevision" TargetMode="External"/><Relationship Id="rId156" Type="http://schemas.openxmlformats.org/officeDocument/2006/relationships/hyperlink" Target="https://broadbandnow.com/Skyrunner" TargetMode="External"/><Relationship Id="rId177" Type="http://schemas.openxmlformats.org/officeDocument/2006/relationships/hyperlink" Target="https://broadbandnow.com/Upward-Access" TargetMode="External"/><Relationship Id="rId198" Type="http://schemas.openxmlformats.org/officeDocument/2006/relationships/vmlDrawing" Target="../drawings/vmlDrawing1.vml"/><Relationship Id="rId172" Type="http://schemas.openxmlformats.org/officeDocument/2006/relationships/hyperlink" Target="https://broadbandnow.com/Texoma-Broadband" TargetMode="External"/><Relationship Id="rId193" Type="http://schemas.openxmlformats.org/officeDocument/2006/relationships/hyperlink" Target="https://broadbandnow.com/Wyandotte-Municipal-Services" TargetMode="External"/><Relationship Id="rId13" Type="http://schemas.openxmlformats.org/officeDocument/2006/relationships/hyperlink" Target="https://broadbandnow.com/ATT" TargetMode="External"/><Relationship Id="rId18" Type="http://schemas.openxmlformats.org/officeDocument/2006/relationships/hyperlink" Target="https://broadbandnow.com/Basin-Broadband" TargetMode="External"/><Relationship Id="rId39" Type="http://schemas.openxmlformats.org/officeDocument/2006/relationships/hyperlink" Target="https://broadbandnow.com/Central-Scott-Telephone-Company" TargetMode="External"/><Relationship Id="rId109" Type="http://schemas.openxmlformats.org/officeDocument/2006/relationships/hyperlink" Target="https://broadbandnow.com/Mojave-Development" TargetMode="External"/><Relationship Id="rId34" Type="http://schemas.openxmlformats.org/officeDocument/2006/relationships/hyperlink" Target="https://broadbandnow.com/Cable-ONE" TargetMode="External"/><Relationship Id="rId50" Type="http://schemas.openxmlformats.org/officeDocument/2006/relationships/hyperlink" Target="https://broadbandnow.com/Cox-Communications" TargetMode="External"/><Relationship Id="rId55" Type="http://schemas.openxmlformats.org/officeDocument/2006/relationships/hyperlink" Target="https://broadbandnow.com/DigitalPath" TargetMode="External"/><Relationship Id="rId76" Type="http://schemas.openxmlformats.org/officeDocument/2006/relationships/hyperlink" Target="https://broadbandnow.com/Home-Town-Network" TargetMode="External"/><Relationship Id="rId97" Type="http://schemas.openxmlformats.org/officeDocument/2006/relationships/hyperlink" Target="https://broadbandnow.com/Lincoln-County-Telephone-System" TargetMode="External"/><Relationship Id="rId104" Type="http://schemas.openxmlformats.org/officeDocument/2006/relationships/hyperlink" Target="https://broadbandnow.com/Maxwire" TargetMode="External"/><Relationship Id="rId120" Type="http://schemas.openxmlformats.org/officeDocument/2006/relationships/hyperlink" Target="https://broadbandnow.com/NETEO-High-Speed-Internet" TargetMode="External"/><Relationship Id="rId125" Type="http://schemas.openxmlformats.org/officeDocument/2006/relationships/hyperlink" Target="https://broadbandnow.com/NISHNANET" TargetMode="External"/><Relationship Id="rId141" Type="http://schemas.openxmlformats.org/officeDocument/2006/relationships/hyperlink" Target="https://broadbandnow.com/Premium-Choice-Broadband" TargetMode="External"/><Relationship Id="rId146" Type="http://schemas.openxmlformats.org/officeDocument/2006/relationships/hyperlink" Target="https://broadbandnow.com/Salsgiver" TargetMode="External"/><Relationship Id="rId167" Type="http://schemas.openxmlformats.org/officeDocument/2006/relationships/hyperlink" Target="https://broadbandnow.com/Surge-Communications" TargetMode="External"/><Relationship Id="rId188" Type="http://schemas.openxmlformats.org/officeDocument/2006/relationships/hyperlink" Target="https://broadbandnow.com/West-Michigan-Wireless-ISP" TargetMode="External"/><Relationship Id="rId7" Type="http://schemas.openxmlformats.org/officeDocument/2006/relationships/hyperlink" Target="https://broadbandnow.com/AiroComm" TargetMode="External"/><Relationship Id="rId71" Type="http://schemas.openxmlformats.org/officeDocument/2006/relationships/hyperlink" Target="https://broadbandnow.com/Gigabit-Minnesota" TargetMode="External"/><Relationship Id="rId92" Type="http://schemas.openxmlformats.org/officeDocument/2006/relationships/hyperlink" Target="https://broadbandnow.com/Lake-Country-Internet" TargetMode="External"/><Relationship Id="rId162" Type="http://schemas.openxmlformats.org/officeDocument/2006/relationships/hyperlink" Target="https://broadbandnow.com/Suddenlink-Communications" TargetMode="External"/><Relationship Id="rId183" Type="http://schemas.openxmlformats.org/officeDocument/2006/relationships/hyperlink" Target="https://broadbandnow.com/Exede-Internet" TargetMode="External"/><Relationship Id="rId2" Type="http://schemas.openxmlformats.org/officeDocument/2006/relationships/hyperlink" Target="https://broadbandnow.com/325-Internet" TargetMode="External"/><Relationship Id="rId29" Type="http://schemas.openxmlformats.org/officeDocument/2006/relationships/hyperlink" Target="https://broadbandnow.com/Bristol-Bay-Telephone-Cooperative" TargetMode="External"/><Relationship Id="rId24" Type="http://schemas.openxmlformats.org/officeDocument/2006/relationships/hyperlink" Target="https://broadbandnow.com/Blue-Devil-Cable" TargetMode="External"/><Relationship Id="rId40" Type="http://schemas.openxmlformats.org/officeDocument/2006/relationships/hyperlink" Target="https://broadbandnow.com/CenturyLink" TargetMode="External"/><Relationship Id="rId45" Type="http://schemas.openxmlformats.org/officeDocument/2006/relationships/hyperlink" Target="https://broadbandnow.com/Coast-Communications-Co" TargetMode="External"/><Relationship Id="rId66" Type="http://schemas.openxmlformats.org/officeDocument/2006/relationships/hyperlink" Target="https://broadbandnow.com/Fast-Air-Internet" TargetMode="External"/><Relationship Id="rId87" Type="http://schemas.openxmlformats.org/officeDocument/2006/relationships/hyperlink" Target="https://broadbandnow.com/Kellin-Communications" TargetMode="External"/><Relationship Id="rId110" Type="http://schemas.openxmlformats.org/officeDocument/2006/relationships/hyperlink" Target="https://broadbandnow.com/Mosaic-Telecom" TargetMode="External"/><Relationship Id="rId115" Type="http://schemas.openxmlformats.org/officeDocument/2006/relationships/hyperlink" Target="https://broadbandnow.com/Myakka-Communications" TargetMode="External"/><Relationship Id="rId131" Type="http://schemas.openxmlformats.org/officeDocument/2006/relationships/hyperlink" Target="https://broadbandnow.com/OnlineNW" TargetMode="External"/><Relationship Id="rId136" Type="http://schemas.openxmlformats.org/officeDocument/2006/relationships/hyperlink" Target="https://broadbandnow.com/Phoenix-Broadband" TargetMode="External"/><Relationship Id="rId157" Type="http://schemas.openxmlformats.org/officeDocument/2006/relationships/hyperlink" Target="https://broadbandnow.com/Smart-City" TargetMode="External"/><Relationship Id="rId178" Type="http://schemas.openxmlformats.org/officeDocument/2006/relationships/hyperlink" Target="https://broadbandnow.com/United-Utilities-Yukon-Telephone" TargetMode="External"/><Relationship Id="rId61" Type="http://schemas.openxmlformats.org/officeDocument/2006/relationships/hyperlink" Target="https://broadbandnow.com/Emery-Telcom" TargetMode="External"/><Relationship Id="rId82" Type="http://schemas.openxmlformats.org/officeDocument/2006/relationships/hyperlink" Target="https://broadbandnow.com/InfoWest" TargetMode="External"/><Relationship Id="rId152" Type="http://schemas.openxmlformats.org/officeDocument/2006/relationships/hyperlink" Target="https://broadbandnow.com/Shentel" TargetMode="External"/><Relationship Id="rId173" Type="http://schemas.openxmlformats.org/officeDocument/2006/relationships/hyperlink" Target="https://broadbandnow.com/Thames-Valley-Communications" TargetMode="External"/><Relationship Id="rId194" Type="http://schemas.openxmlformats.org/officeDocument/2006/relationships/hyperlink" Target="https://broadbandnow.com/XAirNet" TargetMode="External"/><Relationship Id="rId199" Type="http://schemas.openxmlformats.org/officeDocument/2006/relationships/comments" Target="../comments1.xml"/><Relationship Id="rId19" Type="http://schemas.openxmlformats.org/officeDocument/2006/relationships/hyperlink" Target="https://broadbandnow.com/BroadBand-Wireless-Internet" TargetMode="External"/><Relationship Id="rId14" Type="http://schemas.openxmlformats.org/officeDocument/2006/relationships/hyperlink" Target="https://broadbandnow.com/AWI-Networks" TargetMode="External"/><Relationship Id="rId30" Type="http://schemas.openxmlformats.org/officeDocument/2006/relationships/hyperlink" Target="https://broadbandnow.com/Broadband-Corp" TargetMode="External"/><Relationship Id="rId35" Type="http://schemas.openxmlformats.org/officeDocument/2006/relationships/hyperlink" Target="https://broadbandnow.com/Cablelynx-Broadband" TargetMode="External"/><Relationship Id="rId56" Type="http://schemas.openxmlformats.org/officeDocument/2006/relationships/hyperlink" Target="https://broadbandnow.com/DM-Tech" TargetMode="External"/><Relationship Id="rId77" Type="http://schemas.openxmlformats.org/officeDocument/2006/relationships/hyperlink" Target="https://broadbandnow.com/Horizon-Cable-TV" TargetMode="External"/><Relationship Id="rId100" Type="http://schemas.openxmlformats.org/officeDocument/2006/relationships/hyperlink" Target="https://broadbandnow.com/Lone-Pine-Television" TargetMode="External"/><Relationship Id="rId105" Type="http://schemas.openxmlformats.org/officeDocument/2006/relationships/hyperlink" Target="https://broadbandnow.com/Mediacom-Cable" TargetMode="External"/><Relationship Id="rId126" Type="http://schemas.openxmlformats.org/officeDocument/2006/relationships/hyperlink" Target="https://broadbandnow.com/Northern-Telephone-Cooperative" TargetMode="External"/><Relationship Id="rId147" Type="http://schemas.openxmlformats.org/officeDocument/2006/relationships/hyperlink" Target="https://broadbandnow.com/Sandhills-Wireless" TargetMode="External"/><Relationship Id="rId168" Type="http://schemas.openxmlformats.org/officeDocument/2006/relationships/hyperlink" Target="https://broadbandnow.com/Sytek-Communications" TargetMode="External"/><Relationship Id="rId8" Type="http://schemas.openxmlformats.org/officeDocument/2006/relationships/hyperlink" Target="https://broadbandnow.com/Alaska-Power-Telephone" TargetMode="External"/><Relationship Id="rId51" Type="http://schemas.openxmlformats.org/officeDocument/2006/relationships/hyperlink" Target="https://broadbandnow.com/CresComm-Broadband" TargetMode="External"/><Relationship Id="rId72" Type="http://schemas.openxmlformats.org/officeDocument/2006/relationships/hyperlink" Target="https://broadbandnow.com/Gobrolly-Communications" TargetMode="External"/><Relationship Id="rId93" Type="http://schemas.openxmlformats.org/officeDocument/2006/relationships/hyperlink" Target="https://broadbandnow.com/Lake-Region-Electric-Cooperative" TargetMode="External"/><Relationship Id="rId98" Type="http://schemas.openxmlformats.org/officeDocument/2006/relationships/hyperlink" Target="https://broadbandnow.com/LISCO" TargetMode="External"/><Relationship Id="rId121" Type="http://schemas.openxmlformats.org/officeDocument/2006/relationships/hyperlink" Target="https://broadbandnow.com/Netlinx-Internet" TargetMode="External"/><Relationship Id="rId142" Type="http://schemas.openxmlformats.org/officeDocument/2006/relationships/hyperlink" Target="https://broadbandnow.com/Ptera" TargetMode="External"/><Relationship Id="rId163" Type="http://schemas.openxmlformats.org/officeDocument/2006/relationships/hyperlink" Target="https://broadbandnow.com/Sunrise-Communications" TargetMode="External"/><Relationship Id="rId184" Type="http://schemas.openxmlformats.org/officeDocument/2006/relationships/hyperlink" Target="https://broadbandnow.com/Vyve-Broadband" TargetMode="External"/><Relationship Id="rId189" Type="http://schemas.openxmlformats.org/officeDocument/2006/relationships/hyperlink" Target="https://broadbandnow.com/Westel-Systems" TargetMode="External"/><Relationship Id="rId3" Type="http://schemas.openxmlformats.org/officeDocument/2006/relationships/hyperlink" Target="https://broadbandnow.com/A-Better-Wireless" TargetMode="External"/><Relationship Id="rId25" Type="http://schemas.openxmlformats.org/officeDocument/2006/relationships/hyperlink" Target="https://broadbandnow.com/Blue-Ridge-Communications" TargetMode="External"/><Relationship Id="rId46" Type="http://schemas.openxmlformats.org/officeDocument/2006/relationships/hyperlink" Target="https://broadbandnow.com/ComSouth" TargetMode="External"/><Relationship Id="rId67" Type="http://schemas.openxmlformats.org/officeDocument/2006/relationships/hyperlink" Target="https://broadbandnow.com/Federated-Telephone-Cooperative" TargetMode="External"/><Relationship Id="rId116" Type="http://schemas.openxmlformats.org/officeDocument/2006/relationships/hyperlink" Target="https://broadbandnow.com/NATCO" TargetMode="External"/><Relationship Id="rId137" Type="http://schemas.openxmlformats.org/officeDocument/2006/relationships/hyperlink" Target="https://broadbandnow.com/Pine-Telephone-Company" TargetMode="External"/><Relationship Id="rId158" Type="http://schemas.openxmlformats.org/officeDocument/2006/relationships/hyperlink" Target="https://broadbandnow.com/SmarterBroadband" TargetMode="External"/><Relationship Id="rId20" Type="http://schemas.openxmlformats.org/officeDocument/2006/relationships/hyperlink" Target="https://broadbandnow.com/Beaver-Valley-Cable" TargetMode="External"/><Relationship Id="rId41" Type="http://schemas.openxmlformats.org/officeDocument/2006/relationships/hyperlink" Target="https://broadbandnow.com/CGI-Communication" TargetMode="External"/><Relationship Id="rId62" Type="http://schemas.openxmlformats.org/officeDocument/2006/relationships/hyperlink" Target="https://broadbandnow.com/Enhanced-Telecommunications-Corporation" TargetMode="External"/><Relationship Id="rId83" Type="http://schemas.openxmlformats.org/officeDocument/2006/relationships/hyperlink" Target="https://broadbandnow.com/InnovativeAir" TargetMode="External"/><Relationship Id="rId88" Type="http://schemas.openxmlformats.org/officeDocument/2006/relationships/hyperlink" Target="https://broadbandnow.com/Ketchikan-Public-Utilities" TargetMode="External"/><Relationship Id="rId111" Type="http://schemas.openxmlformats.org/officeDocument/2006/relationships/hyperlink" Target="https://broadbandnow.com/Moundville-Telephone-Company" TargetMode="External"/><Relationship Id="rId132" Type="http://schemas.openxmlformats.org/officeDocument/2006/relationships/hyperlink" Target="https://broadbandnow.com/Open-Air-Wireless" TargetMode="External"/><Relationship Id="rId153" Type="http://schemas.openxmlformats.org/officeDocument/2006/relationships/hyperlink" Target="https://broadbandnow.com/Sister-Lakes-Cable" TargetMode="External"/><Relationship Id="rId174" Type="http://schemas.openxmlformats.org/officeDocument/2006/relationships/hyperlink" Target="https://broadbandnow.com/TierOne-Networks" TargetMode="External"/><Relationship Id="rId179" Type="http://schemas.openxmlformats.org/officeDocument/2006/relationships/hyperlink" Target="https://broadbandnow.com/Velociter-Wireless" TargetMode="External"/><Relationship Id="rId195" Type="http://schemas.openxmlformats.org/officeDocument/2006/relationships/hyperlink" Target="https://broadbandnow.com/XFINITY" TargetMode="External"/><Relationship Id="rId190" Type="http://schemas.openxmlformats.org/officeDocument/2006/relationships/hyperlink" Target="https://broadbandnow.com/Whiz-To-Coho" TargetMode="External"/><Relationship Id="rId15" Type="http://schemas.openxmlformats.org/officeDocument/2006/relationships/hyperlink" Target="https://broadbandnow.com/Ax-S-Anywhere" TargetMode="External"/><Relationship Id="rId36" Type="http://schemas.openxmlformats.org/officeDocument/2006/relationships/hyperlink" Target="https://broadbandnow.com/California-Broadband-Services" TargetMode="External"/><Relationship Id="rId57" Type="http://schemas.openxmlformats.org/officeDocument/2006/relationships/hyperlink" Target="https://broadbandnow.com/Duncan-Cable" TargetMode="External"/><Relationship Id="rId106" Type="http://schemas.openxmlformats.org/officeDocument/2006/relationships/hyperlink" Target="https://broadbandnow.com/Mid-Rivers-Telephone-Cooperative" TargetMode="External"/><Relationship Id="rId127" Type="http://schemas.openxmlformats.org/officeDocument/2006/relationships/hyperlink" Target="https://broadbandnow.com/Nushagak-Electric-Telephone-Cooperative" TargetMode="External"/><Relationship Id="rId10" Type="http://schemas.openxmlformats.org/officeDocument/2006/relationships/hyperlink" Target="https://broadbandnow.com/AP-T-Wireless" TargetMode="External"/><Relationship Id="rId31" Type="http://schemas.openxmlformats.org/officeDocument/2006/relationships/hyperlink" Target="https://broadbandnow.com/Buckeye-CableSystem" TargetMode="External"/><Relationship Id="rId52" Type="http://schemas.openxmlformats.org/officeDocument/2006/relationships/hyperlink" Target="https://broadbandnow.com/Crestview-Cable-Communications" TargetMode="External"/><Relationship Id="rId73" Type="http://schemas.openxmlformats.org/officeDocument/2006/relationships/hyperlink" Target="https://broadbandnow.com/Haefele-TV" TargetMode="External"/><Relationship Id="rId78" Type="http://schemas.openxmlformats.org/officeDocument/2006/relationships/hyperlink" Target="https://broadbandnow.com/Horizon-Wireless" TargetMode="External"/><Relationship Id="rId94" Type="http://schemas.openxmlformats.org/officeDocument/2006/relationships/hyperlink" Target="https://broadbandnow.com/Lennon-Telephone-Company" TargetMode="External"/><Relationship Id="rId99" Type="http://schemas.openxmlformats.org/officeDocument/2006/relationships/hyperlink" Target="https://broadbandnow.com/LocalTel-Communications" TargetMode="External"/><Relationship Id="rId101" Type="http://schemas.openxmlformats.org/officeDocument/2006/relationships/hyperlink" Target="https://broadbandnow.com/LR-Communications-Inc-Of-Wyoming" TargetMode="External"/><Relationship Id="rId122" Type="http://schemas.openxmlformats.org/officeDocument/2006/relationships/hyperlink" Target="https://broadbandnow.com/New-Era-Broadband" TargetMode="External"/><Relationship Id="rId143" Type="http://schemas.openxmlformats.org/officeDocument/2006/relationships/hyperlink" Target="https://broadbandnow.com/Public-Service-Data-Wireless" TargetMode="External"/><Relationship Id="rId148" Type="http://schemas.openxmlformats.org/officeDocument/2006/relationships/hyperlink" Target="https://broadbandnow.com/Schatnet" TargetMode="External"/><Relationship Id="rId164" Type="http://schemas.openxmlformats.org/officeDocument/2006/relationships/hyperlink" Target="https://broadbandnow.com/Supervision" TargetMode="External"/><Relationship Id="rId169" Type="http://schemas.openxmlformats.org/officeDocument/2006/relationships/hyperlink" Target="https://broadbandnow.com/TekWav" TargetMode="External"/><Relationship Id="rId185" Type="http://schemas.openxmlformats.org/officeDocument/2006/relationships/hyperlink" Target="https://broadbandnow.com/WATCH-Communications" TargetMode="External"/><Relationship Id="rId4" Type="http://schemas.openxmlformats.org/officeDocument/2006/relationships/hyperlink" Target="https://broadbandnow.com/Adak-Eagle-Enterprises" TargetMode="External"/><Relationship Id="rId9" Type="http://schemas.openxmlformats.org/officeDocument/2006/relationships/hyperlink" Target="https://broadbandnow.com/All-Points-Broadband" TargetMode="External"/><Relationship Id="rId180" Type="http://schemas.openxmlformats.org/officeDocument/2006/relationships/hyperlink" Target="https://broadbandnow.com/Velocity-Telephone" TargetMode="External"/><Relationship Id="rId26" Type="http://schemas.openxmlformats.org/officeDocument/2006/relationships/hyperlink" Target="https://broadbandnow.com/Borealis-Broadband" TargetMode="External"/><Relationship Id="rId47" Type="http://schemas.openxmlformats.org/officeDocument/2006/relationships/hyperlink" Target="https://broadbandnow.com/Concept-Communications-Corp" TargetMode="External"/><Relationship Id="rId68" Type="http://schemas.openxmlformats.org/officeDocument/2006/relationships/hyperlink" Target="https://broadbandnow.com/FireServe" TargetMode="External"/><Relationship Id="rId89" Type="http://schemas.openxmlformats.org/officeDocument/2006/relationships/hyperlink" Target="https://broadbandnow.com/Kingdom-Connection" TargetMode="External"/><Relationship Id="rId112" Type="http://schemas.openxmlformats.org/officeDocument/2006/relationships/hyperlink" Target="https://broadbandnow.com/Mountain-Mesh" TargetMode="External"/><Relationship Id="rId133" Type="http://schemas.openxmlformats.org/officeDocument/2006/relationships/hyperlink" Target="https://broadbandnow.com/Orchard-Wirelessnet" TargetMode="External"/><Relationship Id="rId154" Type="http://schemas.openxmlformats.org/officeDocument/2006/relationships/hyperlink" Target="https://broadbandnow.com/Sjobergs" TargetMode="External"/><Relationship Id="rId175" Type="http://schemas.openxmlformats.org/officeDocument/2006/relationships/hyperlink" Target="https://broadbandnow.com/Tsunami-Wirel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3"/>
  <sheetViews>
    <sheetView tabSelected="1" workbookViewId="0">
      <selection activeCell="G17" sqref="G16:G17"/>
    </sheetView>
  </sheetViews>
  <sheetFormatPr defaultRowHeight="16.5" customHeight="1" x14ac:dyDescent="0.25"/>
  <cols>
    <col min="1" max="4" width="22.28515625" customWidth="1"/>
    <col min="6" max="6" width="14.140625" customWidth="1"/>
    <col min="7" max="7" width="15.85546875" customWidth="1"/>
    <col min="8" max="8" width="14.85546875" customWidth="1"/>
  </cols>
  <sheetData>
    <row r="1" spans="1:10" ht="16.5" customHeight="1" x14ac:dyDescent="0.25">
      <c r="A1" s="9"/>
      <c r="B1" s="9"/>
      <c r="C1" s="9"/>
      <c r="D1" s="10" t="s">
        <v>3</v>
      </c>
      <c r="E1" s="10"/>
      <c r="F1" s="11" t="s">
        <v>225</v>
      </c>
      <c r="G1" s="11" t="s">
        <v>228</v>
      </c>
      <c r="H1" s="11" t="s">
        <v>228</v>
      </c>
      <c r="I1" s="4" t="s">
        <v>231</v>
      </c>
      <c r="J1" t="s">
        <v>222</v>
      </c>
    </row>
    <row r="2" spans="1:10" ht="16.5" customHeight="1" thickBot="1" x14ac:dyDescent="0.3">
      <c r="A2" s="12" t="s">
        <v>0</v>
      </c>
      <c r="B2" s="12" t="s">
        <v>1</v>
      </c>
      <c r="C2" s="12" t="s">
        <v>2</v>
      </c>
      <c r="D2" s="11" t="s">
        <v>220</v>
      </c>
      <c r="E2" s="13" t="s">
        <v>221</v>
      </c>
      <c r="F2" s="11" t="s">
        <v>226</v>
      </c>
      <c r="G2" s="11" t="s">
        <v>229</v>
      </c>
      <c r="H2" s="11" t="s">
        <v>230</v>
      </c>
      <c r="J2" t="s">
        <v>232</v>
      </c>
    </row>
    <row r="3" spans="1:10" ht="16.5" customHeight="1" thickBot="1" x14ac:dyDescent="0.3">
      <c r="A3" s="1" t="s">
        <v>8</v>
      </c>
      <c r="B3" s="7">
        <v>73</v>
      </c>
      <c r="C3" s="2" t="s">
        <v>9</v>
      </c>
      <c r="D3" s="8">
        <v>2</v>
      </c>
      <c r="E3" s="8">
        <v>10</v>
      </c>
      <c r="F3" s="15">
        <f>100*(1-SUM($B$3:B3)/$B$201)</f>
        <v>99.999992519417063</v>
      </c>
      <c r="G3" s="15">
        <f>100*(1-SUM($B$3:B3)/$B$202)</f>
        <v>99.999995133333329</v>
      </c>
      <c r="H3" s="17">
        <f>100*(1-(SUM($B$3:B5)+0.2*($B$203-$B$202))/$B$203)</f>
        <v>88.571369342857139</v>
      </c>
    </row>
    <row r="4" spans="1:10" ht="16.5" customHeight="1" thickBot="1" x14ac:dyDescent="0.3">
      <c r="A4" s="1" t="s">
        <v>38</v>
      </c>
      <c r="B4" s="7">
        <v>1000</v>
      </c>
      <c r="C4" s="2" t="s">
        <v>15</v>
      </c>
      <c r="D4" s="8">
        <v>5</v>
      </c>
      <c r="E4" s="8">
        <v>40</v>
      </c>
      <c r="F4" s="15">
        <f>100*(1-SUM($B$3:B4)/$B$201)</f>
        <v>99.999890045678157</v>
      </c>
      <c r="G4" s="15">
        <f>100*(1-SUM($B$3:B4)/$B$202)</f>
        <v>99.99992846666666</v>
      </c>
      <c r="H4" s="17">
        <f>100*(1-(SUM($B$3:B6)+0.5*($B$203-$B$202))/$B$203)</f>
        <v>71.427712199999988</v>
      </c>
    </row>
    <row r="5" spans="1:10" ht="16.5" customHeight="1" thickBot="1" x14ac:dyDescent="0.3">
      <c r="A5" s="1" t="s">
        <v>42</v>
      </c>
      <c r="B5" s="7">
        <v>1000</v>
      </c>
      <c r="C5" s="2" t="s">
        <v>15</v>
      </c>
      <c r="D5" s="8">
        <v>5</v>
      </c>
      <c r="E5" s="8">
        <v>40</v>
      </c>
      <c r="F5" s="15">
        <f>100*(1-SUM($B$3:B5)/$B$201)</f>
        <v>99.999787571939251</v>
      </c>
      <c r="G5" s="15">
        <f>100*(1-SUM($B$3:B5)/$B$202)</f>
        <v>99.999861800000005</v>
      </c>
      <c r="H5" s="16">
        <f>100*(1-(SUM($B$3:B7)+0.5*($B$203-$B$202))/$B$203)</f>
        <v>71.411826485714286</v>
      </c>
    </row>
    <row r="6" spans="1:10" ht="16.5" customHeight="1" thickBot="1" x14ac:dyDescent="0.3">
      <c r="A6" s="1" t="s">
        <v>74</v>
      </c>
      <c r="B6" s="7">
        <v>28000</v>
      </c>
      <c r="C6" s="2" t="s">
        <v>60</v>
      </c>
      <c r="D6" s="8">
        <v>5</v>
      </c>
      <c r="E6" s="8">
        <v>1000</v>
      </c>
      <c r="F6" s="15">
        <f>100*(1-SUM($B$3:B6)/$B$201)</f>
        <v>99.9969183072498</v>
      </c>
      <c r="G6" s="15">
        <f>100*(1-SUM($B$3:B6)/$B$202)</f>
        <v>99.997995133333333</v>
      </c>
      <c r="H6" s="16">
        <f>100*(1-(SUM($B$3:B8)+0.5*($B$203-$B$202))/$B$203)</f>
        <v>71.405197914285708</v>
      </c>
    </row>
    <row r="7" spans="1:10" ht="16.5" customHeight="1" thickBot="1" x14ac:dyDescent="0.3">
      <c r="A7" s="1" t="s">
        <v>83</v>
      </c>
      <c r="B7" s="7">
        <v>556000</v>
      </c>
      <c r="C7" s="2" t="s">
        <v>84</v>
      </c>
      <c r="D7" s="8">
        <v>5</v>
      </c>
      <c r="E7" s="8">
        <v>600</v>
      </c>
      <c r="F7" s="15">
        <f>100*(1-SUM($B$3:B7)/$B$201)</f>
        <v>99.939942908416441</v>
      </c>
      <c r="G7" s="15">
        <f>100*(1-SUM($B$3:B7)/$B$202)</f>
        <v>99.960928466666672</v>
      </c>
      <c r="H7" s="16">
        <f>100*(1-(SUM($B$3:B9)+0.5*($B$203-$B$202))/$B$203)</f>
        <v>71.405140771428563</v>
      </c>
    </row>
    <row r="8" spans="1:10" ht="16.5" customHeight="1" thickBot="1" x14ac:dyDescent="0.3">
      <c r="A8" s="1" t="s">
        <v>89</v>
      </c>
      <c r="B8" s="7">
        <v>232000</v>
      </c>
      <c r="C8" s="2" t="s">
        <v>5</v>
      </c>
      <c r="D8" s="8">
        <v>5</v>
      </c>
      <c r="E8" s="8">
        <v>60</v>
      </c>
      <c r="F8" s="15">
        <f>100*(1-SUM($B$3:B8)/$B$201)</f>
        <v>99.916169000989569</v>
      </c>
      <c r="G8" s="15">
        <f>100*(1-SUM($B$3:B8)/$B$202)</f>
        <v>99.945461800000004</v>
      </c>
      <c r="H8" s="16">
        <f>100*(1-(SUM($B$3:B10)+0.5*($B$203-$B$202))/$B$203)</f>
        <v>71.404769342857151</v>
      </c>
    </row>
    <row r="9" spans="1:10" ht="16.5" customHeight="1" thickBot="1" x14ac:dyDescent="0.3">
      <c r="A9" s="1" t="s">
        <v>144</v>
      </c>
      <c r="B9" s="7">
        <v>2000</v>
      </c>
      <c r="C9" s="2" t="s">
        <v>145</v>
      </c>
      <c r="D9" s="8">
        <v>5</v>
      </c>
      <c r="E9" s="8">
        <v>100</v>
      </c>
      <c r="F9" s="15">
        <f>100*(1-SUM($B$3:B9)/$B$201)</f>
        <v>99.915964053511757</v>
      </c>
      <c r="G9" s="15">
        <f>100*(1-SUM($B$3:B9)/$B$202)</f>
        <v>99.945328466666666</v>
      </c>
      <c r="H9" s="16">
        <f>100*(1-(SUM($B$3:B11)+0.5*($B$203-$B$202))/$B$203)</f>
        <v>71.400226485714285</v>
      </c>
    </row>
    <row r="10" spans="1:10" ht="16.5" customHeight="1" thickBot="1" x14ac:dyDescent="0.3">
      <c r="A10" s="1" t="s">
        <v>198</v>
      </c>
      <c r="B10" s="7">
        <v>13000</v>
      </c>
      <c r="C10" s="2" t="s">
        <v>199</v>
      </c>
      <c r="D10" s="8">
        <v>5</v>
      </c>
      <c r="E10" s="8">
        <v>100</v>
      </c>
      <c r="F10" s="15">
        <f>100*(1-SUM($B$3:B10)/$B$201)</f>
        <v>99.914631894905952</v>
      </c>
      <c r="G10" s="15">
        <f>100*(1-SUM($B$3:B10)/$B$202)</f>
        <v>99.944461799999999</v>
      </c>
      <c r="H10" s="16">
        <f>100*(1-(SUM($B$3:B12)+0.5*($B$203-$B$202))/$B$203)</f>
        <v>71.400112199999995</v>
      </c>
    </row>
    <row r="11" spans="1:10" ht="16.5" customHeight="1" thickBot="1" x14ac:dyDescent="0.3">
      <c r="A11" s="1" t="s">
        <v>77</v>
      </c>
      <c r="B11" s="7">
        <v>159000</v>
      </c>
      <c r="C11" s="2" t="s">
        <v>5</v>
      </c>
      <c r="D11" s="8">
        <v>6</v>
      </c>
      <c r="E11" s="8">
        <v>1000</v>
      </c>
      <c r="F11" s="15">
        <f>100*(1-SUM($B$3:B11)/$B$201)</f>
        <v>99.898338570419426</v>
      </c>
      <c r="G11" s="15">
        <f>100*(1-SUM($B$3:B11)/$B$202)</f>
        <v>99.933861800000003</v>
      </c>
      <c r="H11" s="17">
        <f>100*(1-(SUM($B$3:B13)+0.6*($B$203-$B$202))/$B$203)</f>
        <v>65.680655057142857</v>
      </c>
    </row>
    <row r="12" spans="1:10" ht="16.5" customHeight="1" thickBot="1" x14ac:dyDescent="0.3">
      <c r="A12" s="1" t="s">
        <v>190</v>
      </c>
      <c r="B12" s="7">
        <v>4000</v>
      </c>
      <c r="C12" s="2" t="s">
        <v>20</v>
      </c>
      <c r="D12" s="8">
        <v>8</v>
      </c>
      <c r="E12" s="8">
        <v>25</v>
      </c>
      <c r="F12" s="15">
        <f>100*(1-SUM($B$3:B12)/$B$201)</f>
        <v>99.897928675463788</v>
      </c>
      <c r="G12" s="15">
        <f>100*(1-SUM($B$3:B12)/$B$202)</f>
        <v>99.933595133333327</v>
      </c>
      <c r="H12" s="16">
        <f>100*(1-(SUM($B$3:B14)+0.6*($B$203-$B$202))/$B$203)</f>
        <v>65.678855057142854</v>
      </c>
    </row>
    <row r="13" spans="1:10" ht="16.5" customHeight="1" thickBot="1" x14ac:dyDescent="0.3">
      <c r="A13" s="1" t="s">
        <v>4</v>
      </c>
      <c r="B13" s="7">
        <v>181000</v>
      </c>
      <c r="C13" s="2" t="s">
        <v>5</v>
      </c>
      <c r="D13" s="8">
        <v>10</v>
      </c>
      <c r="E13" s="8">
        <v>200</v>
      </c>
      <c r="F13" s="15">
        <f>100*(1-SUM($B$3:B13)/$B$201)</f>
        <v>99.879380928721289</v>
      </c>
      <c r="G13" s="15">
        <f>100*(1-SUM($B$3:B13)/$B$202)</f>
        <v>99.921528466666672</v>
      </c>
      <c r="H13" s="17">
        <f>100*(1-(SUM($B$3:B13)+0.8*($B$203-$B$202))/$B$203)</f>
        <v>54.252083628571434</v>
      </c>
    </row>
    <row r="14" spans="1:10" ht="16.5" customHeight="1" thickBot="1" x14ac:dyDescent="0.3">
      <c r="A14" s="1" t="s">
        <v>32</v>
      </c>
      <c r="B14" s="7">
        <v>63000</v>
      </c>
      <c r="C14" s="2" t="s">
        <v>5</v>
      </c>
      <c r="D14" s="8">
        <v>10</v>
      </c>
      <c r="E14" s="8">
        <v>250</v>
      </c>
      <c r="F14" s="15">
        <f>100*(1-SUM($B$3:B14)/$B$201)</f>
        <v>99.872925083170017</v>
      </c>
      <c r="G14" s="15">
        <f>100*(1-SUM($B$3:B14)/$B$202)</f>
        <v>99.91732846666666</v>
      </c>
      <c r="H14" s="18">
        <f>100*(1-(SUM($B$3:B14)+0.8*($B$203-$B$202))/$B$203)</f>
        <v>54.250283628571424</v>
      </c>
    </row>
    <row r="15" spans="1:10" ht="16.5" customHeight="1" thickBot="1" x14ac:dyDescent="0.3">
      <c r="A15" s="1" t="s">
        <v>39</v>
      </c>
      <c r="B15" s="7">
        <v>50000</v>
      </c>
      <c r="C15" s="2" t="s">
        <v>5</v>
      </c>
      <c r="D15" s="8">
        <v>10</v>
      </c>
      <c r="E15" s="8">
        <v>250</v>
      </c>
      <c r="F15" s="15">
        <f>100*(1-SUM($B$3:B15)/$B$201)</f>
        <v>99.867801396224579</v>
      </c>
      <c r="G15" s="15">
        <f>100*(1-SUM($B$3:B15)/$B$202)</f>
        <v>99.91399513333333</v>
      </c>
      <c r="H15" s="18">
        <f>100*(1-(SUM($B$3:B15)+0.8*($B$203-$B$202))/$B$203)</f>
        <v>54.248855057142855</v>
      </c>
    </row>
    <row r="16" spans="1:10" ht="16.5" customHeight="1" thickBot="1" x14ac:dyDescent="0.3">
      <c r="A16" s="1" t="s">
        <v>81</v>
      </c>
      <c r="B16" s="7">
        <v>64000</v>
      </c>
      <c r="C16" s="2" t="s">
        <v>5</v>
      </c>
      <c r="D16" s="8">
        <v>10</v>
      </c>
      <c r="E16" s="8">
        <v>16</v>
      </c>
      <c r="F16" s="15">
        <f>100*(1-SUM($B$3:B16)/$B$201)</f>
        <v>99.8612430769344</v>
      </c>
      <c r="G16" s="15">
        <f>100*(1-SUM($B$3:B16)/$B$202)</f>
        <v>99.909728466666664</v>
      </c>
      <c r="H16" s="18">
        <f>100*(1-(SUM($B$3:B16)+0.8*($B$203-$B$202))/$B$203)</f>
        <v>54.247026485714287</v>
      </c>
    </row>
    <row r="17" spans="1:8" ht="16.5" customHeight="1" thickBot="1" x14ac:dyDescent="0.3">
      <c r="A17" s="1" t="s">
        <v>94</v>
      </c>
      <c r="B17" s="7">
        <v>308700000</v>
      </c>
      <c r="C17" s="2" t="s">
        <v>95</v>
      </c>
      <c r="D17" s="8">
        <v>10</v>
      </c>
      <c r="E17" s="8">
        <v>50</v>
      </c>
      <c r="F17" s="15">
        <f>100*(1-SUM($B$3:B17)/$B$201)</f>
        <v>68.227599875755502</v>
      </c>
      <c r="G17" s="15">
        <f>100*(1-SUM($B$3:B17)/$B$202)</f>
        <v>79.329728466666666</v>
      </c>
      <c r="H17" s="18">
        <f>100*(1-(SUM($B$3:B17)+0.8*($B$203-$B$202))/$B$203)</f>
        <v>45.427026485714286</v>
      </c>
    </row>
    <row r="18" spans="1:8" ht="16.5" customHeight="1" thickBot="1" x14ac:dyDescent="0.3">
      <c r="A18" s="1" t="s">
        <v>179</v>
      </c>
      <c r="B18" s="7">
        <v>462000</v>
      </c>
      <c r="C18" s="2" t="s">
        <v>5</v>
      </c>
      <c r="D18" s="8">
        <v>10</v>
      </c>
      <c r="E18" s="8">
        <v>100</v>
      </c>
      <c r="F18" s="15">
        <f>100*(1-SUM($B$3:B18)/$B$201)</f>
        <v>68.180257008379598</v>
      </c>
      <c r="G18" s="15">
        <f>100*(1-SUM($B$3:B18)/$B$202)</f>
        <v>79.298928466666666</v>
      </c>
      <c r="H18" s="18">
        <f>100*(1-(SUM($B$3:B18)+0.8*($B$203-$B$202))/$B$203)</f>
        <v>45.413826485714281</v>
      </c>
    </row>
    <row r="19" spans="1:8" ht="16.5" customHeight="1" thickBot="1" x14ac:dyDescent="0.3">
      <c r="A19" s="1" t="s">
        <v>195</v>
      </c>
      <c r="B19" s="7">
        <v>85000</v>
      </c>
      <c r="C19" s="2" t="s">
        <v>5</v>
      </c>
      <c r="D19" s="8">
        <v>10</v>
      </c>
      <c r="E19" s="8">
        <v>200</v>
      </c>
      <c r="F19" s="15">
        <f>100*(1-SUM($B$3:B19)/$B$201)</f>
        <v>68.171546740572339</v>
      </c>
      <c r="G19" s="15">
        <f>100*(1-SUM($B$3:B19)/$B$202)</f>
        <v>79.29326180000001</v>
      </c>
      <c r="H19" s="18">
        <f>100*(1-(SUM($B$3:B19)+0.8*($B$203-$B$202))/$B$203)</f>
        <v>45.411397914285715</v>
      </c>
    </row>
    <row r="20" spans="1:8" ht="16.5" customHeight="1" thickBot="1" x14ac:dyDescent="0.3">
      <c r="A20" s="1" t="s">
        <v>200</v>
      </c>
      <c r="B20" s="7">
        <v>35000</v>
      </c>
      <c r="C20" s="2" t="s">
        <v>5</v>
      </c>
      <c r="D20" s="8">
        <v>10</v>
      </c>
      <c r="E20" s="8">
        <v>100</v>
      </c>
      <c r="F20" s="15">
        <f>100*(1-SUM($B$3:B20)/$B$201)</f>
        <v>68.167960159710532</v>
      </c>
      <c r="G20" s="15">
        <f>100*(1-SUM($B$3:B20)/$B$202)</f>
        <v>79.290928466666671</v>
      </c>
      <c r="H20" s="18">
        <f>100*(1-(SUM($B$3:B20)+0.8*($B$203-$B$202))/$B$203)</f>
        <v>45.410397914285717</v>
      </c>
    </row>
    <row r="21" spans="1:8" ht="16.5" customHeight="1" thickBot="1" x14ac:dyDescent="0.3">
      <c r="A21" s="1" t="s">
        <v>148</v>
      </c>
      <c r="B21" s="7">
        <v>567000</v>
      </c>
      <c r="C21" s="2" t="s">
        <v>5</v>
      </c>
      <c r="D21" s="8">
        <v>12</v>
      </c>
      <c r="E21" s="8">
        <v>50</v>
      </c>
      <c r="F21" s="15">
        <f>100*(1-SUM($B$3:B21)/$B$201)</f>
        <v>68.109857549749194</v>
      </c>
      <c r="G21" s="15">
        <f>100*(1-SUM($B$3:B21)/$B$202)</f>
        <v>79.253128466666666</v>
      </c>
      <c r="H21" s="18">
        <f>100*(1-(SUM($B$3:B21)+0.8*($B$203-$B$202))/$B$203)</f>
        <v>45.394197914285719</v>
      </c>
    </row>
    <row r="22" spans="1:8" ht="16.5" customHeight="1" thickBot="1" x14ac:dyDescent="0.3">
      <c r="A22" s="1" t="s">
        <v>204</v>
      </c>
      <c r="B22" s="7">
        <v>307900000</v>
      </c>
      <c r="C22" s="2" t="s">
        <v>95</v>
      </c>
      <c r="D22" s="8">
        <v>12</v>
      </c>
      <c r="E22" s="8">
        <v>50</v>
      </c>
      <c r="F22" s="15">
        <f>100*(1-SUM($B$3:B22)/$B$201)</f>
        <v>36.558193339697411</v>
      </c>
      <c r="G22" s="15">
        <f>100*(1-SUM($B$3:B22)/$B$202)</f>
        <v>58.72646180000001</v>
      </c>
      <c r="H22" s="18">
        <f>100*(1-(SUM($B$3:B22)+0.8*($B$203-$B$202))/$B$203)</f>
        <v>36.59705505714286</v>
      </c>
    </row>
    <row r="23" spans="1:8" ht="16.5" customHeight="1" thickBot="1" x14ac:dyDescent="0.3">
      <c r="A23" s="1" t="s">
        <v>90</v>
      </c>
      <c r="B23" s="7">
        <v>97000</v>
      </c>
      <c r="C23" s="2" t="s">
        <v>5</v>
      </c>
      <c r="D23" s="8">
        <v>15</v>
      </c>
      <c r="E23" s="8">
        <v>150</v>
      </c>
      <c r="F23" s="15">
        <f>100*(1-SUM($B$3:B23)/$B$201)</f>
        <v>36.548253387023244</v>
      </c>
      <c r="G23" s="15">
        <f>100*(1-SUM($B$3:B23)/$B$202)</f>
        <v>58.719995133333335</v>
      </c>
      <c r="H23" s="18">
        <f>100*(1-(SUM($B$3:B23)+0.8*($B$203-$B$202))/$B$203)</f>
        <v>36.594283628571432</v>
      </c>
    </row>
    <row r="24" spans="1:8" ht="16.5" customHeight="1" thickBot="1" x14ac:dyDescent="0.3">
      <c r="A24" s="1" t="s">
        <v>36</v>
      </c>
      <c r="B24" s="7">
        <v>60000</v>
      </c>
      <c r="C24" s="2" t="s">
        <v>5</v>
      </c>
      <c r="D24" s="8">
        <v>16</v>
      </c>
      <c r="E24" s="8">
        <v>300</v>
      </c>
      <c r="F24" s="15">
        <f>100*(1-SUM($B$3:B24)/$B$201)</f>
        <v>36.542104962688718</v>
      </c>
      <c r="G24" s="15">
        <f>100*(1-SUM($B$3:B24)/$B$202)</f>
        <v>58.71599513333333</v>
      </c>
      <c r="H24" s="18">
        <f>100*(1-(SUM($B$3:B24)+0.8*($B$203-$B$202))/$B$203)</f>
        <v>36.592569342857139</v>
      </c>
    </row>
    <row r="25" spans="1:8" ht="16.5" customHeight="1" thickBot="1" x14ac:dyDescent="0.3">
      <c r="A25" s="1" t="s">
        <v>31</v>
      </c>
      <c r="B25" s="7">
        <v>42000</v>
      </c>
      <c r="C25" s="2" t="s">
        <v>5</v>
      </c>
      <c r="D25" s="8">
        <v>20</v>
      </c>
      <c r="E25" s="8">
        <v>50</v>
      </c>
      <c r="F25" s="15">
        <f>100*(1-SUM($B$3:B25)/$B$201)</f>
        <v>36.537801065654541</v>
      </c>
      <c r="G25" s="15">
        <f>100*(1-SUM($B$3:B25)/$B$202)</f>
        <v>58.713195133333329</v>
      </c>
      <c r="H25" s="17">
        <f>100*(1-(SUM($B$3:B25)+$B$203-$B$202)/$B$203)</f>
        <v>25.162797914285719</v>
      </c>
    </row>
    <row r="26" spans="1:8" ht="16.5" customHeight="1" thickBot="1" x14ac:dyDescent="0.3">
      <c r="A26" s="1" t="s">
        <v>75</v>
      </c>
      <c r="B26" s="7">
        <v>143000</v>
      </c>
      <c r="C26" s="2" t="s">
        <v>5</v>
      </c>
      <c r="D26" s="8">
        <v>20</v>
      </c>
      <c r="E26" s="8">
        <v>100</v>
      </c>
      <c r="F26" s="15">
        <f>100*(1-SUM($B$3:B26)/$B$201)</f>
        <v>36.523147320990567</v>
      </c>
      <c r="G26" s="15">
        <f>100*(1-SUM($B$3:B26)/$B$202)</f>
        <v>58.703661799999992</v>
      </c>
      <c r="H26" s="18">
        <f>100*(1-(SUM($B$3:B26)+$B$203-$B$202)/$B$203)</f>
        <v>25.1587122</v>
      </c>
    </row>
    <row r="27" spans="1:8" ht="16.5" customHeight="1" thickBot="1" x14ac:dyDescent="0.3">
      <c r="A27" s="1" t="s">
        <v>82</v>
      </c>
      <c r="B27" s="7">
        <v>537000</v>
      </c>
      <c r="C27" s="2" t="s">
        <v>5</v>
      </c>
      <c r="D27" s="8">
        <v>20</v>
      </c>
      <c r="E27" s="8">
        <v>700</v>
      </c>
      <c r="F27" s="15">
        <f>100*(1-SUM($B$3:B27)/$B$201)</f>
        <v>36.468118923196478</v>
      </c>
      <c r="G27" s="15">
        <f>100*(1-SUM($B$3:B27)/$B$202)</f>
        <v>58.667861799999997</v>
      </c>
      <c r="H27" s="18">
        <f>100*(1-(SUM($B$3:B27)+$B$203-$B$202)/$B$203)</f>
        <v>25.143369342857149</v>
      </c>
    </row>
    <row r="28" spans="1:8" ht="16.5" customHeight="1" thickBot="1" x14ac:dyDescent="0.3">
      <c r="A28" s="1" t="s">
        <v>105</v>
      </c>
      <c r="B28" s="7">
        <v>5000</v>
      </c>
      <c r="C28" s="2" t="s">
        <v>5</v>
      </c>
      <c r="D28" s="8">
        <v>20</v>
      </c>
      <c r="E28" s="8">
        <v>20</v>
      </c>
      <c r="F28" s="15">
        <f>100*(1-SUM($B$3:B28)/$B$201)</f>
        <v>36.467606554501941</v>
      </c>
      <c r="G28" s="15">
        <f>100*(1-SUM($B$3:B28)/$B$202)</f>
        <v>58.667528466666674</v>
      </c>
      <c r="H28" s="18">
        <f>100*(1-(SUM($B$3:B28)+$B$203-$B$202)/$B$203)</f>
        <v>25.143226485714287</v>
      </c>
    </row>
    <row r="29" spans="1:8" ht="16.5" customHeight="1" thickBot="1" x14ac:dyDescent="0.3">
      <c r="A29" s="1" t="s">
        <v>160</v>
      </c>
      <c r="B29" s="7">
        <v>40000</v>
      </c>
      <c r="C29" s="2" t="s">
        <v>5</v>
      </c>
      <c r="D29" s="8">
        <v>20</v>
      </c>
      <c r="E29" s="8">
        <v>60</v>
      </c>
      <c r="F29" s="15">
        <f>100*(1-SUM($B$3:B29)/$B$201)</f>
        <v>36.463507604945576</v>
      </c>
      <c r="G29" s="15">
        <f>100*(1-SUM($B$3:B29)/$B$202)</f>
        <v>58.664861800000004</v>
      </c>
      <c r="H29" s="18">
        <f>100*(1-(SUM($B$3:B29)+$B$203-$B$202)/$B$203)</f>
        <v>25.142083628571431</v>
      </c>
    </row>
    <row r="30" spans="1:8" ht="16.5" customHeight="1" thickBot="1" x14ac:dyDescent="0.3">
      <c r="A30" s="1" t="s">
        <v>206</v>
      </c>
      <c r="B30" s="7">
        <v>2600000</v>
      </c>
      <c r="C30" s="2" t="s">
        <v>5</v>
      </c>
      <c r="D30" s="8">
        <v>20</v>
      </c>
      <c r="E30" s="8">
        <v>700</v>
      </c>
      <c r="F30" s="15">
        <f>100*(1-SUM($B$3:B30)/$B$201)</f>
        <v>36.197075883782425</v>
      </c>
      <c r="G30" s="15">
        <f>100*(1-SUM($B$3:B30)/$B$202)</f>
        <v>58.491528466666665</v>
      </c>
      <c r="H30" s="18">
        <f>100*(1-(SUM($B$3:B30)+$B$203-$B$202)/$B$203)</f>
        <v>25.067797914285716</v>
      </c>
    </row>
    <row r="31" spans="1:8" ht="16.5" customHeight="1" thickBot="1" x14ac:dyDescent="0.3">
      <c r="A31" s="1" t="s">
        <v>17</v>
      </c>
      <c r="B31" s="7">
        <v>9000</v>
      </c>
      <c r="C31" s="2" t="s">
        <v>5</v>
      </c>
      <c r="D31" s="8">
        <v>25</v>
      </c>
      <c r="E31" s="8">
        <v>200</v>
      </c>
      <c r="F31" s="15">
        <f>100*(1-SUM($B$3:B31)/$B$201)</f>
        <v>36.196153620132257</v>
      </c>
      <c r="G31" s="15">
        <f>100*(1-SUM($B$3:B31)/$B$202)</f>
        <v>58.490928466666659</v>
      </c>
      <c r="H31" s="18">
        <f>100*(1-(SUM($B$3:B31)+$B$203-$B$202)/$B$203)</f>
        <v>25.067540771428575</v>
      </c>
    </row>
    <row r="32" spans="1:8" ht="16.5" customHeight="1" thickBot="1" x14ac:dyDescent="0.3">
      <c r="A32" s="1" t="s">
        <v>103</v>
      </c>
      <c r="B32" s="7">
        <v>12000</v>
      </c>
      <c r="C32" s="2" t="s">
        <v>9</v>
      </c>
      <c r="D32" s="8">
        <v>25</v>
      </c>
      <c r="E32" s="8">
        <v>1000</v>
      </c>
      <c r="F32" s="15">
        <f>100*(1-SUM($B$3:B32)/$B$201)</f>
        <v>36.194923935265344</v>
      </c>
      <c r="G32" s="15">
        <f>100*(1-SUM($B$3:B32)/$B$202)</f>
        <v>58.490128466666668</v>
      </c>
      <c r="H32" s="18">
        <f>100*(1-(SUM($B$3:B32)+$B$203-$B$202)/$B$203)</f>
        <v>25.06719791428571</v>
      </c>
    </row>
    <row r="33" spans="1:8" ht="16.5" customHeight="1" thickBot="1" x14ac:dyDescent="0.3">
      <c r="A33" s="1" t="s">
        <v>104</v>
      </c>
      <c r="B33" s="7">
        <v>39000</v>
      </c>
      <c r="C33" s="2" t="s">
        <v>5</v>
      </c>
      <c r="D33" s="8">
        <v>25</v>
      </c>
      <c r="E33" s="8">
        <v>150</v>
      </c>
      <c r="F33" s="15">
        <f>100*(1-SUM($B$3:B33)/$B$201)</f>
        <v>36.190927459447899</v>
      </c>
      <c r="G33" s="15">
        <f>100*(1-SUM($B$3:B33)/$B$202)</f>
        <v>58.487528466666674</v>
      </c>
      <c r="H33" s="18">
        <f>100*(1-(SUM($B$3:B33)+$B$203-$B$202)/$B$203)</f>
        <v>25.066083628571434</v>
      </c>
    </row>
    <row r="34" spans="1:8" ht="16.5" customHeight="1" thickBot="1" x14ac:dyDescent="0.3">
      <c r="A34" s="1" t="s">
        <v>120</v>
      </c>
      <c r="B34" s="7">
        <v>100</v>
      </c>
      <c r="C34" s="2" t="s">
        <v>5</v>
      </c>
      <c r="D34" s="8">
        <v>25</v>
      </c>
      <c r="E34" s="8">
        <v>400</v>
      </c>
      <c r="F34" s="15">
        <f>100*(1-SUM($B$3:B34)/$B$201)</f>
        <v>36.190917212074005</v>
      </c>
      <c r="G34" s="15">
        <f>100*(1-SUM($B$3:B34)/$B$202)</f>
        <v>58.487521799999996</v>
      </c>
      <c r="H34" s="18">
        <f>100*(1-(SUM($B$3:B34)+$B$203-$B$202)/$B$203)</f>
        <v>25.066080771428567</v>
      </c>
    </row>
    <row r="35" spans="1:8" ht="16.5" customHeight="1" thickBot="1" x14ac:dyDescent="0.3">
      <c r="A35" s="1" t="s">
        <v>153</v>
      </c>
      <c r="B35" s="7">
        <v>3000</v>
      </c>
      <c r="C35" s="2" t="s">
        <v>154</v>
      </c>
      <c r="D35" s="8">
        <v>25</v>
      </c>
      <c r="E35" s="8">
        <v>400</v>
      </c>
      <c r="F35" s="15">
        <f>100*(1-SUM($B$3:B35)/$B$201)</f>
        <v>36.190609790857273</v>
      </c>
      <c r="G35" s="15">
        <f>100*(1-SUM($B$3:B35)/$B$202)</f>
        <v>58.487321800000004</v>
      </c>
      <c r="H35" s="18">
        <f>100*(1-(SUM($B$3:B35)+$B$203-$B$202)/$B$203)</f>
        <v>25.065995057142853</v>
      </c>
    </row>
    <row r="36" spans="1:8" ht="16.5" customHeight="1" thickBot="1" x14ac:dyDescent="0.3">
      <c r="A36" s="1" t="s">
        <v>156</v>
      </c>
      <c r="B36" s="7">
        <v>13000</v>
      </c>
      <c r="C36" s="2" t="s">
        <v>5</v>
      </c>
      <c r="D36" s="8">
        <v>25</v>
      </c>
      <c r="E36" s="8">
        <v>100</v>
      </c>
      <c r="F36" s="15">
        <f>100*(1-SUM($B$3:B36)/$B$201)</f>
        <v>36.189277632251461</v>
      </c>
      <c r="G36" s="15">
        <f>100*(1-SUM($B$3:B36)/$B$202)</f>
        <v>58.486455133333322</v>
      </c>
      <c r="H36" s="18">
        <f>100*(1-(SUM($B$3:B36)+$B$203-$B$202)/$B$203)</f>
        <v>25.06562362857143</v>
      </c>
    </row>
    <row r="37" spans="1:8" ht="16.5" customHeight="1" thickBot="1" x14ac:dyDescent="0.3">
      <c r="A37" s="1" t="s">
        <v>188</v>
      </c>
      <c r="B37" s="7">
        <v>300</v>
      </c>
      <c r="C37" s="2" t="s">
        <v>15</v>
      </c>
      <c r="D37" s="8">
        <v>25</v>
      </c>
      <c r="E37" s="8">
        <v>75</v>
      </c>
      <c r="F37" s="15">
        <f>100*(1-SUM($B$3:B37)/$B$201)</f>
        <v>36.189246890129787</v>
      </c>
      <c r="G37" s="15">
        <f>100*(1-SUM($B$3:B37)/$B$202)</f>
        <v>58.486435133333337</v>
      </c>
      <c r="H37" s="18">
        <f>100*(1-(SUM($B$3:B37)+$B$203-$B$202)/$B$203)</f>
        <v>25.065615057142853</v>
      </c>
    </row>
    <row r="38" spans="1:8" ht="16.5" customHeight="1" thickBot="1" x14ac:dyDescent="0.3">
      <c r="A38" s="1" t="s">
        <v>14</v>
      </c>
      <c r="B38" s="7">
        <v>12000</v>
      </c>
      <c r="C38" s="2" t="s">
        <v>15</v>
      </c>
      <c r="D38" s="8">
        <v>30</v>
      </c>
      <c r="E38" s="8">
        <v>150</v>
      </c>
      <c r="F38" s="15">
        <f>100*(1-SUM($B$3:B38)/$B$201)</f>
        <v>36.188017205262881</v>
      </c>
      <c r="G38" s="15">
        <f>100*(1-SUM($B$3:B38)/$B$202)</f>
        <v>58.485635133333332</v>
      </c>
      <c r="H38" s="18">
        <f>100*(1-(SUM($B$3:B38)+$B$203-$B$202)/$B$203)</f>
        <v>25.065272199999999</v>
      </c>
    </row>
    <row r="39" spans="1:8" ht="16.5" customHeight="1" thickBot="1" x14ac:dyDescent="0.3">
      <c r="A39" s="1" t="s">
        <v>72</v>
      </c>
      <c r="B39" s="7">
        <v>6000</v>
      </c>
      <c r="C39" s="2" t="s">
        <v>5</v>
      </c>
      <c r="D39" s="8">
        <v>30</v>
      </c>
      <c r="E39" s="8">
        <v>30</v>
      </c>
      <c r="F39" s="15">
        <f>100*(1-SUM($B$3:B39)/$B$201)</f>
        <v>36.187402362829424</v>
      </c>
      <c r="G39" s="15">
        <f>100*(1-SUM($B$3:B39)/$B$202)</f>
        <v>58.485235133333333</v>
      </c>
      <c r="H39" s="18">
        <f>100*(1-(SUM($B$3:B39)+$B$203-$B$202)/$B$203)</f>
        <v>25.065100771428572</v>
      </c>
    </row>
    <row r="40" spans="1:8" ht="16.5" customHeight="1" thickBot="1" x14ac:dyDescent="0.3">
      <c r="A40" s="1" t="s">
        <v>163</v>
      </c>
      <c r="B40" s="7">
        <v>3200000</v>
      </c>
      <c r="C40" s="2" t="s">
        <v>5</v>
      </c>
      <c r="D40" s="8">
        <v>30</v>
      </c>
      <c r="E40" s="8">
        <v>375</v>
      </c>
      <c r="F40" s="15">
        <f>100*(1-SUM($B$3:B40)/$B$201)</f>
        <v>35.859486398320939</v>
      </c>
      <c r="G40" s="15">
        <f>100*(1-SUM($B$3:B40)/$B$202)</f>
        <v>58.271901799999995</v>
      </c>
      <c r="H40" s="18">
        <f>100*(1-(SUM($B$3:B40)+$B$203-$B$202)/$B$203)</f>
        <v>24.973672199999996</v>
      </c>
    </row>
    <row r="41" spans="1:8" ht="16.5" customHeight="1" thickBot="1" x14ac:dyDescent="0.3">
      <c r="A41" s="1" t="s">
        <v>176</v>
      </c>
      <c r="B41" s="7">
        <v>144000</v>
      </c>
      <c r="C41" s="2" t="s">
        <v>5</v>
      </c>
      <c r="D41" s="8">
        <v>30</v>
      </c>
      <c r="E41" s="8">
        <v>150</v>
      </c>
      <c r="F41" s="15">
        <f>100*(1-SUM($B$3:B41)/$B$201)</f>
        <v>35.844730179918052</v>
      </c>
      <c r="G41" s="15">
        <f>100*(1-SUM($B$3:B41)/$B$202)</f>
        <v>58.262301800000003</v>
      </c>
      <c r="H41" s="18">
        <f>100*(1-(SUM($B$3:B41)+$B$203-$B$202)/$B$203)</f>
        <v>24.969557914285712</v>
      </c>
    </row>
    <row r="42" spans="1:8" ht="16.5" customHeight="1" thickBot="1" x14ac:dyDescent="0.3">
      <c r="A42" s="1" t="s">
        <v>184</v>
      </c>
      <c r="B42" s="7">
        <v>200</v>
      </c>
      <c r="C42" s="2" t="s">
        <v>20</v>
      </c>
      <c r="D42" s="8">
        <v>30</v>
      </c>
      <c r="E42" s="8">
        <v>325</v>
      </c>
      <c r="F42" s="15">
        <f>100*(1-SUM($B$3:B42)/$B$201)</f>
        <v>35.844709685170272</v>
      </c>
      <c r="G42" s="15">
        <f>100*(1-SUM($B$3:B42)/$B$202)</f>
        <v>58.262288466666668</v>
      </c>
      <c r="H42" s="18">
        <f>100*(1-(SUM($B$3:B42)+$B$203-$B$202)/$B$203)</f>
        <v>24.969552199999999</v>
      </c>
    </row>
    <row r="43" spans="1:8" ht="16.5" customHeight="1" thickBot="1" x14ac:dyDescent="0.3">
      <c r="A43" s="1" t="s">
        <v>213</v>
      </c>
      <c r="B43" s="7">
        <v>9000</v>
      </c>
      <c r="C43" s="2" t="s">
        <v>5</v>
      </c>
      <c r="D43" s="8">
        <v>30</v>
      </c>
      <c r="E43" s="8">
        <v>50</v>
      </c>
      <c r="F43" s="15">
        <f>100*(1-SUM($B$3:B43)/$B$201)</f>
        <v>35.843787421520091</v>
      </c>
      <c r="G43" s="15">
        <f>100*(1-SUM($B$3:B43)/$B$202)</f>
        <v>58.261688466666662</v>
      </c>
      <c r="H43" s="18">
        <f>100*(1-(SUM($B$3:B43)+$B$203-$B$202)/$B$203)</f>
        <v>24.969295057142858</v>
      </c>
    </row>
    <row r="44" spans="1:8" ht="16.5" customHeight="1" thickBot="1" x14ac:dyDescent="0.3">
      <c r="A44" s="1" t="s">
        <v>7</v>
      </c>
      <c r="B44" s="7">
        <v>44000</v>
      </c>
      <c r="C44" s="2" t="s">
        <v>5</v>
      </c>
      <c r="D44" s="8">
        <v>40</v>
      </c>
      <c r="E44" s="8">
        <v>300</v>
      </c>
      <c r="F44" s="15">
        <f>100*(1-SUM($B$3:B44)/$B$201)</f>
        <v>35.839278577008095</v>
      </c>
      <c r="G44" s="15">
        <f>100*(1-SUM($B$3:B44)/$B$202)</f>
        <v>58.258755133333338</v>
      </c>
      <c r="H44" s="18">
        <f>100*(1-(SUM($B$3:B44)+$B$203-$B$202)/$B$203)</f>
        <v>24.968037914285713</v>
      </c>
    </row>
    <row r="45" spans="1:8" ht="16.5" customHeight="1" thickBot="1" x14ac:dyDescent="0.3">
      <c r="A45" s="1" t="s">
        <v>27</v>
      </c>
      <c r="B45" s="7">
        <v>310000</v>
      </c>
      <c r="C45" s="2" t="s">
        <v>5</v>
      </c>
      <c r="D45" s="8">
        <v>40</v>
      </c>
      <c r="E45" s="8">
        <v>80</v>
      </c>
      <c r="F45" s="15">
        <f>100*(1-SUM($B$3:B45)/$B$201)</f>
        <v>35.80751171794634</v>
      </c>
      <c r="G45" s="15">
        <f>100*(1-SUM($B$3:B45)/$B$202)</f>
        <v>58.238088466666667</v>
      </c>
      <c r="H45" s="18">
        <f>100*(1-(SUM($B$3:B45)+$B$203-$B$202)/$B$203)</f>
        <v>24.959180771428567</v>
      </c>
    </row>
    <row r="46" spans="1:8" ht="16.5" customHeight="1" thickBot="1" x14ac:dyDescent="0.3">
      <c r="A46" s="1" t="s">
        <v>115</v>
      </c>
      <c r="B46" s="7">
        <v>1000</v>
      </c>
      <c r="C46" s="2" t="s">
        <v>116</v>
      </c>
      <c r="D46" s="8">
        <v>40</v>
      </c>
      <c r="E46" s="8">
        <v>600</v>
      </c>
      <c r="F46" s="15">
        <f>100*(1-SUM($B$3:B46)/$B$201)</f>
        <v>35.807409244207435</v>
      </c>
      <c r="G46" s="15">
        <f>100*(1-SUM($B$3:B46)/$B$202)</f>
        <v>58.238021799999999</v>
      </c>
      <c r="H46" s="18">
        <f>100*(1-(SUM($B$3:B46)+$B$203-$B$202)/$B$203)</f>
        <v>24.959152200000002</v>
      </c>
    </row>
    <row r="47" spans="1:8" ht="16.5" customHeight="1" thickBot="1" x14ac:dyDescent="0.3">
      <c r="A47" s="1" t="s">
        <v>132</v>
      </c>
      <c r="B47" s="7">
        <v>11000</v>
      </c>
      <c r="C47" s="2" t="s">
        <v>11</v>
      </c>
      <c r="D47" s="8">
        <v>40</v>
      </c>
      <c r="E47" s="8">
        <v>1200</v>
      </c>
      <c r="F47" s="15">
        <f>100*(1-SUM($B$3:B47)/$B$201)</f>
        <v>35.806282033079427</v>
      </c>
      <c r="G47" s="15">
        <f>100*(1-SUM($B$3:B47)/$B$202)</f>
        <v>58.237288466666669</v>
      </c>
      <c r="H47" s="18">
        <f>100*(1-(SUM($B$3:B47)+$B$203-$B$202)/$B$203)</f>
        <v>24.958837914285713</v>
      </c>
    </row>
    <row r="48" spans="1:8" ht="16.5" customHeight="1" thickBot="1" x14ac:dyDescent="0.3">
      <c r="A48" s="1" t="s">
        <v>151</v>
      </c>
      <c r="B48" s="7">
        <v>400</v>
      </c>
      <c r="C48" s="2" t="s">
        <v>5</v>
      </c>
      <c r="D48" s="8">
        <v>40</v>
      </c>
      <c r="E48" s="8">
        <v>500</v>
      </c>
      <c r="F48" s="15">
        <f>100*(1-SUM($B$3:B48)/$B$201)</f>
        <v>35.806241043583867</v>
      </c>
      <c r="G48" s="15">
        <f>100*(1-SUM($B$3:B48)/$B$202)</f>
        <v>58.237261799999999</v>
      </c>
      <c r="H48" s="18">
        <f>100*(1-(SUM($B$3:B48)+$B$203-$B$202)/$B$203)</f>
        <v>24.95882648571428</v>
      </c>
    </row>
    <row r="49" spans="1:8" ht="16.5" customHeight="1" thickBot="1" x14ac:dyDescent="0.3">
      <c r="A49" s="1" t="s">
        <v>152</v>
      </c>
      <c r="B49" s="7">
        <v>3000</v>
      </c>
      <c r="C49" s="2" t="s">
        <v>15</v>
      </c>
      <c r="D49" s="8">
        <v>40</v>
      </c>
      <c r="E49" s="8">
        <v>200</v>
      </c>
      <c r="F49" s="15">
        <f>100*(1-SUM($B$3:B49)/$B$201)</f>
        <v>35.805933622367135</v>
      </c>
      <c r="G49" s="15">
        <f>100*(1-SUM($B$3:B49)/$B$202)</f>
        <v>58.237061799999999</v>
      </c>
      <c r="H49" s="18">
        <f>100*(1-(SUM($B$3:B49)+$B$203-$B$202)/$B$203)</f>
        <v>24.958740771428566</v>
      </c>
    </row>
    <row r="50" spans="1:8" ht="16.5" customHeight="1" thickBot="1" x14ac:dyDescent="0.3">
      <c r="A50" s="1" t="s">
        <v>178</v>
      </c>
      <c r="B50" s="7">
        <v>141000</v>
      </c>
      <c r="C50" s="2" t="s">
        <v>5</v>
      </c>
      <c r="D50" s="8">
        <v>40</v>
      </c>
      <c r="E50" s="8">
        <v>200</v>
      </c>
      <c r="F50" s="15">
        <f>100*(1-SUM($B$3:B50)/$B$201)</f>
        <v>35.791484825180987</v>
      </c>
      <c r="G50" s="15">
        <f>100*(1-SUM($B$3:B50)/$B$202)</f>
        <v>58.227661800000007</v>
      </c>
      <c r="H50" s="18">
        <f>100*(1-(SUM($B$3:B50)+$B$203-$B$202)/$B$203)</f>
        <v>24.954712199999996</v>
      </c>
    </row>
    <row r="51" spans="1:8" ht="16.5" customHeight="1" thickBot="1" x14ac:dyDescent="0.3">
      <c r="A51" s="1" t="s">
        <v>6</v>
      </c>
      <c r="B51" s="7">
        <v>100</v>
      </c>
      <c r="C51" s="2" t="s">
        <v>5</v>
      </c>
      <c r="D51" s="8">
        <v>50</v>
      </c>
      <c r="E51" s="8">
        <v>700</v>
      </c>
      <c r="F51" s="15">
        <f>100*(1-SUM($B$3:B51)/$B$201)</f>
        <v>35.791474577807094</v>
      </c>
      <c r="G51" s="15">
        <f>100*(1-SUM($B$3:B51)/$B$202)</f>
        <v>58.227655133333336</v>
      </c>
      <c r="H51" s="18">
        <f>100*(1-(SUM($B$3:B51)+$B$203-$B$202)/$B$203)</f>
        <v>24.954709342857139</v>
      </c>
    </row>
    <row r="52" spans="1:8" ht="16.5" customHeight="1" thickBot="1" x14ac:dyDescent="0.3">
      <c r="A52" s="1" t="s">
        <v>12</v>
      </c>
      <c r="B52" s="7">
        <v>23000</v>
      </c>
      <c r="C52" s="2" t="s">
        <v>5</v>
      </c>
      <c r="D52" s="8">
        <v>50</v>
      </c>
      <c r="E52" s="8">
        <v>250</v>
      </c>
      <c r="F52" s="15">
        <f>100*(1-SUM($B$3:B52)/$B$201)</f>
        <v>35.789117681812186</v>
      </c>
      <c r="G52" s="15">
        <f>100*(1-SUM($B$3:B52)/$B$202)</f>
        <v>58.226121799999994</v>
      </c>
      <c r="H52" s="18">
        <f>100*(1-(SUM($B$3:B52)+$B$203-$B$202)/$B$203)</f>
        <v>24.9540522</v>
      </c>
    </row>
    <row r="53" spans="1:8" ht="16.5" customHeight="1" thickBot="1" x14ac:dyDescent="0.3">
      <c r="A53" s="1" t="s">
        <v>13</v>
      </c>
      <c r="B53" s="7">
        <v>86000</v>
      </c>
      <c r="C53" s="2" t="s">
        <v>5</v>
      </c>
      <c r="D53" s="8">
        <v>50</v>
      </c>
      <c r="E53" s="8">
        <v>300</v>
      </c>
      <c r="F53" s="15">
        <f>100*(1-SUM($B$3:B53)/$B$201)</f>
        <v>35.780304940266028</v>
      </c>
      <c r="G53" s="15">
        <f>100*(1-SUM($B$3:B53)/$B$202)</f>
        <v>58.220388466666662</v>
      </c>
      <c r="H53" s="18">
        <f>100*(1-(SUM($B$3:B53)+$B$203-$B$202)/$B$203)</f>
        <v>24.95159505714286</v>
      </c>
    </row>
    <row r="54" spans="1:8" ht="16.5" customHeight="1" thickBot="1" x14ac:dyDescent="0.3">
      <c r="A54" s="1" t="s">
        <v>29</v>
      </c>
      <c r="B54" s="7">
        <v>3000</v>
      </c>
      <c r="C54" s="2" t="s">
        <v>20</v>
      </c>
      <c r="D54" s="8">
        <v>50</v>
      </c>
      <c r="E54" s="8">
        <v>1500</v>
      </c>
      <c r="F54" s="15">
        <f>100*(1-SUM($B$3:B54)/$B$201)</f>
        <v>35.779997519049303</v>
      </c>
      <c r="G54" s="15">
        <f>100*(1-SUM($B$3:B54)/$B$202)</f>
        <v>58.22018846666667</v>
      </c>
      <c r="H54" s="18">
        <f>100*(1-(SUM($B$3:B54)+$B$203-$B$202)/$B$203)</f>
        <v>24.951509342857147</v>
      </c>
    </row>
    <row r="55" spans="1:8" ht="16.5" customHeight="1" thickBot="1" x14ac:dyDescent="0.3">
      <c r="A55" s="1" t="s">
        <v>52</v>
      </c>
      <c r="B55" s="7">
        <v>60000</v>
      </c>
      <c r="C55" s="2" t="s">
        <v>5</v>
      </c>
      <c r="D55" s="8">
        <v>50</v>
      </c>
      <c r="E55" s="8">
        <v>400</v>
      </c>
      <c r="F55" s="15">
        <f>100*(1-SUM($B$3:B55)/$B$201)</f>
        <v>35.773849094714762</v>
      </c>
      <c r="G55" s="15">
        <f>100*(1-SUM($B$3:B55)/$B$202)</f>
        <v>58.216188466666672</v>
      </c>
      <c r="H55" s="18">
        <f>100*(1-(SUM($B$3:B55)+$B$203-$B$202)/$B$203)</f>
        <v>24.949795057142854</v>
      </c>
    </row>
    <row r="56" spans="1:8" ht="16.5" customHeight="1" thickBot="1" x14ac:dyDescent="0.3">
      <c r="A56" s="1" t="s">
        <v>53</v>
      </c>
      <c r="B56" s="7">
        <v>14000</v>
      </c>
      <c r="C56" s="2" t="s">
        <v>11</v>
      </c>
      <c r="D56" s="8">
        <v>50</v>
      </c>
      <c r="E56" s="8">
        <v>4000</v>
      </c>
      <c r="F56" s="15">
        <f>100*(1-SUM($B$3:B56)/$B$201)</f>
        <v>35.772414462370037</v>
      </c>
      <c r="G56" s="15">
        <f>100*(1-SUM($B$3:B56)/$B$202)</f>
        <v>58.215255133333329</v>
      </c>
      <c r="H56" s="18">
        <f>100*(1-(SUM($B$3:B56)+$B$203-$B$202)/$B$203)</f>
        <v>24.949395057142855</v>
      </c>
    </row>
    <row r="57" spans="1:8" ht="16.5" customHeight="1" thickBot="1" x14ac:dyDescent="0.3">
      <c r="A57" s="1" t="s">
        <v>71</v>
      </c>
      <c r="B57" s="7">
        <v>19000</v>
      </c>
      <c r="C57" s="2" t="s">
        <v>20</v>
      </c>
      <c r="D57" s="8">
        <v>50</v>
      </c>
      <c r="E57" s="8">
        <v>50</v>
      </c>
      <c r="F57" s="15">
        <f>100*(1-SUM($B$3:B57)/$B$201)</f>
        <v>35.770467461330767</v>
      </c>
      <c r="G57" s="15">
        <f>100*(1-SUM($B$3:B57)/$B$202)</f>
        <v>58.213988466666663</v>
      </c>
      <c r="H57" s="18">
        <f>100*(1-(SUM($B$3:B57)+$B$203-$B$202)/$B$203)</f>
        <v>24.948852200000005</v>
      </c>
    </row>
    <row r="58" spans="1:8" ht="16.5" customHeight="1" thickBot="1" x14ac:dyDescent="0.3">
      <c r="A58" s="1" t="s">
        <v>129</v>
      </c>
      <c r="B58" s="7">
        <v>34000</v>
      </c>
      <c r="C58" s="2" t="s">
        <v>5</v>
      </c>
      <c r="D58" s="8">
        <v>50</v>
      </c>
      <c r="E58" s="8">
        <v>500</v>
      </c>
      <c r="F58" s="15">
        <f>100*(1-SUM($B$3:B58)/$B$201)</f>
        <v>35.766983354207873</v>
      </c>
      <c r="G58" s="15">
        <f>100*(1-SUM($B$3:B58)/$B$202)</f>
        <v>58.211721800000007</v>
      </c>
      <c r="H58" s="18">
        <f>100*(1-(SUM($B$3:B58)+$B$203-$B$202)/$B$203)</f>
        <v>24.947880771428576</v>
      </c>
    </row>
    <row r="59" spans="1:8" ht="16.5" customHeight="1" thickBot="1" x14ac:dyDescent="0.3">
      <c r="A59" s="1" t="s">
        <v>135</v>
      </c>
      <c r="B59" s="7">
        <v>2000</v>
      </c>
      <c r="C59" s="2" t="s">
        <v>5</v>
      </c>
      <c r="D59" s="8">
        <v>50</v>
      </c>
      <c r="E59" s="8">
        <v>200</v>
      </c>
      <c r="F59" s="15">
        <f>100*(1-SUM($B$3:B59)/$B$201)</f>
        <v>35.766778406730047</v>
      </c>
      <c r="G59" s="15">
        <f>100*(1-SUM($B$3:B59)/$B$202)</f>
        <v>58.211588466666676</v>
      </c>
      <c r="H59" s="18">
        <f>100*(1-(SUM($B$3:B59)+$B$203-$B$202)/$B$203)</f>
        <v>24.947823628571431</v>
      </c>
    </row>
    <row r="60" spans="1:8" ht="16.5" customHeight="1" thickBot="1" x14ac:dyDescent="0.3">
      <c r="A60" s="1" t="s">
        <v>138</v>
      </c>
      <c r="B60" s="7">
        <v>140000</v>
      </c>
      <c r="C60" s="2" t="s">
        <v>5</v>
      </c>
      <c r="D60" s="8">
        <v>50</v>
      </c>
      <c r="E60" s="8">
        <v>1000</v>
      </c>
      <c r="F60" s="15">
        <f>100*(1-SUM($B$3:B60)/$B$201)</f>
        <v>35.752432083282805</v>
      </c>
      <c r="G60" s="15">
        <f>100*(1-SUM($B$3:B60)/$B$202)</f>
        <v>58.202255133333338</v>
      </c>
      <c r="H60" s="18">
        <f>100*(1-(SUM($B$3:B60)+$B$203-$B$202)/$B$203)</f>
        <v>24.943823628571426</v>
      </c>
    </row>
    <row r="61" spans="1:8" ht="16.5" customHeight="1" thickBot="1" x14ac:dyDescent="0.3">
      <c r="A61" s="1" t="s">
        <v>146</v>
      </c>
      <c r="B61" s="7">
        <v>361000</v>
      </c>
      <c r="C61" s="2" t="s">
        <v>5</v>
      </c>
      <c r="D61" s="8">
        <v>50</v>
      </c>
      <c r="E61" s="8">
        <v>500</v>
      </c>
      <c r="F61" s="15">
        <f>100*(1-SUM($B$3:B61)/$B$201)</f>
        <v>35.715439063536692</v>
      </c>
      <c r="G61" s="15">
        <f>100*(1-SUM($B$3:B61)/$B$202)</f>
        <v>58.178188466666668</v>
      </c>
      <c r="H61" s="18">
        <f>100*(1-(SUM($B$3:B61)+$B$203-$B$202)/$B$203)</f>
        <v>24.933509342857143</v>
      </c>
    </row>
    <row r="62" spans="1:8" ht="16.5" customHeight="1" thickBot="1" x14ac:dyDescent="0.3">
      <c r="A62" s="1" t="s">
        <v>155</v>
      </c>
      <c r="B62" s="7">
        <v>1500000</v>
      </c>
      <c r="C62" s="2" t="s">
        <v>5</v>
      </c>
      <c r="D62" s="8">
        <v>50</v>
      </c>
      <c r="E62" s="8">
        <v>50</v>
      </c>
      <c r="F62" s="15">
        <f>100*(1-SUM($B$3:B62)/$B$201)</f>
        <v>35.561728455173323</v>
      </c>
      <c r="G62" s="15">
        <f>100*(1-SUM($B$3:B62)/$B$202)</f>
        <v>58.078188466666667</v>
      </c>
      <c r="H62" s="18">
        <f>100*(1-(SUM($B$3:B62)+$B$203-$B$202)/$B$203)</f>
        <v>24.890652199999998</v>
      </c>
    </row>
    <row r="63" spans="1:8" ht="16.5" customHeight="1" thickBot="1" x14ac:dyDescent="0.3">
      <c r="A63" s="1" t="s">
        <v>208</v>
      </c>
      <c r="B63" s="7">
        <v>4</v>
      </c>
      <c r="C63" s="2" t="s">
        <v>11</v>
      </c>
      <c r="D63" s="8">
        <v>50</v>
      </c>
      <c r="E63" s="8">
        <v>50</v>
      </c>
      <c r="F63" s="15">
        <f>100*(1-SUM($B$3:B63)/$B$201)</f>
        <v>35.561728045278372</v>
      </c>
      <c r="G63" s="15">
        <f>100*(1-SUM($B$3:B63)/$B$202)</f>
        <v>58.0781882</v>
      </c>
      <c r="H63" s="18">
        <f>100*(1-(SUM($B$3:B63)+$B$203-$B$202)/$B$203)</f>
        <v>24.890652085714283</v>
      </c>
    </row>
    <row r="64" spans="1:8" ht="16.5" customHeight="1" thickBot="1" x14ac:dyDescent="0.3">
      <c r="A64" s="1" t="s">
        <v>218</v>
      </c>
      <c r="B64" s="7">
        <v>204000</v>
      </c>
      <c r="C64" s="2" t="s">
        <v>5</v>
      </c>
      <c r="D64" s="8">
        <v>50</v>
      </c>
      <c r="E64" s="8">
        <v>100</v>
      </c>
      <c r="F64" s="15">
        <f>100*(1-SUM($B$3:B64)/$B$201)</f>
        <v>35.540823402540958</v>
      </c>
      <c r="G64" s="15">
        <f>100*(1-SUM($B$3:B64)/$B$202)</f>
        <v>58.064588200000003</v>
      </c>
      <c r="H64" s="18">
        <f>100*(1-(SUM($B$3:B64)+$B$203-$B$202)/$B$203)</f>
        <v>24.884823514285713</v>
      </c>
    </row>
    <row r="65" spans="1:8" ht="16.5" customHeight="1" thickBot="1" x14ac:dyDescent="0.3">
      <c r="A65" s="1" t="s">
        <v>41</v>
      </c>
      <c r="B65" s="7">
        <v>47000</v>
      </c>
      <c r="C65" s="2" t="s">
        <v>5</v>
      </c>
      <c r="D65" s="8">
        <v>60</v>
      </c>
      <c r="E65" s="8">
        <v>400</v>
      </c>
      <c r="F65" s="15">
        <f>100*(1-SUM($B$3:B65)/$B$201)</f>
        <v>35.536007136812245</v>
      </c>
      <c r="G65" s="15">
        <f>100*(1-SUM($B$3:B65)/$B$202)</f>
        <v>58.061454866666672</v>
      </c>
      <c r="H65" s="18">
        <f>100*(1-(SUM($B$3:B65)+$B$203-$B$202)/$B$203)</f>
        <v>24.883480657142854</v>
      </c>
    </row>
    <row r="66" spans="1:8" ht="16.5" customHeight="1" thickBot="1" x14ac:dyDescent="0.3">
      <c r="A66" s="1" t="s">
        <v>209</v>
      </c>
      <c r="B66" s="7">
        <v>80000</v>
      </c>
      <c r="C66" s="2" t="s">
        <v>5</v>
      </c>
      <c r="D66" s="8">
        <v>60</v>
      </c>
      <c r="E66" s="8">
        <v>60</v>
      </c>
      <c r="F66" s="15">
        <f>100*(1-SUM($B$3:B66)/$B$201)</f>
        <v>35.527809237699529</v>
      </c>
      <c r="G66" s="15">
        <f>100*(1-SUM($B$3:B66)/$B$202)</f>
        <v>58.056121533333325</v>
      </c>
      <c r="H66" s="18">
        <f>100*(1-(SUM($B$3:B66)+$B$203-$B$202)/$B$203)</f>
        <v>24.881194942857142</v>
      </c>
    </row>
    <row r="67" spans="1:8" ht="16.5" customHeight="1" thickBot="1" x14ac:dyDescent="0.3">
      <c r="A67" s="1" t="s">
        <v>157</v>
      </c>
      <c r="B67" s="7">
        <v>82000</v>
      </c>
      <c r="C67" s="2" t="s">
        <v>5</v>
      </c>
      <c r="D67" s="8">
        <v>70</v>
      </c>
      <c r="E67" s="8">
        <v>300</v>
      </c>
      <c r="F67" s="15">
        <f>100*(1-SUM($B$3:B67)/$B$201)</f>
        <v>35.519406391109001</v>
      </c>
      <c r="G67" s="15">
        <f>100*(1-SUM($B$3:B67)/$B$202)</f>
        <v>58.050654866666676</v>
      </c>
      <c r="H67" s="18">
        <f>100*(1-(SUM($B$3:B67)+$B$203-$B$202)/$B$203)</f>
        <v>24.878852085714286</v>
      </c>
    </row>
    <row r="68" spans="1:8" ht="16.5" customHeight="1" thickBot="1" x14ac:dyDescent="0.3">
      <c r="A68" s="1" t="s">
        <v>214</v>
      </c>
      <c r="B68" s="7">
        <v>32000</v>
      </c>
      <c r="C68" s="2" t="s">
        <v>5</v>
      </c>
      <c r="D68" s="8">
        <v>70</v>
      </c>
      <c r="E68" s="8">
        <v>70</v>
      </c>
      <c r="F68" s="15">
        <f>100*(1-SUM($B$3:B68)/$B$201)</f>
        <v>35.516127231463912</v>
      </c>
      <c r="G68" s="15">
        <f>100*(1-SUM($B$3:B68)/$B$202)</f>
        <v>58.048521533333329</v>
      </c>
      <c r="H68" s="18">
        <f>100*(1-(SUM($B$3:B68)+$B$203-$B$202)/$B$203)</f>
        <v>24.877937800000005</v>
      </c>
    </row>
    <row r="69" spans="1:8" ht="16.5" customHeight="1" thickBot="1" x14ac:dyDescent="0.3">
      <c r="A69" s="1" t="s">
        <v>68</v>
      </c>
      <c r="B69" s="7">
        <v>282000</v>
      </c>
      <c r="C69" s="2" t="s">
        <v>5</v>
      </c>
      <c r="D69" s="8">
        <v>75</v>
      </c>
      <c r="E69" s="8">
        <v>2000</v>
      </c>
      <c r="F69" s="15">
        <f>100*(1-SUM($B$3:B69)/$B$201)</f>
        <v>35.487229637091602</v>
      </c>
      <c r="G69" s="15">
        <f>100*(1-SUM($B$3:B69)/$B$202)</f>
        <v>58.029721533333337</v>
      </c>
      <c r="H69" s="18">
        <f>100*(1-(SUM($B$3:B69)+$B$203-$B$202)/$B$203)</f>
        <v>24.869880657142861</v>
      </c>
    </row>
    <row r="70" spans="1:8" ht="16.5" customHeight="1" thickBot="1" x14ac:dyDescent="0.3">
      <c r="A70" s="1" t="s">
        <v>86</v>
      </c>
      <c r="B70" s="7">
        <v>10000</v>
      </c>
      <c r="C70" s="2" t="s">
        <v>5</v>
      </c>
      <c r="D70" s="8">
        <v>75</v>
      </c>
      <c r="E70" s="8">
        <v>420</v>
      </c>
      <c r="F70" s="15">
        <f>100*(1-SUM($B$3:B70)/$B$201)</f>
        <v>35.486204899702514</v>
      </c>
      <c r="G70" s="15">
        <f>100*(1-SUM($B$3:B70)/$B$202)</f>
        <v>58.029054866666677</v>
      </c>
      <c r="H70" s="18">
        <f>100*(1-(SUM($B$3:B70)+$B$203-$B$202)/$B$203)</f>
        <v>24.869594942857141</v>
      </c>
    </row>
    <row r="71" spans="1:8" ht="16.5" customHeight="1" thickBot="1" x14ac:dyDescent="0.3">
      <c r="A71" s="1" t="s">
        <v>139</v>
      </c>
      <c r="B71" s="7">
        <v>20000</v>
      </c>
      <c r="C71" s="2" t="s">
        <v>5</v>
      </c>
      <c r="D71" s="8">
        <v>75</v>
      </c>
      <c r="E71" s="8">
        <v>100</v>
      </c>
      <c r="F71" s="15">
        <f>100*(1-SUM($B$3:B71)/$B$201)</f>
        <v>35.484155424924339</v>
      </c>
      <c r="G71" s="15">
        <f>100*(1-SUM($B$3:B71)/$B$202)</f>
        <v>58.027721533333334</v>
      </c>
      <c r="H71" s="18">
        <f>100*(1-(SUM($B$3:B71)+$B$203-$B$202)/$B$203)</f>
        <v>24.869023514285715</v>
      </c>
    </row>
    <row r="72" spans="1:8" ht="16.5" customHeight="1" thickBot="1" x14ac:dyDescent="0.3">
      <c r="A72" s="1" t="s">
        <v>143</v>
      </c>
      <c r="B72" s="7">
        <v>2000</v>
      </c>
      <c r="C72" s="2" t="s">
        <v>15</v>
      </c>
      <c r="D72" s="8">
        <v>80</v>
      </c>
      <c r="E72" s="8">
        <v>80</v>
      </c>
      <c r="F72" s="15">
        <f>100*(1-SUM($B$3:B72)/$B$201)</f>
        <v>35.483950477446513</v>
      </c>
      <c r="G72" s="15">
        <f>100*(1-SUM($B$3:B72)/$B$202)</f>
        <v>58.027588200000004</v>
      </c>
      <c r="H72" s="18">
        <f>100*(1-(SUM($B$3:B72)+$B$203-$B$202)/$B$203)</f>
        <v>24.86896637142857</v>
      </c>
    </row>
    <row r="73" spans="1:8" ht="16.5" customHeight="1" thickBot="1" x14ac:dyDescent="0.3">
      <c r="A73" s="1" t="s">
        <v>35</v>
      </c>
      <c r="B73" s="7">
        <v>189000</v>
      </c>
      <c r="C73" s="2" t="s">
        <v>5</v>
      </c>
      <c r="D73" s="8">
        <v>90</v>
      </c>
      <c r="E73" s="8">
        <v>1000</v>
      </c>
      <c r="F73" s="15">
        <f>100*(1-SUM($B$3:B73)/$B$201)</f>
        <v>35.464582940792731</v>
      </c>
      <c r="G73" s="15">
        <f>100*(1-SUM($B$3:B73)/$B$202)</f>
        <v>58.014988199999998</v>
      </c>
      <c r="H73" s="18">
        <f>100*(1-(SUM($B$3:B73)+$B$203-$B$202)/$B$203)</f>
        <v>24.863566371428568</v>
      </c>
    </row>
    <row r="74" spans="1:8" ht="16.5" customHeight="1" thickBot="1" x14ac:dyDescent="0.3">
      <c r="A74" s="1" t="s">
        <v>16</v>
      </c>
      <c r="B74" s="7">
        <v>1100000</v>
      </c>
      <c r="C74" s="2" t="s">
        <v>5</v>
      </c>
      <c r="D74" s="8">
        <v>100</v>
      </c>
      <c r="E74" s="8">
        <v>100</v>
      </c>
      <c r="F74" s="15">
        <f>100*(1-SUM($B$3:B74)/$B$201)</f>
        <v>35.351861827992934</v>
      </c>
      <c r="G74" s="15">
        <f>100*(1-SUM($B$3:B74)/$B$202)</f>
        <v>57.941654866666667</v>
      </c>
      <c r="H74" s="18">
        <f>100*(1-(SUM($B$3:B74)+$B$203-$B$202)/$B$203)</f>
        <v>24.832137799999998</v>
      </c>
    </row>
    <row r="75" spans="1:8" ht="16.5" customHeight="1" thickBot="1" x14ac:dyDescent="0.3">
      <c r="A75" s="1" t="s">
        <v>23</v>
      </c>
      <c r="B75" s="7">
        <v>184000</v>
      </c>
      <c r="C75" s="2" t="s">
        <v>5</v>
      </c>
      <c r="D75" s="8">
        <v>100</v>
      </c>
      <c r="E75" s="8">
        <v>700</v>
      </c>
      <c r="F75" s="15">
        <f>100*(1-SUM($B$3:B75)/$B$201)</f>
        <v>35.333006660033696</v>
      </c>
      <c r="G75" s="15">
        <f>100*(1-SUM($B$3:B75)/$B$202)</f>
        <v>57.929388199999998</v>
      </c>
      <c r="H75" s="18">
        <f>100*(1-(SUM($B$3:B75)+$B$203-$B$202)/$B$203)</f>
        <v>24.826880657142858</v>
      </c>
    </row>
    <row r="76" spans="1:8" ht="16.5" customHeight="1" thickBot="1" x14ac:dyDescent="0.3">
      <c r="A76" s="1" t="s">
        <v>40</v>
      </c>
      <c r="B76" s="7">
        <v>544000</v>
      </c>
      <c r="C76" s="2" t="s">
        <v>20</v>
      </c>
      <c r="D76" s="8">
        <v>100</v>
      </c>
      <c r="E76" s="8">
        <v>500</v>
      </c>
      <c r="F76" s="15">
        <f>100*(1-SUM($B$3:B76)/$B$201)</f>
        <v>35.277260946067258</v>
      </c>
      <c r="G76" s="15">
        <f>100*(1-SUM($B$3:B76)/$B$202)</f>
        <v>57.893121533333336</v>
      </c>
      <c r="H76" s="18">
        <f>100*(1-(SUM($B$3:B76)+$B$203-$B$202)/$B$203)</f>
        <v>24.8113378</v>
      </c>
    </row>
    <row r="77" spans="1:8" ht="16.5" customHeight="1" thickBot="1" x14ac:dyDescent="0.3">
      <c r="A77" s="1" t="s">
        <v>43</v>
      </c>
      <c r="B77" s="7">
        <v>3300000</v>
      </c>
      <c r="C77" s="2" t="s">
        <v>20</v>
      </c>
      <c r="D77" s="8">
        <v>100</v>
      </c>
      <c r="E77" s="8">
        <v>1200</v>
      </c>
      <c r="F77" s="15">
        <f>100*(1-SUM($B$3:B77)/$B$201)</f>
        <v>34.939097607667868</v>
      </c>
      <c r="G77" s="15">
        <f>100*(1-SUM($B$3:B77)/$B$202)</f>
        <v>57.67312153333333</v>
      </c>
      <c r="H77" s="18">
        <f>100*(1-(SUM($B$3:B77)+$B$203-$B$202)/$B$203)</f>
        <v>24.717052085714286</v>
      </c>
    </row>
    <row r="78" spans="1:8" ht="16.5" customHeight="1" thickBot="1" x14ac:dyDescent="0.3">
      <c r="A78" s="1" t="s">
        <v>45</v>
      </c>
      <c r="B78" s="7">
        <v>13000</v>
      </c>
      <c r="C78" s="2" t="s">
        <v>5</v>
      </c>
      <c r="D78" s="8">
        <v>100</v>
      </c>
      <c r="E78" s="8">
        <v>400</v>
      </c>
      <c r="F78" s="15">
        <f>100*(1-SUM($B$3:B78)/$B$201)</f>
        <v>34.937765449062056</v>
      </c>
      <c r="G78" s="15">
        <f>100*(1-SUM($B$3:B78)/$B$202)</f>
        <v>57.67225486666667</v>
      </c>
      <c r="H78" s="18">
        <f>100*(1-(SUM($B$3:B78)+$B$203-$B$202)/$B$203)</f>
        <v>24.716680657142852</v>
      </c>
    </row>
    <row r="79" spans="1:8" ht="16.5" customHeight="1" thickBot="1" x14ac:dyDescent="0.3">
      <c r="A79" s="1" t="s">
        <v>46</v>
      </c>
      <c r="B79" s="7">
        <v>19000</v>
      </c>
      <c r="C79" s="2" t="s">
        <v>20</v>
      </c>
      <c r="D79" s="8">
        <v>100</v>
      </c>
      <c r="E79" s="8">
        <v>300</v>
      </c>
      <c r="F79" s="15">
        <f>100*(1-SUM($B$3:B79)/$B$201)</f>
        <v>34.935818448022779</v>
      </c>
      <c r="G79" s="15">
        <f>100*(1-SUM($B$3:B79)/$B$202)</f>
        <v>57.670988200000004</v>
      </c>
      <c r="H79" s="18">
        <f>100*(1-(SUM($B$3:B79)+$B$203-$B$202)/$B$203)</f>
        <v>24.716137800000006</v>
      </c>
    </row>
    <row r="80" spans="1:8" ht="16.5" customHeight="1" thickBot="1" x14ac:dyDescent="0.3">
      <c r="A80" s="1" t="s">
        <v>54</v>
      </c>
      <c r="B80" s="7">
        <v>13000</v>
      </c>
      <c r="C80" s="2" t="s">
        <v>55</v>
      </c>
      <c r="D80" s="8">
        <v>100</v>
      </c>
      <c r="E80" s="8">
        <v>500</v>
      </c>
      <c r="F80" s="15">
        <f>100*(1-SUM($B$3:B80)/$B$201)</f>
        <v>34.934486289416967</v>
      </c>
      <c r="G80" s="15">
        <f>100*(1-SUM($B$3:B80)/$B$202)</f>
        <v>57.670121533333329</v>
      </c>
      <c r="H80" s="18">
        <f>100*(1-(SUM($B$3:B80)+$B$203-$B$202)/$B$203)</f>
        <v>24.715766371428572</v>
      </c>
    </row>
    <row r="81" spans="1:8" ht="16.5" customHeight="1" thickBot="1" x14ac:dyDescent="0.3">
      <c r="A81" s="1" t="s">
        <v>57</v>
      </c>
      <c r="B81" s="7">
        <v>4000</v>
      </c>
      <c r="C81" s="2" t="s">
        <v>20</v>
      </c>
      <c r="D81" s="8">
        <v>100</v>
      </c>
      <c r="E81" s="8">
        <v>500</v>
      </c>
      <c r="F81" s="15">
        <f>100*(1-SUM($B$3:B81)/$B$201)</f>
        <v>34.934076394461336</v>
      </c>
      <c r="G81" s="15">
        <f>100*(1-SUM($B$3:B81)/$B$202)</f>
        <v>57.669854866666668</v>
      </c>
      <c r="H81" s="18">
        <f>100*(1-(SUM($B$3:B81)+$B$203-$B$202)/$B$203)</f>
        <v>24.715652085714289</v>
      </c>
    </row>
    <row r="82" spans="1:8" ht="16.5" customHeight="1" thickBot="1" x14ac:dyDescent="0.3">
      <c r="A82" s="1" t="s">
        <v>59</v>
      </c>
      <c r="B82" s="7">
        <v>300</v>
      </c>
      <c r="C82" s="2" t="s">
        <v>60</v>
      </c>
      <c r="D82" s="8">
        <v>100</v>
      </c>
      <c r="E82" s="8">
        <v>300</v>
      </c>
      <c r="F82" s="15">
        <f>100*(1-SUM($B$3:B82)/$B$201)</f>
        <v>34.934045652339663</v>
      </c>
      <c r="G82" s="15">
        <f>100*(1-SUM($B$3:B82)/$B$202)</f>
        <v>57.669834866666669</v>
      </c>
      <c r="H82" s="18">
        <f>100*(1-(SUM($B$3:B82)+$B$203-$B$202)/$B$203)</f>
        <v>24.715643514285713</v>
      </c>
    </row>
    <row r="83" spans="1:8" ht="16.5" customHeight="1" thickBot="1" x14ac:dyDescent="0.3">
      <c r="A83" s="1" t="s">
        <v>64</v>
      </c>
      <c r="B83" s="7">
        <v>700</v>
      </c>
      <c r="C83" s="2" t="s">
        <v>5</v>
      </c>
      <c r="D83" s="8">
        <v>100</v>
      </c>
      <c r="E83" s="8">
        <v>1500</v>
      </c>
      <c r="F83" s="15">
        <f>100*(1-SUM($B$3:B83)/$B$201)</f>
        <v>34.93397392072243</v>
      </c>
      <c r="G83" s="15">
        <f>100*(1-SUM($B$3:B83)/$B$202)</f>
        <v>57.669788199999992</v>
      </c>
      <c r="H83" s="18">
        <f>100*(1-(SUM($B$3:B83)+$B$203-$B$202)/$B$203)</f>
        <v>24.71562351428571</v>
      </c>
    </row>
    <row r="84" spans="1:8" ht="16.5" customHeight="1" thickBot="1" x14ac:dyDescent="0.3">
      <c r="A84" s="1" t="s">
        <v>66</v>
      </c>
      <c r="B84" s="7">
        <v>22000</v>
      </c>
      <c r="C84" s="2" t="s">
        <v>20</v>
      </c>
      <c r="D84" s="8">
        <v>100</v>
      </c>
      <c r="E84" s="8">
        <v>350</v>
      </c>
      <c r="F84" s="15">
        <f>100*(1-SUM($B$3:B84)/$B$201)</f>
        <v>34.931719498466428</v>
      </c>
      <c r="G84" s="15">
        <f>100*(1-SUM($B$3:B84)/$B$202)</f>
        <v>57.668321533333334</v>
      </c>
      <c r="H84" s="18">
        <f>100*(1-(SUM($B$3:B84)+$B$203-$B$202)/$B$203)</f>
        <v>24.714994942857139</v>
      </c>
    </row>
    <row r="85" spans="1:8" ht="16.5" customHeight="1" thickBot="1" x14ac:dyDescent="0.3">
      <c r="A85" s="1" t="s">
        <v>73</v>
      </c>
      <c r="B85" s="7">
        <v>13000</v>
      </c>
      <c r="C85" s="2" t="s">
        <v>20</v>
      </c>
      <c r="D85" s="8">
        <v>100</v>
      </c>
      <c r="E85" s="8">
        <v>2000</v>
      </c>
      <c r="F85" s="15">
        <f>100*(1-SUM($B$3:B85)/$B$201)</f>
        <v>34.930387339860616</v>
      </c>
      <c r="G85" s="15">
        <f>100*(1-SUM($B$3:B85)/$B$202)</f>
        <v>57.667454866666667</v>
      </c>
      <c r="H85" s="18">
        <f>100*(1-(SUM($B$3:B85)+$B$203-$B$202)/$B$203)</f>
        <v>24.714623514285716</v>
      </c>
    </row>
    <row r="86" spans="1:8" ht="16.5" customHeight="1" thickBot="1" x14ac:dyDescent="0.3">
      <c r="A86" s="1" t="s">
        <v>87</v>
      </c>
      <c r="B86" s="7">
        <v>25000</v>
      </c>
      <c r="C86" s="2" t="s">
        <v>20</v>
      </c>
      <c r="D86" s="8">
        <v>100</v>
      </c>
      <c r="E86" s="8">
        <v>750</v>
      </c>
      <c r="F86" s="15">
        <f>100*(1-SUM($B$3:B86)/$B$201)</f>
        <v>34.927825496387889</v>
      </c>
      <c r="G86" s="15">
        <f>100*(1-SUM($B$3:B86)/$B$202)</f>
        <v>57.665788200000001</v>
      </c>
      <c r="H86" s="18">
        <f>100*(1-(SUM($B$3:B86)+$B$203-$B$202)/$B$203)</f>
        <v>24.713909228571428</v>
      </c>
    </row>
    <row r="87" spans="1:8" ht="16.5" customHeight="1" thickBot="1" x14ac:dyDescent="0.3">
      <c r="A87" s="1" t="s">
        <v>88</v>
      </c>
      <c r="B87" s="7">
        <v>300</v>
      </c>
      <c r="C87" s="2" t="s">
        <v>11</v>
      </c>
      <c r="D87" s="8">
        <v>100</v>
      </c>
      <c r="E87" s="8">
        <v>350</v>
      </c>
      <c r="F87" s="15">
        <f>100*(1-SUM($B$3:B87)/$B$201)</f>
        <v>34.927794754266216</v>
      </c>
      <c r="G87" s="15">
        <f>100*(1-SUM($B$3:B87)/$B$202)</f>
        <v>57.665768200000002</v>
      </c>
      <c r="H87" s="18">
        <f>100*(1-(SUM($B$3:B87)+$B$203-$B$202)/$B$203)</f>
        <v>24.713900657142862</v>
      </c>
    </row>
    <row r="88" spans="1:8" ht="16.5" customHeight="1" thickBot="1" x14ac:dyDescent="0.3">
      <c r="A88" s="1" t="s">
        <v>91</v>
      </c>
      <c r="B88" s="7">
        <v>2000</v>
      </c>
      <c r="C88" s="2" t="s">
        <v>20</v>
      </c>
      <c r="D88" s="8">
        <v>100</v>
      </c>
      <c r="E88" s="8">
        <v>500</v>
      </c>
      <c r="F88" s="15">
        <f>100*(1-SUM($B$3:B88)/$B$201)</f>
        <v>34.927589806788397</v>
      </c>
      <c r="G88" s="15">
        <f>100*(1-SUM($B$3:B88)/$B$202)</f>
        <v>57.665634866666672</v>
      </c>
      <c r="H88" s="18">
        <f>100*(1-(SUM($B$3:B88)+$B$203-$B$202)/$B$203)</f>
        <v>24.713843514285717</v>
      </c>
    </row>
    <row r="89" spans="1:8" ht="16.5" customHeight="1" thickBot="1" x14ac:dyDescent="0.3">
      <c r="A89" s="1" t="s">
        <v>93</v>
      </c>
      <c r="B89" s="7">
        <v>815000</v>
      </c>
      <c r="C89" s="2" t="s">
        <v>5</v>
      </c>
      <c r="D89" s="8">
        <v>100</v>
      </c>
      <c r="E89" s="8">
        <v>1200</v>
      </c>
      <c r="F89" s="15">
        <f>100*(1-SUM($B$3:B89)/$B$201)</f>
        <v>34.844073709577636</v>
      </c>
      <c r="G89" s="15">
        <f>100*(1-SUM($B$3:B89)/$B$202)</f>
        <v>57.611301533333339</v>
      </c>
      <c r="H89" s="18">
        <f>100*(1-(SUM($B$3:B89)+$B$203-$B$202)/$B$203)</f>
        <v>24.690557800000001</v>
      </c>
    </row>
    <row r="90" spans="1:8" ht="16.5" customHeight="1" thickBot="1" x14ac:dyDescent="0.3">
      <c r="A90" s="1" t="s">
        <v>124</v>
      </c>
      <c r="B90" s="7">
        <v>1000</v>
      </c>
      <c r="C90" s="2" t="s">
        <v>125</v>
      </c>
      <c r="D90" s="8">
        <v>100</v>
      </c>
      <c r="E90" s="8">
        <v>900</v>
      </c>
      <c r="F90" s="15">
        <f>100*(1-SUM($B$3:B90)/$B$201)</f>
        <v>34.843971235838737</v>
      </c>
      <c r="G90" s="15">
        <f>100*(1-SUM($B$3:B90)/$B$202)</f>
        <v>57.611234866666663</v>
      </c>
      <c r="H90" s="18">
        <f>100*(1-(SUM($B$3:B90)+$B$203-$B$202)/$B$203)</f>
        <v>24.690529228571435</v>
      </c>
    </row>
    <row r="91" spans="1:8" ht="16.5" customHeight="1" thickBot="1" x14ac:dyDescent="0.3">
      <c r="A91" s="1" t="s">
        <v>140</v>
      </c>
      <c r="B91" s="7">
        <v>1000000</v>
      </c>
      <c r="C91" s="2" t="s">
        <v>20</v>
      </c>
      <c r="D91" s="8">
        <v>100</v>
      </c>
      <c r="E91" s="8">
        <v>900</v>
      </c>
      <c r="F91" s="15">
        <f>100*(1-SUM($B$3:B91)/$B$201)</f>
        <v>34.741497496929831</v>
      </c>
      <c r="G91" s="15">
        <f>100*(1-SUM($B$3:B91)/$B$202)</f>
        <v>57.544568200000001</v>
      </c>
      <c r="H91" s="18">
        <f>100*(1-(SUM($B$3:B91)+$B$203-$B$202)/$B$203)</f>
        <v>24.6619578</v>
      </c>
    </row>
    <row r="92" spans="1:8" ht="16.5" customHeight="1" thickBot="1" x14ac:dyDescent="0.3">
      <c r="A92" s="1" t="s">
        <v>149</v>
      </c>
      <c r="B92" s="7">
        <v>474000</v>
      </c>
      <c r="C92" s="2" t="s">
        <v>5</v>
      </c>
      <c r="D92" s="8">
        <v>100</v>
      </c>
      <c r="E92" s="8">
        <v>300</v>
      </c>
      <c r="F92" s="15">
        <f>100*(1-SUM($B$3:B92)/$B$201)</f>
        <v>34.692924944687007</v>
      </c>
      <c r="G92" s="15">
        <f>100*(1-SUM($B$3:B92)/$B$202)</f>
        <v>57.512968200000003</v>
      </c>
      <c r="H92" s="18">
        <f>100*(1-(SUM($B$3:B92)+$B$203-$B$202)/$B$203)</f>
        <v>24.648414942857144</v>
      </c>
    </row>
    <row r="93" spans="1:8" ht="16.5" customHeight="1" thickBot="1" x14ac:dyDescent="0.3">
      <c r="A93" s="1" t="s">
        <v>159</v>
      </c>
      <c r="B93" s="7">
        <v>490000</v>
      </c>
      <c r="C93" s="2" t="s">
        <v>5</v>
      </c>
      <c r="D93" s="8">
        <v>100</v>
      </c>
      <c r="E93" s="8">
        <v>700</v>
      </c>
      <c r="F93" s="15">
        <f>100*(1-SUM($B$3:B93)/$B$201)</f>
        <v>34.642712812621646</v>
      </c>
      <c r="G93" s="15">
        <f>100*(1-SUM($B$3:B93)/$B$202)</f>
        <v>57.480301533333332</v>
      </c>
      <c r="H93" s="18">
        <f>100*(1-(SUM($B$3:B93)+$B$203-$B$202)/$B$203)</f>
        <v>24.634414942857141</v>
      </c>
    </row>
    <row r="94" spans="1:8" ht="16.5" customHeight="1" thickBot="1" x14ac:dyDescent="0.3">
      <c r="A94" s="1" t="s">
        <v>168</v>
      </c>
      <c r="B94" s="7">
        <v>325000</v>
      </c>
      <c r="C94" s="2" t="s">
        <v>5</v>
      </c>
      <c r="D94" s="8">
        <v>100</v>
      </c>
      <c r="E94" s="8">
        <v>2400</v>
      </c>
      <c r="F94" s="15">
        <f>100*(1-SUM($B$3:B94)/$B$201)</f>
        <v>34.609408847476253</v>
      </c>
      <c r="G94" s="15">
        <f>100*(1-SUM($B$3:B94)/$B$202)</f>
        <v>57.458634866666671</v>
      </c>
      <c r="H94" s="18">
        <f>100*(1-(SUM($B$3:B94)+$B$203-$B$202)/$B$203)</f>
        <v>24.625129228571431</v>
      </c>
    </row>
    <row r="95" spans="1:8" ht="16.5" customHeight="1" thickBot="1" x14ac:dyDescent="0.3">
      <c r="A95" s="1" t="s">
        <v>194</v>
      </c>
      <c r="B95" s="7">
        <v>2800000</v>
      </c>
      <c r="C95" s="2" t="s">
        <v>5</v>
      </c>
      <c r="D95" s="8">
        <v>100</v>
      </c>
      <c r="E95" s="8">
        <v>100</v>
      </c>
      <c r="F95" s="15">
        <f>100*(1-SUM($B$3:B95)/$B$201)</f>
        <v>34.322482378531319</v>
      </c>
      <c r="G95" s="15">
        <f>100*(1-SUM($B$3:B95)/$B$202)</f>
        <v>57.271968200000003</v>
      </c>
      <c r="H95" s="18">
        <f>100*(1-(SUM($B$3:B95)+$B$203-$B$202)/$B$203)</f>
        <v>24.545129228571426</v>
      </c>
    </row>
    <row r="96" spans="1:8" ht="16.5" customHeight="1" thickBot="1" x14ac:dyDescent="0.3">
      <c r="A96" s="1" t="s">
        <v>197</v>
      </c>
      <c r="B96" s="7">
        <v>12000</v>
      </c>
      <c r="C96" s="2" t="s">
        <v>5</v>
      </c>
      <c r="D96" s="8">
        <v>100</v>
      </c>
      <c r="E96" s="8">
        <v>400</v>
      </c>
      <c r="F96" s="15">
        <f>100*(1-SUM($B$3:B96)/$B$201)</f>
        <v>34.321252693664405</v>
      </c>
      <c r="G96" s="15">
        <f>100*(1-SUM($B$3:B96)/$B$202)</f>
        <v>57.271168199999998</v>
      </c>
      <c r="H96" s="18">
        <f>100*(1-(SUM($B$3:B96)+$B$203-$B$202)/$B$203)</f>
        <v>24.544786371428572</v>
      </c>
    </row>
    <row r="97" spans="1:8" ht="16.5" customHeight="1" thickBot="1" x14ac:dyDescent="0.3">
      <c r="A97" s="1" t="s">
        <v>207</v>
      </c>
      <c r="B97" s="7">
        <v>1900000</v>
      </c>
      <c r="C97" s="2" t="s">
        <v>20</v>
      </c>
      <c r="D97" s="8">
        <v>100</v>
      </c>
      <c r="E97" s="8">
        <v>1000</v>
      </c>
      <c r="F97" s="15">
        <f>100*(1-SUM($B$3:B97)/$B$201)</f>
        <v>34.126552589737493</v>
      </c>
      <c r="G97" s="15">
        <f>100*(1-SUM($B$3:B97)/$B$202)</f>
        <v>57.144501533333326</v>
      </c>
      <c r="H97" s="18">
        <f>100*(1-(SUM($B$3:B97)+$B$203-$B$202)/$B$203)</f>
        <v>24.490500657142857</v>
      </c>
    </row>
    <row r="98" spans="1:8" ht="16.5" customHeight="1" thickBot="1" x14ac:dyDescent="0.3">
      <c r="A98" s="1" t="s">
        <v>76</v>
      </c>
      <c r="B98" s="7">
        <v>5800000</v>
      </c>
      <c r="C98" s="2" t="s">
        <v>5</v>
      </c>
      <c r="D98" s="8">
        <v>150</v>
      </c>
      <c r="E98" s="8">
        <v>4000</v>
      </c>
      <c r="F98" s="15">
        <f>100*(1-SUM($B$3:B98)/$B$201)</f>
        <v>33.532204904065843</v>
      </c>
      <c r="G98" s="15">
        <f>100*(1-SUM($B$3:B98)/$B$202)</f>
        <v>56.75783486666667</v>
      </c>
      <c r="H98" s="18">
        <f>100*(1-(SUM($B$3:B98)+$B$203-$B$202)/$B$203)</f>
        <v>24.324786371428576</v>
      </c>
    </row>
    <row r="99" spans="1:8" ht="16.5" customHeight="1" thickBot="1" x14ac:dyDescent="0.3">
      <c r="A99" s="1" t="s">
        <v>126</v>
      </c>
      <c r="B99" s="7">
        <v>2000</v>
      </c>
      <c r="C99" s="2" t="s">
        <v>5</v>
      </c>
      <c r="D99" s="8">
        <v>150</v>
      </c>
      <c r="E99" s="8">
        <v>300</v>
      </c>
      <c r="F99" s="15">
        <f>100*(1-SUM($B$3:B99)/$B$201)</f>
        <v>33.531999956588024</v>
      </c>
      <c r="G99" s="15">
        <f>100*(1-SUM($B$3:B99)/$B$202)</f>
        <v>56.757701533333325</v>
      </c>
      <c r="H99" s="18">
        <f>100*(1-(SUM($B$3:B99)+$B$203-$B$202)/$B$203)</f>
        <v>24.324729228571428</v>
      </c>
    </row>
    <row r="100" spans="1:8" ht="16.5" customHeight="1" thickBot="1" x14ac:dyDescent="0.3">
      <c r="A100" s="1" t="s">
        <v>150</v>
      </c>
      <c r="B100" s="7">
        <v>167000</v>
      </c>
      <c r="C100" s="2" t="s">
        <v>5</v>
      </c>
      <c r="D100" s="8">
        <v>150</v>
      </c>
      <c r="E100" s="8">
        <v>1000</v>
      </c>
      <c r="F100" s="15">
        <f>100*(1-SUM($B$3:B100)/$B$201)</f>
        <v>33.514886842190236</v>
      </c>
      <c r="G100" s="15">
        <f>100*(1-SUM($B$3:B100)/$B$202)</f>
        <v>56.746568200000006</v>
      </c>
      <c r="H100" s="18">
        <f>100*(1-(SUM($B$3:B100)+$B$203-$B$202)/$B$203)</f>
        <v>24.319957800000005</v>
      </c>
    </row>
    <row r="101" spans="1:8" ht="16.5" customHeight="1" thickBot="1" x14ac:dyDescent="0.3">
      <c r="A101" s="1" t="s">
        <v>162</v>
      </c>
      <c r="B101" s="7">
        <v>31000</v>
      </c>
      <c r="C101" s="2" t="s">
        <v>5</v>
      </c>
      <c r="D101" s="8">
        <v>150</v>
      </c>
      <c r="E101" s="8">
        <v>150</v>
      </c>
      <c r="F101" s="15">
        <f>100*(1-SUM($B$3:B101)/$B$201)</f>
        <v>33.51171015628406</v>
      </c>
      <c r="G101" s="15">
        <f>100*(1-SUM($B$3:B101)/$B$202)</f>
        <v>56.744501533333334</v>
      </c>
      <c r="H101" s="18">
        <f>100*(1-(SUM($B$3:B101)+$B$203-$B$202)/$B$203)</f>
        <v>24.319072085714289</v>
      </c>
    </row>
    <row r="102" spans="1:8" ht="16.5" customHeight="1" thickBot="1" x14ac:dyDescent="0.3">
      <c r="A102" s="1" t="s">
        <v>166</v>
      </c>
      <c r="B102" s="7">
        <v>3000</v>
      </c>
      <c r="C102" s="2" t="s">
        <v>5</v>
      </c>
      <c r="D102" s="8">
        <v>150</v>
      </c>
      <c r="E102" s="8">
        <v>400</v>
      </c>
      <c r="F102" s="15">
        <f>100*(1-SUM($B$3:B102)/$B$201)</f>
        <v>33.511402735067328</v>
      </c>
      <c r="G102" s="15">
        <f>100*(1-SUM($B$3:B102)/$B$202)</f>
        <v>56.744301533333342</v>
      </c>
      <c r="H102" s="18">
        <f>100*(1-(SUM($B$3:B102)+$B$203-$B$202)/$B$203)</f>
        <v>24.318986371428576</v>
      </c>
    </row>
    <row r="103" spans="1:8" ht="16.5" customHeight="1" thickBot="1" x14ac:dyDescent="0.3">
      <c r="A103" s="1" t="s">
        <v>185</v>
      </c>
      <c r="B103" s="7">
        <v>921000</v>
      </c>
      <c r="C103" s="2" t="s">
        <v>5</v>
      </c>
      <c r="D103" s="8">
        <v>150</v>
      </c>
      <c r="E103" s="8">
        <v>200</v>
      </c>
      <c r="F103" s="15">
        <f>100*(1-SUM($B$3:B103)/$B$201)</f>
        <v>33.41702442153224</v>
      </c>
      <c r="G103" s="15">
        <f>100*(1-SUM($B$3:B103)/$B$202)</f>
        <v>56.682901533333329</v>
      </c>
      <c r="H103" s="18">
        <f>100*(1-(SUM($B$3:B103)+$B$203-$B$202)/$B$203)</f>
        <v>24.292672085714283</v>
      </c>
    </row>
    <row r="104" spans="1:8" ht="16.5" customHeight="1" thickBot="1" x14ac:dyDescent="0.3">
      <c r="A104" s="1" t="s">
        <v>189</v>
      </c>
      <c r="B104" s="7">
        <v>85000</v>
      </c>
      <c r="C104" s="2" t="s">
        <v>5</v>
      </c>
      <c r="D104" s="8">
        <v>150</v>
      </c>
      <c r="E104" s="8">
        <v>150</v>
      </c>
      <c r="F104" s="15">
        <f>100*(1-SUM($B$3:B104)/$B$201)</f>
        <v>33.408314153724973</v>
      </c>
      <c r="G104" s="15">
        <f>100*(1-SUM($B$3:B104)/$B$202)</f>
        <v>56.677234866666673</v>
      </c>
      <c r="H104" s="18">
        <f>100*(1-(SUM($B$3:B104)+$B$203-$B$202)/$B$203)</f>
        <v>24.290243514285713</v>
      </c>
    </row>
    <row r="105" spans="1:8" ht="16.5" customHeight="1" thickBot="1" x14ac:dyDescent="0.3">
      <c r="A105" s="1" t="s">
        <v>193</v>
      </c>
      <c r="B105" s="7">
        <v>63000</v>
      </c>
      <c r="C105" s="2" t="s">
        <v>20</v>
      </c>
      <c r="D105" s="8">
        <v>150</v>
      </c>
      <c r="E105" s="8">
        <v>1000</v>
      </c>
      <c r="F105" s="15">
        <f>100*(1-SUM($B$3:B105)/$B$201)</f>
        <v>33.401858308173715</v>
      </c>
      <c r="G105" s="15">
        <f>100*(1-SUM($B$3:B105)/$B$202)</f>
        <v>56.673034866666661</v>
      </c>
      <c r="H105" s="18">
        <f>100*(1-(SUM($B$3:B105)+$B$203-$B$202)/$B$203)</f>
        <v>24.288443514285717</v>
      </c>
    </row>
    <row r="106" spans="1:8" ht="16.5" customHeight="1" thickBot="1" x14ac:dyDescent="0.3">
      <c r="A106" s="1" t="s">
        <v>201</v>
      </c>
      <c r="B106" s="7">
        <v>3000</v>
      </c>
      <c r="C106" s="2" t="s">
        <v>15</v>
      </c>
      <c r="D106" s="8">
        <v>150</v>
      </c>
      <c r="E106" s="8">
        <v>250</v>
      </c>
      <c r="F106" s="15">
        <f>100*(1-SUM($B$3:B106)/$B$201)</f>
        <v>33.40155088695699</v>
      </c>
      <c r="G106" s="15">
        <f>100*(1-SUM($B$3:B106)/$B$202)</f>
        <v>56.672834866666669</v>
      </c>
      <c r="H106" s="18">
        <f>100*(1-(SUM($B$3:B106)+$B$203-$B$202)/$B$203)</f>
        <v>24.288357800000004</v>
      </c>
    </row>
    <row r="107" spans="1:8" ht="16.5" customHeight="1" thickBot="1" x14ac:dyDescent="0.3">
      <c r="A107" s="1" t="s">
        <v>215</v>
      </c>
      <c r="B107" s="7">
        <v>27000</v>
      </c>
      <c r="C107" s="2" t="s">
        <v>20</v>
      </c>
      <c r="D107" s="8">
        <v>150</v>
      </c>
      <c r="E107" s="8">
        <v>2000</v>
      </c>
      <c r="F107" s="15">
        <f>100*(1-SUM($B$3:B107)/$B$201)</f>
        <v>33.398784096006452</v>
      </c>
      <c r="G107" s="15">
        <f>100*(1-SUM($B$3:B107)/$B$202)</f>
        <v>56.671034866666673</v>
      </c>
      <c r="H107" s="18">
        <f>100*(1-(SUM($B$3:B107)+$B$203-$B$202)/$B$203)</f>
        <v>24.287586371428571</v>
      </c>
    </row>
    <row r="108" spans="1:8" ht="16.5" customHeight="1" thickBot="1" x14ac:dyDescent="0.3">
      <c r="A108" s="1" t="s">
        <v>216</v>
      </c>
      <c r="B108" s="7">
        <v>0</v>
      </c>
      <c r="C108" s="2" t="s">
        <v>5</v>
      </c>
      <c r="D108" s="8">
        <v>150</v>
      </c>
      <c r="E108" s="8">
        <v>150</v>
      </c>
      <c r="F108" s="15">
        <f>100*(1-SUM($B$3:B108)/$B$201)</f>
        <v>33.398784096006452</v>
      </c>
      <c r="G108" s="15">
        <f>100*(1-SUM($B$3:B108)/$B$202)</f>
        <v>56.671034866666673</v>
      </c>
      <c r="H108" s="18">
        <f>100*(1-(SUM($B$3:B108)+$B$203-$B$202)/$B$203)</f>
        <v>24.287586371428571</v>
      </c>
    </row>
    <row r="109" spans="1:8" ht="16.5" customHeight="1" thickBot="1" x14ac:dyDescent="0.3">
      <c r="A109" s="1" t="s">
        <v>65</v>
      </c>
      <c r="B109" s="7">
        <v>27000</v>
      </c>
      <c r="C109" s="2" t="s">
        <v>20</v>
      </c>
      <c r="D109" s="8">
        <v>175</v>
      </c>
      <c r="E109" s="8">
        <v>1500</v>
      </c>
      <c r="F109" s="15">
        <f>100*(1-SUM($B$3:B109)/$B$201)</f>
        <v>33.396017305055913</v>
      </c>
      <c r="G109" s="15">
        <f>100*(1-SUM($B$3:B109)/$B$202)</f>
        <v>56.669234866666663</v>
      </c>
      <c r="H109" s="18">
        <f>100*(1-(SUM($B$3:B109)+$B$203-$B$202)/$B$203)</f>
        <v>24.286814942857138</v>
      </c>
    </row>
    <row r="110" spans="1:8" ht="16.5" customHeight="1" thickBot="1" x14ac:dyDescent="0.3">
      <c r="A110" s="1" t="s">
        <v>79</v>
      </c>
      <c r="B110" s="7">
        <v>7000</v>
      </c>
      <c r="C110" s="2" t="s">
        <v>5</v>
      </c>
      <c r="D110" s="8">
        <v>180</v>
      </c>
      <c r="E110" s="8">
        <v>240</v>
      </c>
      <c r="F110" s="15">
        <f>100*(1-SUM($B$3:B110)/$B$201)</f>
        <v>33.395299988883544</v>
      </c>
      <c r="G110" s="15">
        <f>100*(1-SUM($B$3:B110)/$B$202)</f>
        <v>56.668768199999995</v>
      </c>
      <c r="H110" s="18">
        <f>100*(1-(SUM($B$3:B110)+$B$203-$B$202)/$B$203)</f>
        <v>24.286614942857142</v>
      </c>
    </row>
    <row r="111" spans="1:8" ht="16.5" customHeight="1" thickBot="1" x14ac:dyDescent="0.3">
      <c r="A111" s="1" t="s">
        <v>19</v>
      </c>
      <c r="B111" s="7">
        <v>982000</v>
      </c>
      <c r="C111" s="2" t="s">
        <v>20</v>
      </c>
      <c r="D111" s="8">
        <v>200</v>
      </c>
      <c r="E111" s="8">
        <v>2000</v>
      </c>
      <c r="F111" s="15">
        <f>100*(1-SUM($B$3:B111)/$B$201)</f>
        <v>33.294670777275002</v>
      </c>
      <c r="G111" s="15">
        <f>100*(1-SUM($B$3:B111)/$B$202)</f>
        <v>56.60330153333333</v>
      </c>
      <c r="H111" s="18">
        <f>100*(1-(SUM($B$3:B111)+$B$203-$B$202)/$B$203)</f>
        <v>24.258557800000002</v>
      </c>
    </row>
    <row r="112" spans="1:8" ht="16.5" customHeight="1" thickBot="1" x14ac:dyDescent="0.3">
      <c r="A112" s="1" t="s">
        <v>26</v>
      </c>
      <c r="B112" s="7">
        <v>12000</v>
      </c>
      <c r="C112" s="2" t="s">
        <v>11</v>
      </c>
      <c r="D112" s="8">
        <v>200</v>
      </c>
      <c r="E112" s="8">
        <v>200</v>
      </c>
      <c r="F112" s="15">
        <f>100*(1-SUM($B$3:B112)/$B$201)</f>
        <v>33.293441092408095</v>
      </c>
      <c r="G112" s="15">
        <f>100*(1-SUM($B$3:B112)/$B$202)</f>
        <v>56.602501533333324</v>
      </c>
      <c r="H112" s="18">
        <f>100*(1-(SUM($B$3:B112)+$B$203-$B$202)/$B$203)</f>
        <v>24.258214942857148</v>
      </c>
    </row>
    <row r="113" spans="1:8" ht="16.5" customHeight="1" thickBot="1" x14ac:dyDescent="0.3">
      <c r="A113" s="1" t="s">
        <v>28</v>
      </c>
      <c r="B113" s="7">
        <v>87000</v>
      </c>
      <c r="C113" s="2" t="s">
        <v>5</v>
      </c>
      <c r="D113" s="8">
        <v>200</v>
      </c>
      <c r="E113" s="8">
        <v>300</v>
      </c>
      <c r="F113" s="15">
        <f>100*(1-SUM($B$3:B113)/$B$201)</f>
        <v>33.284525877123016</v>
      </c>
      <c r="G113" s="15">
        <f>100*(1-SUM($B$3:B113)/$B$202)</f>
        <v>56.596701533333338</v>
      </c>
      <c r="H113" s="18">
        <f>100*(1-(SUM($B$3:B113)+$B$203-$B$202)/$B$203)</f>
        <v>24.255729228571433</v>
      </c>
    </row>
    <row r="114" spans="1:8" ht="16.5" customHeight="1" thickBot="1" x14ac:dyDescent="0.3">
      <c r="A114" s="1" t="s">
        <v>58</v>
      </c>
      <c r="B114" s="7">
        <v>73000</v>
      </c>
      <c r="C114" s="2" t="s">
        <v>20</v>
      </c>
      <c r="D114" s="8">
        <v>200</v>
      </c>
      <c r="E114" s="8">
        <v>1000</v>
      </c>
      <c r="F114" s="15">
        <f>100*(1-SUM($B$3:B114)/$B$201)</f>
        <v>33.27704529418267</v>
      </c>
      <c r="G114" s="15">
        <f>100*(1-SUM($B$3:B114)/$B$202)</f>
        <v>56.591834866666666</v>
      </c>
      <c r="H114" s="18">
        <f>100*(1-(SUM($B$3:B114)+$B$203-$B$202)/$B$203)</f>
        <v>24.253643514285717</v>
      </c>
    </row>
    <row r="115" spans="1:8" ht="16.5" customHeight="1" thickBot="1" x14ac:dyDescent="0.3">
      <c r="A115" s="1" t="s">
        <v>61</v>
      </c>
      <c r="B115" s="7">
        <v>2000</v>
      </c>
      <c r="C115" s="2" t="s">
        <v>15</v>
      </c>
      <c r="D115" s="8">
        <v>200</v>
      </c>
      <c r="E115" s="8">
        <v>400</v>
      </c>
      <c r="F115" s="15">
        <f>100*(1-SUM($B$3:B115)/$B$201)</f>
        <v>33.276840346704851</v>
      </c>
      <c r="G115" s="15">
        <f>100*(1-SUM($B$3:B115)/$B$202)</f>
        <v>56.591701533333328</v>
      </c>
      <c r="H115" s="18">
        <f>100*(1-(SUM($B$3:B115)+$B$203-$B$202)/$B$203)</f>
        <v>24.253586371428572</v>
      </c>
    </row>
    <row r="116" spans="1:8" ht="16.5" customHeight="1" thickBot="1" x14ac:dyDescent="0.3">
      <c r="A116" s="1" t="s">
        <v>67</v>
      </c>
      <c r="B116" s="7">
        <v>118000</v>
      </c>
      <c r="C116" s="2" t="s">
        <v>5</v>
      </c>
      <c r="D116" s="8">
        <v>200</v>
      </c>
      <c r="E116" s="8">
        <v>1000</v>
      </c>
      <c r="F116" s="15">
        <f>100*(1-SUM($B$3:B116)/$B$201)</f>
        <v>33.264748445513604</v>
      </c>
      <c r="G116" s="15">
        <f>100*(1-SUM($B$3:B116)/$B$202)</f>
        <v>56.58383486666667</v>
      </c>
      <c r="H116" s="18">
        <f>100*(1-(SUM($B$3:B116)+$B$203-$B$202)/$B$203)</f>
        <v>24.250214942857141</v>
      </c>
    </row>
    <row r="117" spans="1:8" ht="16.5" customHeight="1" thickBot="1" x14ac:dyDescent="0.3">
      <c r="A117" s="1" t="s">
        <v>69</v>
      </c>
      <c r="B117" s="7">
        <v>800</v>
      </c>
      <c r="C117" s="2" t="s">
        <v>5</v>
      </c>
      <c r="D117" s="8">
        <v>200</v>
      </c>
      <c r="E117" s="8">
        <v>500</v>
      </c>
      <c r="F117" s="15">
        <f>100*(1-SUM($B$3:B117)/$B$201)</f>
        <v>33.264666466522478</v>
      </c>
      <c r="G117" s="15">
        <f>100*(1-SUM($B$3:B117)/$B$202)</f>
        <v>56.58378153333333</v>
      </c>
      <c r="H117" s="18">
        <f>100*(1-(SUM($B$3:B117)+$B$203-$B$202)/$B$203)</f>
        <v>24.250192085714282</v>
      </c>
    </row>
    <row r="118" spans="1:8" ht="16.5" customHeight="1" thickBot="1" x14ac:dyDescent="0.3">
      <c r="A118" s="1" t="s">
        <v>96</v>
      </c>
      <c r="B118" s="7">
        <v>7000</v>
      </c>
      <c r="C118" s="2" t="s">
        <v>11</v>
      </c>
      <c r="D118" s="8">
        <v>200</v>
      </c>
      <c r="E118" s="8">
        <v>300</v>
      </c>
      <c r="F118" s="15">
        <f>100*(1-SUM($B$3:B118)/$B$201)</f>
        <v>33.263949150350115</v>
      </c>
      <c r="G118" s="15">
        <f>100*(1-SUM($B$3:B118)/$B$202)</f>
        <v>56.583314866666669</v>
      </c>
      <c r="H118" s="18">
        <f>100*(1-(SUM($B$3:B118)+$B$203-$B$202)/$B$203)</f>
        <v>24.24999208571429</v>
      </c>
    </row>
    <row r="119" spans="1:8" ht="16.5" customHeight="1" thickBot="1" x14ac:dyDescent="0.3">
      <c r="A119" s="1" t="s">
        <v>98</v>
      </c>
      <c r="B119" s="7">
        <v>3000</v>
      </c>
      <c r="C119" s="2" t="s">
        <v>5</v>
      </c>
      <c r="D119" s="8">
        <v>200</v>
      </c>
      <c r="E119" s="8">
        <v>250</v>
      </c>
      <c r="F119" s="15">
        <f>100*(1-SUM($B$3:B119)/$B$201)</f>
        <v>33.263641729133383</v>
      </c>
      <c r="G119" s="15">
        <f>100*(1-SUM($B$3:B119)/$B$202)</f>
        <v>56.583114866666676</v>
      </c>
      <c r="H119" s="18">
        <f>100*(1-(SUM($B$3:B119)+$B$203-$B$202)/$B$203)</f>
        <v>24.249906371428576</v>
      </c>
    </row>
    <row r="120" spans="1:8" ht="16.5" customHeight="1" thickBot="1" x14ac:dyDescent="0.3">
      <c r="A120" s="1" t="s">
        <v>117</v>
      </c>
      <c r="B120" s="7">
        <v>1000</v>
      </c>
      <c r="C120" s="2" t="s">
        <v>5</v>
      </c>
      <c r="D120" s="8">
        <v>200</v>
      </c>
      <c r="E120" s="8">
        <v>1000</v>
      </c>
      <c r="F120" s="15">
        <f>100*(1-SUM($B$3:B120)/$B$201)</f>
        <v>33.263539255394484</v>
      </c>
      <c r="G120" s="15">
        <f>100*(1-SUM($B$3:B120)/$B$202)</f>
        <v>56.583048199999993</v>
      </c>
      <c r="H120" s="18">
        <f>100*(1-(SUM($B$3:B120)+$B$203-$B$202)/$B$203)</f>
        <v>24.249877799999997</v>
      </c>
    </row>
    <row r="121" spans="1:8" ht="16.5" customHeight="1" thickBot="1" x14ac:dyDescent="0.3">
      <c r="A121" s="1" t="s">
        <v>141</v>
      </c>
      <c r="B121" s="7">
        <v>30000</v>
      </c>
      <c r="C121" s="2" t="s">
        <v>5</v>
      </c>
      <c r="D121" s="8">
        <v>200</v>
      </c>
      <c r="E121" s="8">
        <v>500</v>
      </c>
      <c r="F121" s="15">
        <f>100*(1-SUM($B$3:B121)/$B$201)</f>
        <v>33.260465043227207</v>
      </c>
      <c r="G121" s="15">
        <f>100*(1-SUM($B$3:B121)/$B$202)</f>
        <v>56.581048200000005</v>
      </c>
      <c r="H121" s="18">
        <f>100*(1-(SUM($B$3:B121)+$B$203-$B$202)/$B$203)</f>
        <v>24.249020657142861</v>
      </c>
    </row>
    <row r="122" spans="1:8" ht="16.5" customHeight="1" thickBot="1" x14ac:dyDescent="0.3">
      <c r="A122" s="1" t="s">
        <v>142</v>
      </c>
      <c r="B122" s="7">
        <v>1000</v>
      </c>
      <c r="C122" s="2" t="s">
        <v>5</v>
      </c>
      <c r="D122" s="8">
        <v>200</v>
      </c>
      <c r="E122" s="8">
        <v>200</v>
      </c>
      <c r="F122" s="15">
        <f>100*(1-SUM($B$3:B122)/$B$201)</f>
        <v>33.260362569488301</v>
      </c>
      <c r="G122" s="15">
        <f>100*(1-SUM($B$3:B122)/$B$202)</f>
        <v>56.580981533333329</v>
      </c>
      <c r="H122" s="18">
        <f>100*(1-(SUM($B$3:B122)+$B$203-$B$202)/$B$203)</f>
        <v>24.248992085714281</v>
      </c>
    </row>
    <row r="123" spans="1:8" ht="16.5" customHeight="1" thickBot="1" x14ac:dyDescent="0.3">
      <c r="A123" s="1" t="s">
        <v>170</v>
      </c>
      <c r="B123" s="7">
        <v>438000</v>
      </c>
      <c r="C123" s="2" t="s">
        <v>20</v>
      </c>
      <c r="D123" s="8">
        <v>200</v>
      </c>
      <c r="E123" s="8">
        <v>6000</v>
      </c>
      <c r="F123" s="15">
        <f>100*(1-SUM($B$3:B123)/$B$201)</f>
        <v>33.215479071846197</v>
      </c>
      <c r="G123" s="15">
        <f>100*(1-SUM($B$3:B123)/$B$202)</f>
        <v>56.551781533333333</v>
      </c>
      <c r="H123" s="18">
        <f>100*(1-(SUM($B$3:B123)+$B$203-$B$202)/$B$203)</f>
        <v>24.236477799999999</v>
      </c>
    </row>
    <row r="124" spans="1:8" ht="16.5" customHeight="1" thickBot="1" x14ac:dyDescent="0.3">
      <c r="A124" s="1" t="s">
        <v>175</v>
      </c>
      <c r="B124" s="7">
        <v>9000</v>
      </c>
      <c r="C124" s="2" t="s">
        <v>5</v>
      </c>
      <c r="D124" s="8">
        <v>200</v>
      </c>
      <c r="E124" s="8">
        <v>200</v>
      </c>
      <c r="F124" s="15">
        <f>100*(1-SUM($B$3:B124)/$B$201)</f>
        <v>33.214556808196015</v>
      </c>
      <c r="G124" s="15">
        <f>100*(1-SUM($B$3:B124)/$B$202)</f>
        <v>56.551181533333342</v>
      </c>
      <c r="H124" s="18">
        <f>100*(1-(SUM($B$3:B124)+$B$203-$B$202)/$B$203)</f>
        <v>24.236220657142859</v>
      </c>
    </row>
    <row r="125" spans="1:8" ht="16.5" customHeight="1" thickBot="1" x14ac:dyDescent="0.3">
      <c r="A125" s="1" t="s">
        <v>181</v>
      </c>
      <c r="B125" s="7">
        <v>33000</v>
      </c>
      <c r="C125" s="2" t="s">
        <v>5</v>
      </c>
      <c r="D125" s="8">
        <v>200</v>
      </c>
      <c r="E125" s="8">
        <v>1000</v>
      </c>
      <c r="F125" s="15">
        <f>100*(1-SUM($B$3:B125)/$B$201)</f>
        <v>33.211175174812027</v>
      </c>
      <c r="G125" s="15">
        <f>100*(1-SUM($B$3:B125)/$B$202)</f>
        <v>56.548981533333333</v>
      </c>
      <c r="H125" s="18">
        <f>100*(1-(SUM($B$3:B125)+$B$203-$B$202)/$B$203)</f>
        <v>24.235277799999999</v>
      </c>
    </row>
    <row r="126" spans="1:8" ht="16.5" customHeight="1" thickBot="1" x14ac:dyDescent="0.3">
      <c r="A126" s="1" t="s">
        <v>191</v>
      </c>
      <c r="B126" s="7">
        <v>10000</v>
      </c>
      <c r="C126" s="2" t="s">
        <v>20</v>
      </c>
      <c r="D126" s="8">
        <v>200</v>
      </c>
      <c r="E126" s="8">
        <v>200</v>
      </c>
      <c r="F126" s="15">
        <f>100*(1-SUM($B$3:B126)/$B$201)</f>
        <v>33.210150437422939</v>
      </c>
      <c r="G126" s="15">
        <f>100*(1-SUM($B$3:B126)/$B$202)</f>
        <v>56.548314866666672</v>
      </c>
      <c r="H126" s="18">
        <f>100*(1-(SUM($B$3:B126)+$B$203-$B$202)/$B$203)</f>
        <v>24.234992085714289</v>
      </c>
    </row>
    <row r="127" spans="1:8" ht="16.5" customHeight="1" thickBot="1" x14ac:dyDescent="0.3">
      <c r="A127" s="1" t="s">
        <v>212</v>
      </c>
      <c r="B127" s="7">
        <v>161000</v>
      </c>
      <c r="C127" s="2" t="s">
        <v>5</v>
      </c>
      <c r="D127" s="8">
        <v>200</v>
      </c>
      <c r="E127" s="8">
        <v>200</v>
      </c>
      <c r="F127" s="15">
        <f>100*(1-SUM($B$3:B127)/$B$201)</f>
        <v>33.193652165458602</v>
      </c>
      <c r="G127" s="15">
        <f>100*(1-SUM($B$3:B127)/$B$202)</f>
        <v>56.537581533333324</v>
      </c>
      <c r="H127" s="18">
        <f>100*(1-(SUM($B$3:B127)+$B$203-$B$202)/$B$203)</f>
        <v>24.230392085714282</v>
      </c>
    </row>
    <row r="128" spans="1:8" ht="16.5" customHeight="1" thickBot="1" x14ac:dyDescent="0.3">
      <c r="A128" s="1" t="s">
        <v>21</v>
      </c>
      <c r="B128" s="7">
        <v>121900000</v>
      </c>
      <c r="C128" s="2" t="s">
        <v>22</v>
      </c>
      <c r="D128" s="8">
        <v>215</v>
      </c>
      <c r="E128" s="8">
        <v>1000</v>
      </c>
      <c r="F128" s="15">
        <f>100*(1-SUM($B$3:B128)/$B$201)</f>
        <v>20.702103392463112</v>
      </c>
      <c r="G128" s="15">
        <f>100*(1-SUM($B$3:B128)/$B$202)</f>
        <v>48.410914866666666</v>
      </c>
      <c r="H128" s="18">
        <f>100*(1-(SUM($B$3:B128)+$B$203-$B$202)/$B$203)</f>
        <v>20.747534942857136</v>
      </c>
    </row>
    <row r="129" spans="1:8" ht="16.5" customHeight="1" thickBot="1" x14ac:dyDescent="0.3">
      <c r="A129" s="1" t="s">
        <v>18</v>
      </c>
      <c r="B129" s="7">
        <v>30000</v>
      </c>
      <c r="C129" s="2" t="s">
        <v>15</v>
      </c>
      <c r="D129" s="8">
        <v>250</v>
      </c>
      <c r="E129" s="8">
        <v>250</v>
      </c>
      <c r="F129" s="15">
        <f>100*(1-SUM($B$3:B129)/$B$201)</f>
        <v>20.699029180295845</v>
      </c>
      <c r="G129" s="15">
        <f>100*(1-SUM($B$3:B129)/$B$202)</f>
        <v>48.408914866666663</v>
      </c>
      <c r="H129" s="18">
        <f>100*(1-(SUM($B$3:B129)+$B$203-$B$202)/$B$203)</f>
        <v>20.746677800000001</v>
      </c>
    </row>
    <row r="130" spans="1:8" ht="16.5" customHeight="1" thickBot="1" x14ac:dyDescent="0.3">
      <c r="A130" s="1" t="s">
        <v>37</v>
      </c>
      <c r="B130" s="7">
        <v>16000</v>
      </c>
      <c r="C130" s="2" t="s">
        <v>20</v>
      </c>
      <c r="D130" s="8">
        <v>250</v>
      </c>
      <c r="E130" s="8">
        <v>250</v>
      </c>
      <c r="F130" s="15">
        <f>100*(1-SUM($B$3:B130)/$B$201)</f>
        <v>20.697389600473304</v>
      </c>
      <c r="G130" s="15">
        <f>100*(1-SUM($B$3:B130)/$B$202)</f>
        <v>48.407848200000004</v>
      </c>
      <c r="H130" s="18">
        <f>100*(1-(SUM($B$3:B130)+$B$203-$B$202)/$B$203)</f>
        <v>20.746220657142857</v>
      </c>
    </row>
    <row r="131" spans="1:8" ht="16.5" customHeight="1" thickBot="1" x14ac:dyDescent="0.3">
      <c r="A131" s="1" t="s">
        <v>62</v>
      </c>
      <c r="B131" s="7">
        <v>12000</v>
      </c>
      <c r="C131" s="2" t="s">
        <v>5</v>
      </c>
      <c r="D131" s="8">
        <v>250</v>
      </c>
      <c r="E131" s="8">
        <v>250</v>
      </c>
      <c r="F131" s="15">
        <f>100*(1-SUM($B$3:B131)/$B$201)</f>
        <v>20.696159915606405</v>
      </c>
      <c r="G131" s="15">
        <f>100*(1-SUM($B$3:B131)/$B$202)</f>
        <v>48.407048200000006</v>
      </c>
      <c r="H131" s="18">
        <f>100*(1-(SUM($B$3:B131)+$B$203-$B$202)/$B$203)</f>
        <v>20.745877800000002</v>
      </c>
    </row>
    <row r="132" spans="1:8" ht="16.5" customHeight="1" thickBot="1" x14ac:dyDescent="0.3">
      <c r="A132" s="1" t="s">
        <v>70</v>
      </c>
      <c r="B132" s="7">
        <v>2000</v>
      </c>
      <c r="C132" s="2" t="s">
        <v>20</v>
      </c>
      <c r="D132" s="8">
        <v>250</v>
      </c>
      <c r="E132" s="8">
        <v>350</v>
      </c>
      <c r="F132" s="15">
        <f>100*(1-SUM($B$3:B132)/$B$201)</f>
        <v>20.695954968128582</v>
      </c>
      <c r="G132" s="15">
        <f>100*(1-SUM($B$3:B132)/$B$202)</f>
        <v>48.406914866666661</v>
      </c>
      <c r="H132" s="18">
        <f>100*(1-(SUM($B$3:B132)+$B$203-$B$202)/$B$203)</f>
        <v>20.745820657142854</v>
      </c>
    </row>
    <row r="133" spans="1:8" ht="16.5" customHeight="1" thickBot="1" x14ac:dyDescent="0.3">
      <c r="A133" s="1" t="s">
        <v>109</v>
      </c>
      <c r="B133" s="7">
        <v>17000</v>
      </c>
      <c r="C133" s="2" t="s">
        <v>20</v>
      </c>
      <c r="D133" s="8">
        <v>250</v>
      </c>
      <c r="E133" s="8">
        <v>250</v>
      </c>
      <c r="F133" s="15">
        <f>100*(1-SUM($B$3:B133)/$B$201)</f>
        <v>20.694212914567135</v>
      </c>
      <c r="G133" s="15">
        <f>100*(1-SUM($B$3:B133)/$B$202)</f>
        <v>48.405781533333339</v>
      </c>
      <c r="H133" s="18">
        <f>100*(1-(SUM($B$3:B133)+$B$203-$B$202)/$B$203)</f>
        <v>20.745334942857141</v>
      </c>
    </row>
    <row r="134" spans="1:8" ht="16.5" customHeight="1" thickBot="1" x14ac:dyDescent="0.3">
      <c r="A134" s="1" t="s">
        <v>114</v>
      </c>
      <c r="B134" s="7">
        <v>48000</v>
      </c>
      <c r="C134" s="2" t="s">
        <v>5</v>
      </c>
      <c r="D134" s="8">
        <v>250</v>
      </c>
      <c r="E134" s="8">
        <v>250</v>
      </c>
      <c r="F134" s="15">
        <f>100*(1-SUM($B$3:B134)/$B$201)</f>
        <v>20.689294175099505</v>
      </c>
      <c r="G134" s="15">
        <f>100*(1-SUM($B$3:B134)/$B$202)</f>
        <v>48.402581533333333</v>
      </c>
      <c r="H134" s="18">
        <f>100*(1-(SUM($B$3:B134)+$B$203-$B$202)/$B$203)</f>
        <v>20.743963514285714</v>
      </c>
    </row>
    <row r="135" spans="1:8" ht="16.5" customHeight="1" thickBot="1" x14ac:dyDescent="0.3">
      <c r="A135" s="1" t="s">
        <v>133</v>
      </c>
      <c r="B135" s="7">
        <v>7000</v>
      </c>
      <c r="C135" s="2" t="s">
        <v>9</v>
      </c>
      <c r="D135" s="8">
        <v>250</v>
      </c>
      <c r="E135" s="8">
        <v>250</v>
      </c>
      <c r="F135" s="15">
        <f>100*(1-SUM($B$3:B135)/$B$201)</f>
        <v>20.688576858927142</v>
      </c>
      <c r="G135" s="15">
        <f>100*(1-SUM($B$3:B135)/$B$202)</f>
        <v>48.402114866666665</v>
      </c>
      <c r="H135" s="18">
        <f>100*(1-(SUM($B$3:B135)+$B$203-$B$202)/$B$203)</f>
        <v>20.743763514285718</v>
      </c>
    </row>
    <row r="136" spans="1:8" ht="16.5" customHeight="1" thickBot="1" x14ac:dyDescent="0.3">
      <c r="A136" s="1" t="s">
        <v>134</v>
      </c>
      <c r="B136" s="7">
        <v>13000</v>
      </c>
      <c r="C136" s="2" t="s">
        <v>5</v>
      </c>
      <c r="D136" s="8">
        <v>250</v>
      </c>
      <c r="E136" s="8">
        <v>1000</v>
      </c>
      <c r="F136" s="15">
        <f>100*(1-SUM($B$3:B136)/$B$201)</f>
        <v>20.68724470032133</v>
      </c>
      <c r="G136" s="15">
        <f>100*(1-SUM($B$3:B136)/$B$202)</f>
        <v>48.401248200000005</v>
      </c>
      <c r="H136" s="18">
        <f>100*(1-(SUM($B$3:B136)+$B$203-$B$202)/$B$203)</f>
        <v>20.743392085714284</v>
      </c>
    </row>
    <row r="137" spans="1:8" ht="16.5" customHeight="1" thickBot="1" x14ac:dyDescent="0.3">
      <c r="A137" s="1" t="s">
        <v>137</v>
      </c>
      <c r="B137" s="7">
        <v>9000</v>
      </c>
      <c r="C137" s="2" t="s">
        <v>5</v>
      </c>
      <c r="D137" s="8">
        <v>250</v>
      </c>
      <c r="E137" s="8">
        <v>1000</v>
      </c>
      <c r="F137" s="15">
        <f>100*(1-SUM($B$3:B137)/$B$201)</f>
        <v>20.686322436671144</v>
      </c>
      <c r="G137" s="15">
        <f>100*(1-SUM($B$3:B137)/$B$202)</f>
        <v>48.400648199999999</v>
      </c>
      <c r="H137" s="18">
        <f>100*(1-(SUM($B$3:B137)+$B$203-$B$202)/$B$203)</f>
        <v>20.743134942857143</v>
      </c>
    </row>
    <row r="138" spans="1:8" ht="16.5" customHeight="1" thickBot="1" x14ac:dyDescent="0.3">
      <c r="A138" s="1" t="s">
        <v>158</v>
      </c>
      <c r="B138" s="7">
        <v>28000</v>
      </c>
      <c r="C138" s="2" t="s">
        <v>20</v>
      </c>
      <c r="D138" s="8">
        <v>250</v>
      </c>
      <c r="E138" s="8">
        <v>650</v>
      </c>
      <c r="F138" s="15">
        <f>100*(1-SUM($B$3:B138)/$B$201)</f>
        <v>20.683453171981693</v>
      </c>
      <c r="G138" s="15">
        <f>100*(1-SUM($B$3:B138)/$B$202)</f>
        <v>48.398781533333334</v>
      </c>
      <c r="H138" s="18">
        <f>100*(1-(SUM($B$3:B138)+$B$203-$B$202)/$B$203)</f>
        <v>20.742334942857145</v>
      </c>
    </row>
    <row r="139" spans="1:8" ht="16.5" customHeight="1" thickBot="1" x14ac:dyDescent="0.3">
      <c r="A139" s="1" t="s">
        <v>167</v>
      </c>
      <c r="B139" s="7">
        <v>2000</v>
      </c>
      <c r="C139" s="2" t="s">
        <v>5</v>
      </c>
      <c r="D139" s="8">
        <v>250</v>
      </c>
      <c r="E139" s="8">
        <v>250</v>
      </c>
      <c r="F139" s="15">
        <f>100*(1-SUM($B$3:B139)/$B$201)</f>
        <v>20.683248224503881</v>
      </c>
      <c r="G139" s="15">
        <f>100*(1-SUM($B$3:B139)/$B$202)</f>
        <v>48.398648200000004</v>
      </c>
      <c r="H139" s="18">
        <f>100*(1-(SUM($B$3:B139)+$B$203-$B$202)/$B$203)</f>
        <v>20.742277799999997</v>
      </c>
    </row>
    <row r="140" spans="1:8" ht="16.5" customHeight="1" thickBot="1" x14ac:dyDescent="0.3">
      <c r="A140" s="1" t="s">
        <v>171</v>
      </c>
      <c r="B140" s="7">
        <v>411000</v>
      </c>
      <c r="C140" s="2" t="s">
        <v>172</v>
      </c>
      <c r="D140" s="8">
        <v>250</v>
      </c>
      <c r="E140" s="8">
        <v>1000</v>
      </c>
      <c r="F140" s="15">
        <f>100*(1-SUM($B$3:B140)/$B$201)</f>
        <v>20.641131517812315</v>
      </c>
      <c r="G140" s="15">
        <f>100*(1-SUM($B$3:B140)/$B$202)</f>
        <v>48.371248200000004</v>
      </c>
      <c r="H140" s="18">
        <f>100*(1-(SUM($B$3:B140)+$B$203-$B$202)/$B$203)</f>
        <v>20.730534942857147</v>
      </c>
    </row>
    <row r="141" spans="1:8" ht="16.5" customHeight="1" thickBot="1" x14ac:dyDescent="0.3">
      <c r="A141" s="1" t="s">
        <v>182</v>
      </c>
      <c r="B141" s="7">
        <v>6800000</v>
      </c>
      <c r="C141" s="2" t="s">
        <v>20</v>
      </c>
      <c r="D141" s="8">
        <v>250</v>
      </c>
      <c r="E141" s="8">
        <v>250</v>
      </c>
      <c r="F141" s="15">
        <f>100*(1-SUM($B$3:B141)/$B$201)</f>
        <v>19.944310093231763</v>
      </c>
      <c r="G141" s="15">
        <f>100*(1-SUM($B$3:B141)/$B$202)</f>
        <v>47.917914866666663</v>
      </c>
      <c r="H141" s="18">
        <f>100*(1-(SUM($B$3:B141)+$B$203-$B$202)/$B$203)</f>
        <v>20.536249228571425</v>
      </c>
    </row>
    <row r="142" spans="1:8" ht="16.5" customHeight="1" thickBot="1" x14ac:dyDescent="0.3">
      <c r="A142" s="1" t="s">
        <v>183</v>
      </c>
      <c r="B142" s="7">
        <v>12000</v>
      </c>
      <c r="C142" s="2" t="s">
        <v>20</v>
      </c>
      <c r="D142" s="8">
        <v>250</v>
      </c>
      <c r="E142" s="8">
        <v>500</v>
      </c>
      <c r="F142" s="15">
        <f>100*(1-SUM($B$3:B142)/$B$201)</f>
        <v>19.943080408364857</v>
      </c>
      <c r="G142" s="15">
        <f>100*(1-SUM($B$3:B142)/$B$202)</f>
        <v>47.917114866666665</v>
      </c>
      <c r="H142" s="18">
        <f>100*(1-(SUM($B$3:B142)+$B$203-$B$202)/$B$203)</f>
        <v>20.53590637142857</v>
      </c>
    </row>
    <row r="143" spans="1:8" ht="16.5" customHeight="1" thickBot="1" x14ac:dyDescent="0.3">
      <c r="A143" s="1" t="s">
        <v>187</v>
      </c>
      <c r="B143" s="7">
        <v>0</v>
      </c>
      <c r="C143" s="2" t="s">
        <v>5</v>
      </c>
      <c r="D143" s="8">
        <v>250</v>
      </c>
      <c r="E143" s="8">
        <v>250</v>
      </c>
      <c r="F143" s="15">
        <f>100*(1-SUM($B$3:B143)/$B$201)</f>
        <v>19.943080408364857</v>
      </c>
      <c r="G143" s="15">
        <f>100*(1-SUM($B$3:B143)/$B$202)</f>
        <v>47.917114866666665</v>
      </c>
      <c r="H143" s="18">
        <f>100*(1-(SUM($B$3:B143)+$B$203-$B$202)/$B$203)</f>
        <v>20.53590637142857</v>
      </c>
    </row>
    <row r="144" spans="1:8" ht="16.5" customHeight="1" thickBot="1" x14ac:dyDescent="0.3">
      <c r="A144" s="1" t="s">
        <v>192</v>
      </c>
      <c r="B144" s="7">
        <v>15000</v>
      </c>
      <c r="C144" s="2" t="s">
        <v>5</v>
      </c>
      <c r="D144" s="8">
        <v>250</v>
      </c>
      <c r="E144" s="8">
        <v>250</v>
      </c>
      <c r="F144" s="15">
        <f>100*(1-SUM($B$3:B144)/$B$201)</f>
        <v>19.941543302281229</v>
      </c>
      <c r="G144" s="15">
        <f>100*(1-SUM($B$3:B144)/$B$202)</f>
        <v>47.916114866666668</v>
      </c>
      <c r="H144" s="18">
        <f>100*(1-(SUM($B$3:B144)+$B$203-$B$202)/$B$203)</f>
        <v>20.535477800000002</v>
      </c>
    </row>
    <row r="145" spans="1:8" ht="16.5" customHeight="1" thickBot="1" x14ac:dyDescent="0.3">
      <c r="A145" s="1" t="s">
        <v>196</v>
      </c>
      <c r="B145" s="7">
        <v>51000</v>
      </c>
      <c r="C145" s="2" t="s">
        <v>11</v>
      </c>
      <c r="D145" s="8">
        <v>250</v>
      </c>
      <c r="E145" s="8">
        <v>250</v>
      </c>
      <c r="F145" s="15">
        <f>100*(1-SUM($B$3:B145)/$B$201)</f>
        <v>19.93631714159687</v>
      </c>
      <c r="G145" s="15">
        <f>100*(1-SUM($B$3:B145)/$B$202)</f>
        <v>47.912714866666661</v>
      </c>
      <c r="H145" s="18">
        <f>100*(1-(SUM($B$3:B145)+$B$203-$B$202)/$B$203)</f>
        <v>20.534020657142861</v>
      </c>
    </row>
    <row r="146" spans="1:8" ht="16.5" customHeight="1" thickBot="1" x14ac:dyDescent="0.3">
      <c r="A146" s="1" t="s">
        <v>131</v>
      </c>
      <c r="B146" s="7">
        <v>19000</v>
      </c>
      <c r="C146" s="2" t="s">
        <v>5</v>
      </c>
      <c r="D146" s="8">
        <v>263</v>
      </c>
      <c r="E146" s="8">
        <v>2262</v>
      </c>
      <c r="F146" s="15">
        <f>100*(1-SUM($B$3:B146)/$B$201)</f>
        <v>19.934370140557601</v>
      </c>
      <c r="G146" s="15">
        <f>100*(1-SUM($B$3:B146)/$B$202)</f>
        <v>47.911448199999995</v>
      </c>
      <c r="H146" s="18">
        <f>100*(1-(SUM($B$3:B146)+$B$203-$B$202)/$B$203)</f>
        <v>20.5334778</v>
      </c>
    </row>
    <row r="147" spans="1:8" ht="16.5" customHeight="1" thickBot="1" x14ac:dyDescent="0.3">
      <c r="A147" s="1" t="s">
        <v>25</v>
      </c>
      <c r="B147" s="7">
        <v>45000</v>
      </c>
      <c r="C147" s="2" t="s">
        <v>5</v>
      </c>
      <c r="D147" s="8">
        <v>275</v>
      </c>
      <c r="E147" s="8">
        <v>375</v>
      </c>
      <c r="F147" s="15">
        <f>100*(1-SUM($B$3:B147)/$B$201)</f>
        <v>19.929758822306699</v>
      </c>
      <c r="G147" s="15">
        <f>100*(1-SUM($B$3:B147)/$B$202)</f>
        <v>47.908448199999995</v>
      </c>
      <c r="H147" s="18">
        <f>100*(1-(SUM($B$3:B147)+$B$203-$B$202)/$B$203)</f>
        <v>20.532192085714286</v>
      </c>
    </row>
    <row r="148" spans="1:8" ht="16.5" customHeight="1" thickBot="1" x14ac:dyDescent="0.3">
      <c r="A148" s="1" t="s">
        <v>92</v>
      </c>
      <c r="B148" s="7">
        <v>112000</v>
      </c>
      <c r="C148" s="2" t="s">
        <v>5</v>
      </c>
      <c r="D148" s="8">
        <v>300</v>
      </c>
      <c r="E148" s="8">
        <v>800</v>
      </c>
      <c r="F148" s="15">
        <f>100*(1-SUM($B$3:B148)/$B$201)</f>
        <v>19.918281763548904</v>
      </c>
      <c r="G148" s="15">
        <f>100*(1-SUM($B$3:B148)/$B$202)</f>
        <v>47.900981533333329</v>
      </c>
      <c r="H148" s="18">
        <f>100*(1-(SUM($B$3:B148)+$B$203-$B$202)/$B$203)</f>
        <v>20.528992085714282</v>
      </c>
    </row>
    <row r="149" spans="1:8" ht="16.5" customHeight="1" thickBot="1" x14ac:dyDescent="0.3">
      <c r="A149" s="1" t="s">
        <v>100</v>
      </c>
      <c r="B149" s="7">
        <v>3000</v>
      </c>
      <c r="C149" s="2" t="s">
        <v>9</v>
      </c>
      <c r="D149" s="8">
        <v>300</v>
      </c>
      <c r="E149" s="8">
        <v>600</v>
      </c>
      <c r="F149" s="15">
        <f>100*(1-SUM($B$3:B149)/$B$201)</f>
        <v>19.91797434233218</v>
      </c>
      <c r="G149" s="15">
        <f>100*(1-SUM($B$3:B149)/$B$202)</f>
        <v>47.900781533333337</v>
      </c>
      <c r="H149" s="18">
        <f>100*(1-(SUM($B$3:B149)+$B$203-$B$202)/$B$203)</f>
        <v>20.528906371428569</v>
      </c>
    </row>
    <row r="150" spans="1:8" ht="16.5" customHeight="1" thickBot="1" x14ac:dyDescent="0.3">
      <c r="A150" s="1" t="s">
        <v>102</v>
      </c>
      <c r="B150" s="7">
        <v>653000</v>
      </c>
      <c r="C150" s="2" t="s">
        <v>5</v>
      </c>
      <c r="D150" s="8">
        <v>300</v>
      </c>
      <c r="E150" s="8">
        <v>300</v>
      </c>
      <c r="F150" s="15">
        <f>100*(1-SUM($B$3:B150)/$B$201)</f>
        <v>19.851058990824665</v>
      </c>
      <c r="G150" s="15">
        <f>100*(1-SUM($B$3:B150)/$B$202)</f>
        <v>47.857248200000001</v>
      </c>
      <c r="H150" s="18">
        <f>100*(1-(SUM($B$3:B150)+$B$203-$B$202)/$B$203)</f>
        <v>20.510249228571432</v>
      </c>
    </row>
    <row r="151" spans="1:8" ht="16.5" customHeight="1" thickBot="1" x14ac:dyDescent="0.3">
      <c r="A151" s="1" t="s">
        <v>111</v>
      </c>
      <c r="B151" s="7">
        <v>18000</v>
      </c>
      <c r="C151" s="2" t="s">
        <v>20</v>
      </c>
      <c r="D151" s="8">
        <v>300</v>
      </c>
      <c r="E151" s="8">
        <v>550</v>
      </c>
      <c r="F151" s="15">
        <f>100*(1-SUM($B$3:B151)/$B$201)</f>
        <v>19.849214463524302</v>
      </c>
      <c r="G151" s="15">
        <f>100*(1-SUM($B$3:B151)/$B$202)</f>
        <v>47.856048200000004</v>
      </c>
      <c r="H151" s="18">
        <f>100*(1-(SUM($B$3:B151)+$B$203-$B$202)/$B$203)</f>
        <v>20.50973494285714</v>
      </c>
    </row>
    <row r="152" spans="1:8" ht="16.5" customHeight="1" thickBot="1" x14ac:dyDescent="0.3">
      <c r="A152" s="1" t="s">
        <v>112</v>
      </c>
      <c r="B152" s="7">
        <v>2000</v>
      </c>
      <c r="C152" s="2" t="s">
        <v>9</v>
      </c>
      <c r="D152" s="8">
        <v>300</v>
      </c>
      <c r="E152" s="8">
        <v>300</v>
      </c>
      <c r="F152" s="15">
        <f>100*(1-SUM($B$3:B152)/$B$201)</f>
        <v>19.84900951604649</v>
      </c>
      <c r="G152" s="15">
        <f>100*(1-SUM($B$3:B152)/$B$202)</f>
        <v>47.855914866666673</v>
      </c>
      <c r="H152" s="18">
        <f>100*(1-(SUM($B$3:B152)+$B$203-$B$202)/$B$203)</f>
        <v>20.509677800000002</v>
      </c>
    </row>
    <row r="153" spans="1:8" ht="16.5" customHeight="1" thickBot="1" x14ac:dyDescent="0.3">
      <c r="A153" s="1" t="s">
        <v>122</v>
      </c>
      <c r="B153" s="7">
        <v>14000</v>
      </c>
      <c r="C153" s="2" t="s">
        <v>9</v>
      </c>
      <c r="D153" s="8">
        <v>300</v>
      </c>
      <c r="E153" s="8">
        <v>600</v>
      </c>
      <c r="F153" s="15">
        <f>100*(1-SUM($B$3:B153)/$B$201)</f>
        <v>19.847574883701757</v>
      </c>
      <c r="G153" s="15">
        <f>100*(1-SUM($B$3:B153)/$B$202)</f>
        <v>47.85498153333333</v>
      </c>
      <c r="H153" s="18">
        <f>100*(1-(SUM($B$3:B153)+$B$203-$B$202)/$B$203)</f>
        <v>20.509277800000003</v>
      </c>
    </row>
    <row r="154" spans="1:8" ht="16.5" customHeight="1" thickBot="1" x14ac:dyDescent="0.3">
      <c r="A154" s="1" t="s">
        <v>174</v>
      </c>
      <c r="B154" s="7">
        <v>22000</v>
      </c>
      <c r="C154" s="2" t="s">
        <v>20</v>
      </c>
      <c r="D154" s="8">
        <v>300</v>
      </c>
      <c r="E154" s="8">
        <v>1000</v>
      </c>
      <c r="F154" s="15">
        <f>100*(1-SUM($B$3:B154)/$B$201)</f>
        <v>19.845320461445759</v>
      </c>
      <c r="G154" s="15">
        <f>100*(1-SUM($B$3:B154)/$B$202)</f>
        <v>47.853514866666671</v>
      </c>
      <c r="H154" s="18">
        <f>100*(1-(SUM($B$3:B154)+$B$203-$B$202)/$B$203)</f>
        <v>20.508649228571429</v>
      </c>
    </row>
    <row r="155" spans="1:8" ht="16.5" customHeight="1" thickBot="1" x14ac:dyDescent="0.3">
      <c r="A155" s="1" t="s">
        <v>119</v>
      </c>
      <c r="B155" s="7">
        <v>2000</v>
      </c>
      <c r="C155" s="2" t="s">
        <v>5</v>
      </c>
      <c r="D155" s="8">
        <v>350</v>
      </c>
      <c r="E155" s="8">
        <v>700</v>
      </c>
      <c r="F155" s="15">
        <f>100*(1-SUM($B$3:B155)/$B$201)</f>
        <v>19.845115513967947</v>
      </c>
      <c r="G155" s="15">
        <f>100*(1-SUM($B$3:B155)/$B$202)</f>
        <v>47.853381533333327</v>
      </c>
      <c r="H155" s="18">
        <f>100*(1-(SUM($B$3:B155)+$B$203-$B$202)/$B$203)</f>
        <v>20.508592085714284</v>
      </c>
    </row>
    <row r="156" spans="1:8" ht="16.5" customHeight="1" thickBot="1" x14ac:dyDescent="0.3">
      <c r="A156" s="1" t="s">
        <v>123</v>
      </c>
      <c r="B156" s="7">
        <v>522000</v>
      </c>
      <c r="C156" s="2" t="s">
        <v>5</v>
      </c>
      <c r="D156" s="8">
        <v>350</v>
      </c>
      <c r="E156" s="8">
        <v>350</v>
      </c>
      <c r="F156" s="15">
        <f>100*(1-SUM($B$3:B156)/$B$201)</f>
        <v>19.791624222257497</v>
      </c>
      <c r="G156" s="15">
        <f>100*(1-SUM($B$3:B156)/$B$202)</f>
        <v>47.818581533333337</v>
      </c>
      <c r="H156" s="18">
        <f>100*(1-(SUM($B$3:B156)+$B$203-$B$202)/$B$203)</f>
        <v>20.4936778</v>
      </c>
    </row>
    <row r="157" spans="1:8" ht="16.5" customHeight="1" thickBot="1" x14ac:dyDescent="0.3">
      <c r="A157" s="1" t="s">
        <v>202</v>
      </c>
      <c r="B157" s="7">
        <v>403000</v>
      </c>
      <c r="C157" s="2" t="s">
        <v>11</v>
      </c>
      <c r="D157" s="8">
        <v>350</v>
      </c>
      <c r="E157" s="8">
        <v>350</v>
      </c>
      <c r="F157" s="15">
        <f>100*(1-SUM($B$3:B157)/$B$201)</f>
        <v>19.75032730547721</v>
      </c>
      <c r="G157" s="15">
        <f>100*(1-SUM($B$3:B157)/$B$202)</f>
        <v>47.791714866666666</v>
      </c>
      <c r="H157" s="18">
        <f>100*(1-(SUM($B$3:B157)+$B$203-$B$202)/$B$203)</f>
        <v>20.482163514285713</v>
      </c>
    </row>
    <row r="158" spans="1:8" ht="16.5" customHeight="1" thickBot="1" x14ac:dyDescent="0.3">
      <c r="A158" s="1" t="s">
        <v>97</v>
      </c>
      <c r="B158" s="7">
        <v>192000</v>
      </c>
      <c r="C158" s="2" t="s">
        <v>5</v>
      </c>
      <c r="D158" s="8">
        <v>400</v>
      </c>
      <c r="E158" s="8">
        <v>500</v>
      </c>
      <c r="F158" s="15">
        <f>100*(1-SUM($B$3:B158)/$B$201)</f>
        <v>19.730652347606704</v>
      </c>
      <c r="G158" s="15">
        <f>100*(1-SUM($B$3:B158)/$B$202)</f>
        <v>47.778914866666668</v>
      </c>
      <c r="H158" s="18">
        <f>100*(1-(SUM($B$3:B158)+$B$203-$B$202)/$B$203)</f>
        <v>20.476677799999997</v>
      </c>
    </row>
    <row r="159" spans="1:8" ht="16.5" customHeight="1" thickBot="1" x14ac:dyDescent="0.3">
      <c r="A159" s="1" t="s">
        <v>121</v>
      </c>
      <c r="B159" s="7">
        <v>7500000</v>
      </c>
      <c r="C159" s="2" t="s">
        <v>20</v>
      </c>
      <c r="D159" s="8">
        <v>400</v>
      </c>
      <c r="E159" s="8">
        <v>6000</v>
      </c>
      <c r="F159" s="15">
        <f>100*(1-SUM($B$3:B159)/$B$201)</f>
        <v>18.962099305789913</v>
      </c>
      <c r="G159" s="15">
        <f>100*(1-SUM($B$3:B159)/$B$202)</f>
        <v>47.278914866666668</v>
      </c>
      <c r="H159" s="18">
        <f>100*(1-(SUM($B$3:B159)+$B$203-$B$202)/$B$203)</f>
        <v>20.262392085714286</v>
      </c>
    </row>
    <row r="160" spans="1:8" ht="16.5" customHeight="1" thickBot="1" x14ac:dyDescent="0.3">
      <c r="A160" s="1" t="s">
        <v>147</v>
      </c>
      <c r="B160" s="7">
        <v>84000</v>
      </c>
      <c r="C160" s="2" t="s">
        <v>11</v>
      </c>
      <c r="D160" s="8">
        <v>400</v>
      </c>
      <c r="E160" s="8">
        <v>500</v>
      </c>
      <c r="F160" s="15">
        <f>100*(1-SUM($B$3:B160)/$B$201)</f>
        <v>18.953491511721566</v>
      </c>
      <c r="G160" s="15">
        <f>100*(1-SUM($B$3:B160)/$B$202)</f>
        <v>47.273314866666674</v>
      </c>
      <c r="H160" s="18">
        <f>100*(1-(SUM($B$3:B160)+$B$203-$B$202)/$B$203)</f>
        <v>20.259992085714284</v>
      </c>
    </row>
    <row r="161" spans="1:8" ht="16.5" customHeight="1" thickBot="1" x14ac:dyDescent="0.3">
      <c r="A161" s="1" t="s">
        <v>169</v>
      </c>
      <c r="B161" s="7">
        <v>35000</v>
      </c>
      <c r="C161" s="2" t="s">
        <v>20</v>
      </c>
      <c r="D161" s="8">
        <v>400</v>
      </c>
      <c r="E161" s="8">
        <v>600</v>
      </c>
      <c r="F161" s="15">
        <f>100*(1-SUM($B$3:B161)/$B$201)</f>
        <v>18.949904930859752</v>
      </c>
      <c r="G161" s="15">
        <f>100*(1-SUM($B$3:B161)/$B$202)</f>
        <v>47.270981533333334</v>
      </c>
      <c r="H161" s="18">
        <f>100*(1-(SUM($B$3:B161)+$B$203-$B$202)/$B$203)</f>
        <v>20.25899208571429</v>
      </c>
    </row>
    <row r="162" spans="1:8" ht="16.5" customHeight="1" thickBot="1" x14ac:dyDescent="0.3">
      <c r="A162" s="1" t="s">
        <v>210</v>
      </c>
      <c r="B162" s="7">
        <v>9000</v>
      </c>
      <c r="C162" s="2" t="s">
        <v>211</v>
      </c>
      <c r="D162" s="8">
        <v>400</v>
      </c>
      <c r="E162" s="8">
        <v>3072</v>
      </c>
      <c r="F162" s="15">
        <f>100*(1-SUM($B$3:B162)/$B$201)</f>
        <v>18.94898266720957</v>
      </c>
      <c r="G162" s="15">
        <f>100*(1-SUM($B$3:B162)/$B$202)</f>
        <v>47.270381533333335</v>
      </c>
      <c r="H162" s="18">
        <f>100*(1-(SUM($B$3:B162)+$B$203-$B$202)/$B$203)</f>
        <v>20.258734942857149</v>
      </c>
    </row>
    <row r="163" spans="1:8" ht="16.5" customHeight="1" thickBot="1" x14ac:dyDescent="0.3">
      <c r="A163" s="1" t="s">
        <v>24</v>
      </c>
      <c r="B163" s="7">
        <v>1000</v>
      </c>
      <c r="C163" s="2" t="s">
        <v>5</v>
      </c>
      <c r="D163" s="8">
        <v>500</v>
      </c>
      <c r="E163" s="8">
        <v>1000</v>
      </c>
      <c r="F163" s="15">
        <f>100*(1-SUM($B$3:B163)/$B$201)</f>
        <v>18.948880193470664</v>
      </c>
      <c r="G163" s="15">
        <f>100*(1-SUM($B$3:B163)/$B$202)</f>
        <v>47.270314866666666</v>
      </c>
      <c r="H163" s="18">
        <f>100*(1-(SUM($B$3:B163)+$B$203-$B$202)/$B$203)</f>
        <v>20.25870637142857</v>
      </c>
    </row>
    <row r="164" spans="1:8" ht="16.5" customHeight="1" thickBot="1" x14ac:dyDescent="0.3">
      <c r="A164" s="1" t="s">
        <v>30</v>
      </c>
      <c r="B164" s="7">
        <v>143000</v>
      </c>
      <c r="C164" s="2" t="s">
        <v>20</v>
      </c>
      <c r="D164" s="8">
        <v>500</v>
      </c>
      <c r="E164" s="8">
        <v>1000</v>
      </c>
      <c r="F164" s="15">
        <f>100*(1-SUM($B$3:B164)/$B$201)</f>
        <v>18.93422644880669</v>
      </c>
      <c r="G164" s="15">
        <f>100*(1-SUM($B$3:B164)/$B$202)</f>
        <v>47.260781533333329</v>
      </c>
      <c r="H164" s="18">
        <f>100*(1-(SUM($B$3:B164)+$B$203-$B$202)/$B$203)</f>
        <v>20.254620657142851</v>
      </c>
    </row>
    <row r="165" spans="1:8" ht="16.5" customHeight="1" thickBot="1" x14ac:dyDescent="0.3">
      <c r="A165" s="1" t="s">
        <v>44</v>
      </c>
      <c r="B165" s="7">
        <v>364000</v>
      </c>
      <c r="C165" s="2" t="s">
        <v>20</v>
      </c>
      <c r="D165" s="8">
        <v>500</v>
      </c>
      <c r="E165" s="8">
        <v>2048</v>
      </c>
      <c r="F165" s="15">
        <f>100*(1-SUM($B$3:B165)/$B$201)</f>
        <v>18.896926007843852</v>
      </c>
      <c r="G165" s="15">
        <f>100*(1-SUM($B$3:B165)/$B$202)</f>
        <v>47.236514866666667</v>
      </c>
      <c r="H165" s="18">
        <f>100*(1-(SUM($B$3:B165)+$B$203-$B$202)/$B$203)</f>
        <v>20.244220657142854</v>
      </c>
    </row>
    <row r="166" spans="1:8" ht="16.5" customHeight="1" thickBot="1" x14ac:dyDescent="0.3">
      <c r="A166" s="1" t="s">
        <v>78</v>
      </c>
      <c r="B166" s="7">
        <v>3000</v>
      </c>
      <c r="C166" s="2" t="s">
        <v>11</v>
      </c>
      <c r="D166" s="8">
        <v>500</v>
      </c>
      <c r="E166" s="8">
        <v>500</v>
      </c>
      <c r="F166" s="15">
        <f>100*(1-SUM($B$3:B166)/$B$201)</f>
        <v>18.896618586627124</v>
      </c>
      <c r="G166" s="15">
        <f>100*(1-SUM($B$3:B166)/$B$202)</f>
        <v>47.23631486666666</v>
      </c>
      <c r="H166" s="18">
        <f>100*(1-(SUM($B$3:B166)+$B$203-$B$202)/$B$203)</f>
        <v>20.244134942857141</v>
      </c>
    </row>
    <row r="167" spans="1:8" ht="16.5" customHeight="1" thickBot="1" x14ac:dyDescent="0.3">
      <c r="A167" s="1" t="s">
        <v>80</v>
      </c>
      <c r="B167" s="7">
        <v>14000</v>
      </c>
      <c r="C167" s="2" t="s">
        <v>11</v>
      </c>
      <c r="D167" s="8">
        <v>500</v>
      </c>
      <c r="E167" s="8">
        <v>1000</v>
      </c>
      <c r="F167" s="15">
        <f>100*(1-SUM($B$3:B167)/$B$201)</f>
        <v>18.895183954282402</v>
      </c>
      <c r="G167" s="15">
        <f>100*(1-SUM($B$3:B167)/$B$202)</f>
        <v>47.235381533333332</v>
      </c>
      <c r="H167" s="18">
        <f>100*(1-(SUM($B$3:B167)+$B$203-$B$202)/$B$203)</f>
        <v>20.243734942857138</v>
      </c>
    </row>
    <row r="168" spans="1:8" ht="16.5" customHeight="1" thickBot="1" x14ac:dyDescent="0.3">
      <c r="A168" s="1" t="s">
        <v>113</v>
      </c>
      <c r="B168" s="7">
        <v>17000</v>
      </c>
      <c r="C168" s="2" t="s">
        <v>11</v>
      </c>
      <c r="D168" s="8">
        <v>500</v>
      </c>
      <c r="E168" s="8">
        <v>500</v>
      </c>
      <c r="F168" s="15">
        <f>100*(1-SUM($B$3:B168)/$B$201)</f>
        <v>18.893441900720951</v>
      </c>
      <c r="G168" s="15">
        <f>100*(1-SUM($B$3:B168)/$B$202)</f>
        <v>47.234248199999996</v>
      </c>
      <c r="H168" s="18">
        <f>100*(1-(SUM($B$3:B168)+$B$203-$B$202)/$B$203)</f>
        <v>20.243249228571425</v>
      </c>
    </row>
    <row r="169" spans="1:8" ht="16.5" customHeight="1" thickBot="1" x14ac:dyDescent="0.3">
      <c r="A169" s="1" t="s">
        <v>164</v>
      </c>
      <c r="B169" s="7">
        <v>124000</v>
      </c>
      <c r="C169" s="2" t="s">
        <v>20</v>
      </c>
      <c r="D169" s="8">
        <v>500</v>
      </c>
      <c r="E169" s="8">
        <v>1250</v>
      </c>
      <c r="F169" s="15">
        <f>100*(1-SUM($B$3:B169)/$B$201)</f>
        <v>18.88073515709624</v>
      </c>
      <c r="G169" s="15">
        <f>100*(1-SUM($B$3:B169)/$B$202)</f>
        <v>47.225981533333339</v>
      </c>
      <c r="H169" s="18">
        <f>100*(1-(SUM($B$3:B169)+$B$203-$B$202)/$B$203)</f>
        <v>20.239706371428568</v>
      </c>
    </row>
    <row r="170" spans="1:8" ht="16.5" customHeight="1" thickBot="1" x14ac:dyDescent="0.3">
      <c r="A170" s="1" t="s">
        <v>165</v>
      </c>
      <c r="B170" s="7">
        <v>12000</v>
      </c>
      <c r="C170" s="2" t="s">
        <v>11</v>
      </c>
      <c r="D170" s="8">
        <v>500</v>
      </c>
      <c r="E170" s="8">
        <v>5000</v>
      </c>
      <c r="F170" s="15">
        <f>100*(1-SUM($B$3:B170)/$B$201)</f>
        <v>18.87950547222934</v>
      </c>
      <c r="G170" s="15">
        <f>100*(1-SUM($B$3:B170)/$B$202)</f>
        <v>47.225181533333341</v>
      </c>
      <c r="H170" s="18">
        <f>100*(1-(SUM($B$3:B170)+$B$203-$B$202)/$B$203)</f>
        <v>20.239363514285714</v>
      </c>
    </row>
    <row r="171" spans="1:8" ht="16.5" customHeight="1" thickBot="1" x14ac:dyDescent="0.3">
      <c r="A171" s="1" t="s">
        <v>173</v>
      </c>
      <c r="B171" s="7">
        <v>2000</v>
      </c>
      <c r="C171" s="2" t="s">
        <v>20</v>
      </c>
      <c r="D171" s="8">
        <v>500</v>
      </c>
      <c r="E171" s="8">
        <v>1000</v>
      </c>
      <c r="F171" s="15">
        <f>100*(1-SUM($B$3:B171)/$B$201)</f>
        <v>18.879300524751518</v>
      </c>
      <c r="G171" s="15">
        <f>100*(1-SUM($B$3:B171)/$B$202)</f>
        <v>47.225048199999996</v>
      </c>
      <c r="H171" s="18">
        <f>100*(1-(SUM($B$3:B171)+$B$203-$B$202)/$B$203)</f>
        <v>20.239306371428569</v>
      </c>
    </row>
    <row r="172" spans="1:8" ht="16.5" customHeight="1" thickBot="1" x14ac:dyDescent="0.3">
      <c r="A172" s="1" t="s">
        <v>180</v>
      </c>
      <c r="B172" s="7">
        <v>12000</v>
      </c>
      <c r="C172" s="2" t="s">
        <v>11</v>
      </c>
      <c r="D172" s="8">
        <v>500</v>
      </c>
      <c r="E172" s="8">
        <v>2000</v>
      </c>
      <c r="F172" s="15">
        <f>100*(1-SUM($B$3:B172)/$B$201)</f>
        <v>18.878070839884607</v>
      </c>
      <c r="G172" s="15">
        <f>100*(1-SUM($B$3:B172)/$B$202)</f>
        <v>47.224248199999998</v>
      </c>
      <c r="H172" s="18">
        <f>100*(1-(SUM($B$3:B172)+$B$203-$B$202)/$B$203)</f>
        <v>20.238963514285714</v>
      </c>
    </row>
    <row r="173" spans="1:8" ht="16.5" customHeight="1" thickBot="1" x14ac:dyDescent="0.3">
      <c r="A173" s="1" t="s">
        <v>219</v>
      </c>
      <c r="B173" s="7">
        <v>271000</v>
      </c>
      <c r="C173" s="2" t="s">
        <v>20</v>
      </c>
      <c r="D173" s="8">
        <v>500</v>
      </c>
      <c r="E173" s="8">
        <v>3000</v>
      </c>
      <c r="F173" s="15">
        <f>100*(1-SUM($B$3:B173)/$B$201)</f>
        <v>18.850300456640301</v>
      </c>
      <c r="G173" s="15">
        <f>100*(1-SUM($B$3:B173)/$B$202)</f>
        <v>47.206181533333336</v>
      </c>
      <c r="H173" s="18">
        <f>100*(1-(SUM($B$3:B173)+$B$203-$B$202)/$B$203)</f>
        <v>20.231220657142856</v>
      </c>
    </row>
    <row r="174" spans="1:8" ht="16.5" customHeight="1" thickBot="1" x14ac:dyDescent="0.3">
      <c r="A174" s="1" t="s">
        <v>108</v>
      </c>
      <c r="B174" s="7">
        <v>15000</v>
      </c>
      <c r="C174" s="2" t="s">
        <v>11</v>
      </c>
      <c r="D174" s="8">
        <v>600</v>
      </c>
      <c r="E174" s="8">
        <v>2000</v>
      </c>
      <c r="F174" s="15">
        <f>100*(1-SUM($B$3:B174)/$B$201)</f>
        <v>18.848763350556663</v>
      </c>
      <c r="G174" s="15">
        <f>100*(1-SUM($B$3:B174)/$B$202)</f>
        <v>47.205181533333331</v>
      </c>
      <c r="H174" s="18">
        <f>100*(1-(SUM($B$3:B174)+$B$203-$B$202)/$B$203)</f>
        <v>20.230792085714288</v>
      </c>
    </row>
    <row r="175" spans="1:8" ht="16.5" customHeight="1" thickBot="1" x14ac:dyDescent="0.3">
      <c r="A175" s="1" t="s">
        <v>161</v>
      </c>
      <c r="B175" s="7">
        <v>527000</v>
      </c>
      <c r="C175" s="2" t="s">
        <v>5</v>
      </c>
      <c r="D175" s="8">
        <v>600</v>
      </c>
      <c r="E175" s="8">
        <v>600</v>
      </c>
      <c r="F175" s="15">
        <f>100*(1-SUM($B$3:B175)/$B$201)</f>
        <v>18.794759690151675</v>
      </c>
      <c r="G175" s="15">
        <f>100*(1-SUM($B$3:B175)/$B$202)</f>
        <v>47.170048200000004</v>
      </c>
      <c r="H175" s="18">
        <f>100*(1-(SUM($B$3:B175)+$B$203-$B$202)/$B$203)</f>
        <v>20.215734942857143</v>
      </c>
    </row>
    <row r="176" spans="1:8" ht="16.5" customHeight="1" thickBot="1" x14ac:dyDescent="0.3">
      <c r="A176" s="1" t="s">
        <v>10</v>
      </c>
      <c r="B176" s="7">
        <v>10000</v>
      </c>
      <c r="C176" s="2" t="s">
        <v>11</v>
      </c>
      <c r="D176" s="8">
        <v>1000</v>
      </c>
      <c r="E176" s="8">
        <v>1000</v>
      </c>
      <c r="F176" s="15">
        <f>100*(1-SUM($B$3:B176)/$B$201)</f>
        <v>18.793734952762588</v>
      </c>
      <c r="G176" s="15">
        <f>100*(1-SUM($B$3:B176)/$B$202)</f>
        <v>47.169381533333329</v>
      </c>
      <c r="H176" s="18">
        <f>100*(1-(SUM($B$3:B176)+$B$203-$B$202)/$B$203)</f>
        <v>20.215449228571426</v>
      </c>
    </row>
    <row r="177" spans="1:8" ht="16.5" customHeight="1" thickBot="1" x14ac:dyDescent="0.3">
      <c r="A177" s="1" t="s">
        <v>33</v>
      </c>
      <c r="B177" s="7">
        <v>13000</v>
      </c>
      <c r="C177" s="2" t="s">
        <v>20</v>
      </c>
      <c r="D177" s="8">
        <v>1000</v>
      </c>
      <c r="E177" s="8">
        <v>1000</v>
      </c>
      <c r="F177" s="15">
        <f>100*(1-SUM($B$3:B177)/$B$201)</f>
        <v>18.792402794156772</v>
      </c>
      <c r="G177" s="15">
        <f>100*(1-SUM($B$3:B177)/$B$202)</f>
        <v>47.168514866666669</v>
      </c>
      <c r="H177" s="18">
        <f>100*(1-(SUM($B$3:B177)+$B$203-$B$202)/$B$203)</f>
        <v>20.215077800000003</v>
      </c>
    </row>
    <row r="178" spans="1:8" ht="16.5" customHeight="1" thickBot="1" x14ac:dyDescent="0.3">
      <c r="A178" s="1" t="s">
        <v>34</v>
      </c>
      <c r="B178" s="7">
        <v>616000</v>
      </c>
      <c r="C178" s="2" t="s">
        <v>20</v>
      </c>
      <c r="D178" s="8">
        <v>1000</v>
      </c>
      <c r="E178" s="8">
        <v>6000</v>
      </c>
      <c r="F178" s="15">
        <f>100*(1-SUM($B$3:B178)/$B$201)</f>
        <v>18.729278970988883</v>
      </c>
      <c r="G178" s="15">
        <f>100*(1-SUM($B$3:B178)/$B$202)</f>
        <v>47.127448199999996</v>
      </c>
      <c r="H178" s="18">
        <f>100*(1-(SUM($B$3:B178)+$B$203-$B$202)/$B$203)</f>
        <v>20.197477799999998</v>
      </c>
    </row>
    <row r="179" spans="1:8" ht="16.5" customHeight="1" thickBot="1" x14ac:dyDescent="0.3">
      <c r="A179" s="1" t="s">
        <v>47</v>
      </c>
      <c r="B179" s="7">
        <v>83000</v>
      </c>
      <c r="C179" s="2" t="s">
        <v>20</v>
      </c>
      <c r="D179" s="8">
        <v>1000</v>
      </c>
      <c r="E179" s="8">
        <v>3500</v>
      </c>
      <c r="F179" s="15">
        <f>100*(1-SUM($B$3:B179)/$B$201)</f>
        <v>18.720773650659439</v>
      </c>
      <c r="G179" s="15">
        <f>100*(1-SUM($B$3:B179)/$B$202)</f>
        <v>47.121914866666671</v>
      </c>
      <c r="H179" s="18">
        <f>100*(1-(SUM($B$3:B179)+$B$203-$B$202)/$B$203)</f>
        <v>20.195106371428572</v>
      </c>
    </row>
    <row r="180" spans="1:8" ht="16.5" customHeight="1" thickBot="1" x14ac:dyDescent="0.3">
      <c r="A180" s="1" t="s">
        <v>48</v>
      </c>
      <c r="B180" s="7">
        <v>11000</v>
      </c>
      <c r="C180" s="2" t="s">
        <v>49</v>
      </c>
      <c r="D180" s="8">
        <v>1000</v>
      </c>
      <c r="E180" s="8">
        <v>5000</v>
      </c>
      <c r="F180" s="15">
        <f>100*(1-SUM($B$3:B180)/$B$201)</f>
        <v>18.719646439531445</v>
      </c>
      <c r="G180" s="15">
        <f>100*(1-SUM($B$3:B180)/$B$202)</f>
        <v>47.121181533333335</v>
      </c>
      <c r="H180" s="18">
        <f>100*(1-(SUM($B$3:B180)+$B$203-$B$202)/$B$203)</f>
        <v>20.194792085714287</v>
      </c>
    </row>
    <row r="181" spans="1:8" ht="16.5" customHeight="1" thickBot="1" x14ac:dyDescent="0.3">
      <c r="A181" s="1" t="s">
        <v>56</v>
      </c>
      <c r="B181" s="7">
        <v>14000</v>
      </c>
      <c r="C181" s="2" t="s">
        <v>15</v>
      </c>
      <c r="D181" s="8">
        <v>1000</v>
      </c>
      <c r="E181" s="8">
        <v>3500</v>
      </c>
      <c r="F181" s="15">
        <f>100*(1-SUM($B$3:B181)/$B$201)</f>
        <v>18.718211807186723</v>
      </c>
      <c r="G181" s="15">
        <f>100*(1-SUM($B$3:B181)/$B$202)</f>
        <v>47.120248200000006</v>
      </c>
      <c r="H181" s="18">
        <f>100*(1-(SUM($B$3:B181)+$B$203-$B$202)/$B$203)</f>
        <v>20.194392085714284</v>
      </c>
    </row>
    <row r="182" spans="1:8" ht="16.5" customHeight="1" thickBot="1" x14ac:dyDescent="0.3">
      <c r="A182" s="1" t="s">
        <v>85</v>
      </c>
      <c r="B182" s="7">
        <v>10000</v>
      </c>
      <c r="C182" s="2" t="s">
        <v>11</v>
      </c>
      <c r="D182" s="8">
        <v>1000</v>
      </c>
      <c r="E182" s="8">
        <v>1000</v>
      </c>
      <c r="F182" s="15">
        <f>100*(1-SUM($B$3:B182)/$B$201)</f>
        <v>18.717187069797635</v>
      </c>
      <c r="G182" s="15">
        <f>100*(1-SUM($B$3:B182)/$B$202)</f>
        <v>47.119581533333331</v>
      </c>
      <c r="H182" s="18">
        <f>100*(1-(SUM($B$3:B182)+$B$203-$B$202)/$B$203)</f>
        <v>20.194106371428568</v>
      </c>
    </row>
    <row r="183" spans="1:8" ht="16.5" customHeight="1" thickBot="1" x14ac:dyDescent="0.3">
      <c r="A183" s="1" t="s">
        <v>99</v>
      </c>
      <c r="B183" s="7">
        <v>90000</v>
      </c>
      <c r="C183" s="2" t="s">
        <v>20</v>
      </c>
      <c r="D183" s="8">
        <v>1000</v>
      </c>
      <c r="E183" s="8">
        <v>3000</v>
      </c>
      <c r="F183" s="15">
        <f>100*(1-SUM($B$3:B183)/$B$201)</f>
        <v>18.707964433295832</v>
      </c>
      <c r="G183" s="15">
        <f>100*(1-SUM($B$3:B183)/$B$202)</f>
        <v>47.113581533333338</v>
      </c>
      <c r="H183" s="18">
        <f>100*(1-(SUM($B$3:B183)+$B$203-$B$202)/$B$203)</f>
        <v>20.191534942857146</v>
      </c>
    </row>
    <row r="184" spans="1:8" ht="16.5" customHeight="1" thickBot="1" x14ac:dyDescent="0.3">
      <c r="A184" s="1" t="s">
        <v>101</v>
      </c>
      <c r="B184" s="7">
        <v>14000</v>
      </c>
      <c r="C184" s="2" t="s">
        <v>20</v>
      </c>
      <c r="D184" s="8">
        <v>1000</v>
      </c>
      <c r="E184" s="8">
        <v>1000</v>
      </c>
      <c r="F184" s="15">
        <f>100*(1-SUM($B$3:B184)/$B$201)</f>
        <v>18.70652980095111</v>
      </c>
      <c r="G184" s="15">
        <f>100*(1-SUM($B$3:B184)/$B$202)</f>
        <v>47.112648199999995</v>
      </c>
      <c r="H184" s="18">
        <f>100*(1-(SUM($B$3:B184)+$B$203-$B$202)/$B$203)</f>
        <v>20.191134942857147</v>
      </c>
    </row>
    <row r="185" spans="1:8" ht="16.5" customHeight="1" thickBot="1" x14ac:dyDescent="0.3">
      <c r="A185" s="1" t="s">
        <v>106</v>
      </c>
      <c r="B185" s="7">
        <v>16000</v>
      </c>
      <c r="C185" s="2" t="s">
        <v>20</v>
      </c>
      <c r="D185" s="8">
        <v>1000</v>
      </c>
      <c r="E185" s="8">
        <v>1000</v>
      </c>
      <c r="F185" s="15">
        <f>100*(1-SUM($B$3:B185)/$B$201)</f>
        <v>18.704890221128569</v>
      </c>
      <c r="G185" s="15">
        <f>100*(1-SUM($B$3:B185)/$B$202)</f>
        <v>47.111581533333336</v>
      </c>
      <c r="H185" s="18">
        <f>100*(1-(SUM($B$3:B185)+$B$203-$B$202)/$B$203)</f>
        <v>20.1906778</v>
      </c>
    </row>
    <row r="186" spans="1:8" ht="16.5" customHeight="1" thickBot="1" x14ac:dyDescent="0.3">
      <c r="A186" s="1" t="s">
        <v>107</v>
      </c>
      <c r="B186" s="7">
        <v>500</v>
      </c>
      <c r="C186" s="2" t="s">
        <v>5</v>
      </c>
      <c r="D186" s="8">
        <v>1000</v>
      </c>
      <c r="E186" s="8">
        <v>1000</v>
      </c>
      <c r="F186" s="15">
        <f>100*(1-SUM($B$3:B186)/$B$201)</f>
        <v>18.704838984259109</v>
      </c>
      <c r="G186" s="15">
        <f>100*(1-SUM($B$3:B186)/$B$202)</f>
        <v>47.111548199999994</v>
      </c>
      <c r="H186" s="18">
        <f>100*(1-(SUM($B$3:B186)+$B$203-$B$202)/$B$203)</f>
        <v>20.19066351428571</v>
      </c>
    </row>
    <row r="187" spans="1:8" ht="16.5" customHeight="1" thickBot="1" x14ac:dyDescent="0.3">
      <c r="A187" s="1" t="s">
        <v>110</v>
      </c>
      <c r="B187" s="7">
        <v>7000</v>
      </c>
      <c r="C187" s="2" t="s">
        <v>11</v>
      </c>
      <c r="D187" s="8">
        <v>1000</v>
      </c>
      <c r="E187" s="8">
        <v>1000</v>
      </c>
      <c r="F187" s="15">
        <f>100*(1-SUM($B$3:B187)/$B$201)</f>
        <v>18.704121668086749</v>
      </c>
      <c r="G187" s="15">
        <f>100*(1-SUM($B$3:B187)/$B$202)</f>
        <v>47.111081533333333</v>
      </c>
      <c r="H187" s="18">
        <f>100*(1-(SUM($B$3:B187)+$B$203-$B$202)/$B$203)</f>
        <v>20.190463514285717</v>
      </c>
    </row>
    <row r="188" spans="1:8" ht="16.5" customHeight="1" thickBot="1" x14ac:dyDescent="0.3">
      <c r="A188" s="1" t="s">
        <v>127</v>
      </c>
      <c r="B188" s="7">
        <v>25000</v>
      </c>
      <c r="C188" s="2" t="s">
        <v>15</v>
      </c>
      <c r="D188" s="8">
        <v>1000</v>
      </c>
      <c r="E188" s="8">
        <v>1000</v>
      </c>
      <c r="F188" s="15">
        <f>100*(1-SUM($B$3:B188)/$B$201)</f>
        <v>18.701559824614023</v>
      </c>
      <c r="G188" s="15">
        <f>100*(1-SUM($B$3:B188)/$B$202)</f>
        <v>47.109414866666668</v>
      </c>
      <c r="H188" s="18">
        <f>100*(1-(SUM($B$3:B188)+$B$203-$B$202)/$B$203)</f>
        <v>20.189749228571429</v>
      </c>
    </row>
    <row r="189" spans="1:8" ht="16.5" customHeight="1" thickBot="1" x14ac:dyDescent="0.3">
      <c r="A189" s="1" t="s">
        <v>128</v>
      </c>
      <c r="B189" s="7">
        <v>5000</v>
      </c>
      <c r="C189" s="2" t="s">
        <v>15</v>
      </c>
      <c r="D189" s="8">
        <v>1000</v>
      </c>
      <c r="E189" s="8">
        <v>1000</v>
      </c>
      <c r="F189" s="15">
        <f>100*(1-SUM($B$3:B189)/$B$201)</f>
        <v>18.701047455919483</v>
      </c>
      <c r="G189" s="15">
        <f>100*(1-SUM($B$3:B189)/$B$202)</f>
        <v>47.109081533333331</v>
      </c>
      <c r="H189" s="18">
        <f>100*(1-(SUM($B$3:B189)+$B$203-$B$202)/$B$203)</f>
        <v>20.189606371428571</v>
      </c>
    </row>
    <row r="190" spans="1:8" ht="16.5" customHeight="1" thickBot="1" x14ac:dyDescent="0.3">
      <c r="A190" s="1" t="s">
        <v>130</v>
      </c>
      <c r="B190" s="7">
        <v>170000</v>
      </c>
      <c r="C190" s="2" t="s">
        <v>51</v>
      </c>
      <c r="D190" s="8">
        <v>1000</v>
      </c>
      <c r="E190" s="8">
        <v>1000</v>
      </c>
      <c r="F190" s="15">
        <f>100*(1-SUM($B$3:B190)/$B$201)</f>
        <v>18.683626920304963</v>
      </c>
      <c r="G190" s="15">
        <f>100*(1-SUM($B$3:B190)/$B$202)</f>
        <v>47.097748199999998</v>
      </c>
      <c r="H190" s="18">
        <f>100*(1-(SUM($B$3:B190)+$B$203-$B$202)/$B$203)</f>
        <v>20.18474922857143</v>
      </c>
    </row>
    <row r="191" spans="1:8" ht="16.5" customHeight="1" thickBot="1" x14ac:dyDescent="0.3">
      <c r="A191" s="1" t="s">
        <v>136</v>
      </c>
      <c r="B191" s="7">
        <v>543000</v>
      </c>
      <c r="C191" s="2" t="s">
        <v>5</v>
      </c>
      <c r="D191" s="8">
        <v>1000</v>
      </c>
      <c r="E191" s="8">
        <v>10000</v>
      </c>
      <c r="F191" s="15">
        <f>100*(1-SUM($B$3:B191)/$B$201)</f>
        <v>18.627983680077431</v>
      </c>
      <c r="G191" s="15">
        <f>100*(1-SUM($B$3:B191)/$B$202)</f>
        <v>47.061548200000004</v>
      </c>
      <c r="H191" s="18">
        <f>100*(1-(SUM($B$3:B191)+$B$203-$B$202)/$B$203)</f>
        <v>20.169234942857138</v>
      </c>
    </row>
    <row r="192" spans="1:8" ht="16.5" customHeight="1" thickBot="1" x14ac:dyDescent="0.3">
      <c r="A192" s="1" t="s">
        <v>177</v>
      </c>
      <c r="B192" s="7">
        <v>21000</v>
      </c>
      <c r="C192" s="2" t="s">
        <v>11</v>
      </c>
      <c r="D192" s="8">
        <v>1000</v>
      </c>
      <c r="E192" s="8">
        <v>2000</v>
      </c>
      <c r="F192" s="15">
        <f>100*(1-SUM($B$3:B192)/$B$201)</f>
        <v>18.625831731560339</v>
      </c>
      <c r="G192" s="15">
        <f>100*(1-SUM($B$3:B192)/$B$202)</f>
        <v>47.060148199999993</v>
      </c>
      <c r="H192" s="18">
        <f>100*(1-(SUM($B$3:B192)+$B$203-$B$202)/$B$203)</f>
        <v>20.168634942857146</v>
      </c>
    </row>
    <row r="193" spans="1:8" ht="16.5" customHeight="1" thickBot="1" x14ac:dyDescent="0.3">
      <c r="A193" s="1" t="s">
        <v>205</v>
      </c>
      <c r="B193" s="7">
        <v>606000</v>
      </c>
      <c r="C193" s="2" t="s">
        <v>125</v>
      </c>
      <c r="D193" s="8">
        <v>1000</v>
      </c>
      <c r="E193" s="8">
        <v>2000</v>
      </c>
      <c r="F193" s="15">
        <f>100*(1-SUM($B$3:B193)/$B$201)</f>
        <v>18.563732645781549</v>
      </c>
      <c r="G193" s="15">
        <f>100*(1-SUM($B$3:B193)/$B$202)</f>
        <v>47.019748200000002</v>
      </c>
      <c r="H193" s="18">
        <f>100*(1-(SUM($B$3:B193)+$B$203-$B$202)/$B$203)</f>
        <v>20.151320657142858</v>
      </c>
    </row>
    <row r="194" spans="1:8" ht="16.5" customHeight="1" thickBot="1" x14ac:dyDescent="0.3">
      <c r="A194" s="1" t="s">
        <v>50</v>
      </c>
      <c r="B194" s="7">
        <v>48200000</v>
      </c>
      <c r="C194" s="2" t="s">
        <v>51</v>
      </c>
      <c r="D194" s="8">
        <v>1024</v>
      </c>
      <c r="E194" s="8">
        <v>1024</v>
      </c>
      <c r="F194" s="15">
        <f>100*(1-SUM($B$3:B194)/$B$201)</f>
        <v>13.624498430372334</v>
      </c>
      <c r="G194" s="15">
        <f>100*(1-SUM($B$3:B194)/$B$202)</f>
        <v>43.806414866666664</v>
      </c>
      <c r="H194" s="18">
        <f>100*(1-(SUM($B$3:B194)+$B$203-$B$202)/$B$203)</f>
        <v>18.774177800000004</v>
      </c>
    </row>
    <row r="195" spans="1:8" ht="16.5" customHeight="1" thickBot="1" x14ac:dyDescent="0.3">
      <c r="A195" s="1" t="s">
        <v>63</v>
      </c>
      <c r="B195" s="7">
        <v>21100000</v>
      </c>
      <c r="C195" s="2" t="s">
        <v>20</v>
      </c>
      <c r="D195" s="8">
        <v>1024</v>
      </c>
      <c r="E195" s="8">
        <v>1024</v>
      </c>
      <c r="F195" s="15">
        <f>100*(1-SUM($B$3:B195)/$B$201)</f>
        <v>11.462302539394454</v>
      </c>
      <c r="G195" s="15">
        <f>100*(1-SUM($B$3:B195)/$B$202)</f>
        <v>42.399748199999998</v>
      </c>
      <c r="H195" s="18">
        <f>100*(1-(SUM($B$3:B195)+$B$203-$B$202)/$B$203)</f>
        <v>18.171320657142854</v>
      </c>
    </row>
    <row r="196" spans="1:8" ht="16.5" customHeight="1" thickBot="1" x14ac:dyDescent="0.3">
      <c r="A196" s="1" t="s">
        <v>118</v>
      </c>
      <c r="B196" s="7">
        <v>116000</v>
      </c>
      <c r="C196" s="2" t="s">
        <v>11</v>
      </c>
      <c r="D196" s="8">
        <v>1024</v>
      </c>
      <c r="E196" s="8">
        <v>7168</v>
      </c>
      <c r="F196" s="15">
        <f>100*(1-SUM($B$3:B196)/$B$201)</f>
        <v>11.450415585681018</v>
      </c>
      <c r="G196" s="15">
        <f>100*(1-SUM($B$3:B196)/$B$202)</f>
        <v>42.392014866666671</v>
      </c>
      <c r="H196" s="18">
        <f>100*(1-(SUM($B$3:B196)+$B$203-$B$202)/$B$203)</f>
        <v>18.168006371428568</v>
      </c>
    </row>
    <row r="197" spans="1:8" ht="16.5" customHeight="1" thickBot="1" x14ac:dyDescent="0.3">
      <c r="A197" s="1" t="s">
        <v>217</v>
      </c>
      <c r="B197" s="7">
        <v>111700000</v>
      </c>
      <c r="C197" s="2" t="s">
        <v>20</v>
      </c>
      <c r="D197" s="8">
        <v>1024</v>
      </c>
      <c r="E197" s="8">
        <v>1024</v>
      </c>
      <c r="F197" s="15">
        <f>100*(1-SUM($B$3:B197)/$B$201)</f>
        <v>4.0989495563525935E-3</v>
      </c>
      <c r="G197" s="15">
        <f>100*(1-SUM($B$3:B197)/$B$202)</f>
        <v>34.945348200000005</v>
      </c>
      <c r="H197" s="18">
        <f>100*(1-(SUM($B$3:B197)+$B$203-$B$202)/$B$203)</f>
        <v>14.976577800000001</v>
      </c>
    </row>
    <row r="198" spans="1:8" ht="16.5" customHeight="1" thickBot="1" x14ac:dyDescent="0.3">
      <c r="A198" s="1" t="s">
        <v>186</v>
      </c>
      <c r="B198" s="7">
        <v>7000</v>
      </c>
      <c r="C198" s="2" t="s">
        <v>5</v>
      </c>
      <c r="D198" s="8">
        <v>1500</v>
      </c>
      <c r="E198" s="8">
        <v>1500</v>
      </c>
      <c r="F198" s="15">
        <f>100*(1-SUM($B$3:B198)/$B$201)</f>
        <v>3.3816333839919999E-3</v>
      </c>
      <c r="G198" s="15">
        <f>100*(1-SUM($B$3:B198)/$B$202)</f>
        <v>34.944881533333337</v>
      </c>
      <c r="H198" s="18">
        <f>100*(1-(SUM($B$3:B198)+$B$203-$B$202)/$B$203)</f>
        <v>14.976377799999996</v>
      </c>
    </row>
    <row r="199" spans="1:8" ht="16.5" customHeight="1" x14ac:dyDescent="0.25">
      <c r="A199" s="1" t="s">
        <v>203</v>
      </c>
      <c r="B199" s="7">
        <v>33000</v>
      </c>
      <c r="C199" s="2" t="s">
        <v>9</v>
      </c>
      <c r="D199" s="8">
        <v>2500</v>
      </c>
      <c r="E199" s="8">
        <v>2500</v>
      </c>
      <c r="F199" s="15">
        <f>100*(1-SUM($B$3:B199)/$B$201)</f>
        <v>0</v>
      </c>
      <c r="G199" s="15">
        <f>100*(1-SUM($B$3:B199)/$B$202)</f>
        <v>34.942681533333328</v>
      </c>
      <c r="H199" s="18">
        <f>100*(1-(SUM($B$3:B199)+$B$203-$B$202)/$B$203)</f>
        <v>14.975434942857147</v>
      </c>
    </row>
    <row r="201" spans="1:8" ht="16.5" customHeight="1" x14ac:dyDescent="0.25">
      <c r="A201" s="5" t="s">
        <v>224</v>
      </c>
      <c r="B201" s="6">
        <f>SUM(B3:B199)</f>
        <v>975859777</v>
      </c>
      <c r="D201" s="3"/>
    </row>
    <row r="202" spans="1:8" ht="16.5" customHeight="1" x14ac:dyDescent="0.25">
      <c r="A202" s="5" t="s">
        <v>227</v>
      </c>
      <c r="B202" s="14">
        <f>1500000000</f>
        <v>1500000000</v>
      </c>
    </row>
    <row r="203" spans="1:8" ht="16.5" customHeight="1" x14ac:dyDescent="0.25">
      <c r="A203" s="5" t="s">
        <v>223</v>
      </c>
      <c r="B203" s="14">
        <v>3500000000</v>
      </c>
    </row>
  </sheetData>
  <sortState ref="A3:E199">
    <sortCondition ref="D3:D199"/>
  </sortState>
  <mergeCells count="1">
    <mergeCell ref="D1:E1"/>
  </mergeCells>
  <hyperlinks>
    <hyperlink ref="A13" r:id="rId1" display="https://broadbandnow.com/101-Netlink"/>
    <hyperlink ref="A51" r:id="rId2" display="https://broadbandnow.com/325-Internet"/>
    <hyperlink ref="A44" r:id="rId3" display="https://broadbandnow.com/A-Better-Wireless"/>
    <hyperlink ref="A3" r:id="rId4" display="https://broadbandnow.com/Adak-Eagle-Enterprises"/>
    <hyperlink ref="A176" r:id="rId5" display="https://broadbandnow.com/AdamsWeslls-Telecom"/>
    <hyperlink ref="A52" r:id="rId6" display="https://broadbandnow.com/AVCI"/>
    <hyperlink ref="A53" r:id="rId7" display="https://broadbandnow.com/AiroComm"/>
    <hyperlink ref="A38" r:id="rId8" display="https://broadbandnow.com/Alaska-Power-Telephone"/>
    <hyperlink ref="A74" r:id="rId9" display="https://broadbandnow.com/All-Points-Broadband"/>
    <hyperlink ref="A31" r:id="rId10" display="https://broadbandnow.com/AP-T-Wireless"/>
    <hyperlink ref="A129" r:id="rId11" display="https://broadbandnow.com/Ardmore-Telephone-Company"/>
    <hyperlink ref="A111" r:id="rId12" display="https://broadbandnow.com/Armstrong"/>
    <hyperlink ref="A128" r:id="rId13" display="https://broadbandnow.com/ATT"/>
    <hyperlink ref="A75" r:id="rId14" display="https://broadbandnow.com/AWI-Networks"/>
    <hyperlink ref="A163" r:id="rId15" display="https://broadbandnow.com/Ax-S-Anywhere"/>
    <hyperlink ref="A147" r:id="rId16" display="https://broadbandnow.com/Backroads-Broadband"/>
    <hyperlink ref="A112" r:id="rId17" display="https://broadbandnow.com/Bascom-Communications"/>
    <hyperlink ref="A45" r:id="rId18" display="https://broadbandnow.com/Basin-Broadband"/>
    <hyperlink ref="A113" r:id="rId19" display="https://broadbandnow.com/BroadBand-Wireless-Internet"/>
    <hyperlink ref="A54" r:id="rId20" display="https://broadbandnow.com/Beaver-Valley-Cable"/>
    <hyperlink ref="A164" r:id="rId21" display="https://broadbandnow.com/BendBroadband"/>
    <hyperlink ref="A25" r:id="rId22" display="https://broadbandnow.com/Big-River-Telephone"/>
    <hyperlink ref="A14" r:id="rId23" display="https://broadbandnow.com/BIT-Communications"/>
    <hyperlink ref="A177" r:id="rId24" display="https://broadbandnow.com/Blue-Devil-Cable"/>
    <hyperlink ref="A178" r:id="rId25" display="https://broadbandnow.com/Blue-Ridge-Communications"/>
    <hyperlink ref="A73" r:id="rId26" display="https://broadbandnow.com/Borealis-Broadband"/>
    <hyperlink ref="A24" r:id="rId27" display="https://broadbandnow.com/Bouncelinx"/>
    <hyperlink ref="A130" r:id="rId28" display="https://broadbandnow.com/Boycom"/>
    <hyperlink ref="A4" r:id="rId29" display="https://broadbandnow.com/Bristol-Bay-Telephone-Cooperative"/>
    <hyperlink ref="A15" r:id="rId30" display="https://broadbandnow.com/Broadband-Corp"/>
    <hyperlink ref="A76" r:id="rId31" display="https://broadbandnow.com/Buckeye-CableSystem"/>
    <hyperlink ref="A65" r:id="rId32" display="https://broadbandnow.com/Bullitt-Communications"/>
    <hyperlink ref="A5" r:id="rId33" display="https://broadbandnow.com/Bush-Tell"/>
    <hyperlink ref="A77" r:id="rId34" display="https://broadbandnow.com/Cable-ONE"/>
    <hyperlink ref="A165" r:id="rId35" display="https://broadbandnow.com/Cablelynx-Broadband"/>
    <hyperlink ref="A78" r:id="rId36" display="https://broadbandnow.com/California-Broadband-Services"/>
    <hyperlink ref="A79" r:id="rId37" display="https://broadbandnow.com/CalNeva-Broadband"/>
    <hyperlink ref="A179" r:id="rId38" display="https://broadbandnow.com/CAS-Cable"/>
    <hyperlink ref="A180" r:id="rId39" display="https://broadbandnow.com/Central-Scott-Telephone-Company"/>
    <hyperlink ref="A194" r:id="rId40" display="https://broadbandnow.com/CenturyLink"/>
    <hyperlink ref="A55" r:id="rId41" display="https://broadbandnow.com/CGI-Communication"/>
    <hyperlink ref="A56" r:id="rId42" display="https://broadbandnow.com/Citizens"/>
    <hyperlink ref="A80" r:id="rId43" display="https://broadbandnow.com/Citizens-Cablevision"/>
    <hyperlink ref="A181" r:id="rId44" display="https://broadbandnow.com/Coalfields-Telephone-Company"/>
    <hyperlink ref="A81" r:id="rId45" display="https://broadbandnow.com/Coast-Communications-Co"/>
    <hyperlink ref="A114" r:id="rId46" display="https://broadbandnow.com/ComSouth"/>
    <hyperlink ref="A82" r:id="rId47" display="https://broadbandnow.com/Concept-Communications-Corp"/>
    <hyperlink ref="A115" r:id="rId48" display="https://broadbandnow.com/Cordova-Telephone-Cooperative"/>
    <hyperlink ref="A131" r:id="rId49" display="https://broadbandnow.com/Country-Road-Networks"/>
    <hyperlink ref="A195" r:id="rId50" display="https://broadbandnow.com/Cox-Communications"/>
    <hyperlink ref="A83" r:id="rId51" display="https://broadbandnow.com/CresComm-Broadband"/>
    <hyperlink ref="A109" r:id="rId52" display="https://broadbandnow.com/Crestview-Cable-Communications"/>
    <hyperlink ref="A84" r:id="rId53" display="https://broadbandnow.com/DECC-Cable"/>
    <hyperlink ref="A116" r:id="rId54" display="https://broadbandnow.com/Desert-iNET"/>
    <hyperlink ref="A69" r:id="rId55" display="https://broadbandnow.com/DigitalPath"/>
    <hyperlink ref="A117" r:id="rId56" display="https://broadbandnow.com/DM-Tech"/>
    <hyperlink ref="A132" r:id="rId57" display="https://broadbandnow.com/Duncan-Cable"/>
    <hyperlink ref="A57" r:id="rId58" display="https://broadbandnow.com/East-Cleveland-Cable-TV-and-Communications"/>
    <hyperlink ref="A39" r:id="rId59" display="https://broadbandnow.com/Eastern-Indiana-Wifi"/>
    <hyperlink ref="A85" r:id="rId60" display="https://broadbandnow.com/ElbertonNET"/>
    <hyperlink ref="A6" r:id="rId61" display="https://broadbandnow.com/Emery-Telcom"/>
    <hyperlink ref="A26" r:id="rId62" display="https://broadbandnow.com/Enhanced-Telecommunications-Corporation"/>
    <hyperlink ref="A98" r:id="rId63" display="https://broadbandnow.com/Etheric-Networks"/>
    <hyperlink ref="A11" r:id="rId64" display="https://broadbandnow.com/ExcelNet"/>
    <hyperlink ref="A166" r:id="rId65" display="https://broadbandnow.com/Farmers-Mutual-Telephone-Company-Minnesota"/>
    <hyperlink ref="A110" r:id="rId66" display="https://broadbandnow.com/Fast-Air-Internet"/>
    <hyperlink ref="A167" r:id="rId67" display="https://broadbandnow.com/Federated-Telephone-Cooperative"/>
    <hyperlink ref="A16" r:id="rId68" display="https://broadbandnow.com/FireServe"/>
    <hyperlink ref="A27" r:id="rId69" display="https://broadbandnow.com/Florida-Broadband"/>
    <hyperlink ref="A7" r:id="rId70" display="https://broadbandnow.com/GCI-Communication"/>
    <hyperlink ref="A182" r:id="rId71" display="https://broadbandnow.com/Gigabit-Minnesota"/>
    <hyperlink ref="A70" r:id="rId72" display="https://broadbandnow.com/Gobrolly-Communications"/>
    <hyperlink ref="A86" r:id="rId73" display="https://broadbandnow.com/Haefele-TV"/>
    <hyperlink ref="A87" r:id="rId74" display="https://broadbandnow.com/Harris-Broadband"/>
    <hyperlink ref="A8" r:id="rId75" display="https://broadbandnow.com/HierComm-Networks"/>
    <hyperlink ref="A23" r:id="rId76" display="https://broadbandnow.com/Home-Town-Network"/>
    <hyperlink ref="A88" r:id="rId77" display="https://broadbandnow.com/Horizon-Cable-TV"/>
    <hyperlink ref="A148" r:id="rId78" display="https://broadbandnow.com/Horizon-Wireless"/>
    <hyperlink ref="A89" r:id="rId79" display="https://broadbandnow.com/Hudson-Valley-Wireless"/>
    <hyperlink ref="A17" r:id="rId80" display="https://broadbandnow.com/HughesNet"/>
    <hyperlink ref="A118" r:id="rId81" display="https://broadbandnow.com/InfoStructure"/>
    <hyperlink ref="A158" r:id="rId82" display="https://broadbandnow.com/InfoWest"/>
    <hyperlink ref="A119" r:id="rId83" display="https://broadbandnow.com/InnovativeAir"/>
    <hyperlink ref="A183" r:id="rId84" display="https://broadbandnow.com/Inter-Mountain-Cable"/>
    <hyperlink ref="A149" r:id="rId85" display="https://broadbandnow.com/Interbel-Telephone-Cooperative"/>
    <hyperlink ref="A184" r:id="rId86" display="https://broadbandnow.com/Jefferson-County-Cable"/>
    <hyperlink ref="A150" r:id="rId87" display="https://broadbandnow.com/Kellin-Communications"/>
    <hyperlink ref="A32" r:id="rId88" display="https://broadbandnow.com/Ketchikan-Public-Utilities"/>
    <hyperlink ref="A33" r:id="rId89" display="https://broadbandnow.com/Kingdom-Connection"/>
    <hyperlink ref="A28" r:id="rId90" display="https://broadbandnow.com/Kloud-Konect"/>
    <hyperlink ref="A185" r:id="rId91" display="https://broadbandnow.com/Kraus-Cable"/>
    <hyperlink ref="A186" r:id="rId92" display="https://broadbandnow.com/Lake-Country-Internet"/>
    <hyperlink ref="A174" r:id="rId93" display="https://broadbandnow.com/Lake-Region-Electric-Cooperative"/>
    <hyperlink ref="A133" r:id="rId94" display="https://broadbandnow.com/Lennon-Telephone-Company"/>
    <hyperlink ref="A187" r:id="rId95" display="https://broadbandnow.com/Liberty-Communications"/>
    <hyperlink ref="A151" r:id="rId96" display="https://broadbandnow.com/Limestone-Cablevision"/>
    <hyperlink ref="A152" r:id="rId97" display="https://broadbandnow.com/Lincoln-County-Telephone-System"/>
    <hyperlink ref="A168" r:id="rId98" display="https://broadbandnow.com/LISCO"/>
    <hyperlink ref="A134" r:id="rId99" display="https://broadbandnow.com/LocalTel-Communications"/>
    <hyperlink ref="A46" r:id="rId100" display="https://broadbandnow.com/Lone-Pine-Television"/>
    <hyperlink ref="A120" r:id="rId101" display="https://broadbandnow.com/LR-Communications-Inc-Of-Wyoming"/>
    <hyperlink ref="A196" r:id="rId102" display="https://broadbandnow.com/LUS-Fiber"/>
    <hyperlink ref="A155" r:id="rId103" display="https://broadbandnow.com/LVWificom"/>
    <hyperlink ref="A34" r:id="rId104" display="https://broadbandnow.com/Maxwire"/>
    <hyperlink ref="A159" r:id="rId105" display="https://broadbandnow.com/Mediacom-Cable"/>
    <hyperlink ref="A153" r:id="rId106" display="https://broadbandnow.com/Mid-Rivers-Telephone-Cooperative"/>
    <hyperlink ref="A156" r:id="rId107" display="https://broadbandnow.com/Midwest-Telecom-of-America"/>
    <hyperlink ref="A90" r:id="rId108" display="https://broadbandnow.com/MLGC"/>
    <hyperlink ref="A99" r:id="rId109" display="https://broadbandnow.com/Mojave-Development"/>
    <hyperlink ref="A188" r:id="rId110" display="https://broadbandnow.com/Mosaic-Telecom"/>
    <hyperlink ref="A189" r:id="rId111" display="https://broadbandnow.com/Moundville-Telephone-Company"/>
    <hyperlink ref="A58" r:id="rId112" display="https://broadbandnow.com/Mountain-Mesh"/>
    <hyperlink ref="A190" r:id="rId113" display="https://broadbandnow.com/MTCO-Communications"/>
    <hyperlink ref="A146" r:id="rId114" display="https://broadbandnow.com/Multi-Path-Networks"/>
    <hyperlink ref="A47" r:id="rId115" display="https://broadbandnow.com/Myakka-Communications"/>
    <hyperlink ref="A135" r:id="rId116" display="https://broadbandnow.com/NATCO"/>
    <hyperlink ref="A136" r:id="rId117" display="https://broadbandnow.com/NeboNet"/>
    <hyperlink ref="A59" r:id="rId118" display="https://broadbandnow.com/Nedernet"/>
    <hyperlink ref="A191" r:id="rId119" display="https://broadbandnow.com/netBlazr"/>
    <hyperlink ref="A137" r:id="rId120" display="https://broadbandnow.com/NETEO-High-Speed-Internet"/>
    <hyperlink ref="A60" r:id="rId121" display="https://broadbandnow.com/Netlinx-Internet"/>
    <hyperlink ref="A71" r:id="rId122" display="https://broadbandnow.com/New-Era-Broadband"/>
    <hyperlink ref="A91" r:id="rId123" display="https://broadbandnow.com/Newwave-Communications"/>
    <hyperlink ref="A121" r:id="rId124" display="https://broadbandnow.com/Nikola-Broadband"/>
    <hyperlink ref="A122" r:id="rId125" display="https://broadbandnow.com/NISHNANET"/>
    <hyperlink ref="A72" r:id="rId126" display="https://broadbandnow.com/Northern-Telephone-Cooperative"/>
    <hyperlink ref="A9" r:id="rId127" display="https://broadbandnow.com/Nushagak-Electric-Telephone-Cooperative"/>
    <hyperlink ref="A61" r:id="rId128" display="https://broadbandnow.com/OACYS-Technology"/>
    <hyperlink ref="A160" r:id="rId129" display="https://broadbandnow.com/Odessa-Office-Equipment"/>
    <hyperlink ref="A21" r:id="rId130" display="https://broadbandnow.com/Omnipoint-Technology"/>
    <hyperlink ref="A92" r:id="rId131" display="https://broadbandnow.com/OnlineNW"/>
    <hyperlink ref="A100" r:id="rId132" display="https://broadbandnow.com/Open-Air-Wireless"/>
    <hyperlink ref="A48" r:id="rId133" display="https://broadbandnow.com/Orchard-Wirelessnet"/>
    <hyperlink ref="A49" r:id="rId134" display="https://broadbandnow.com/OTZ-Telephone-Cooperative"/>
    <hyperlink ref="A35" r:id="rId135" display="https://broadbandnow.com/PC-Telcom"/>
    <hyperlink ref="A62" r:id="rId136" display="https://broadbandnow.com/Phoenix-Broadband"/>
    <hyperlink ref="A36" r:id="rId137" display="https://broadbandnow.com/Pine-Telephone-Company"/>
    <hyperlink ref="A67" r:id="rId138" display="https://broadbandnow.com/Plateau-Telecommunications"/>
    <hyperlink ref="A138" r:id="rId139" display="https://broadbandnow.com/PLWC"/>
    <hyperlink ref="A93" r:id="rId140" display="https://broadbandnow.com/Preferred-Networks"/>
    <hyperlink ref="A29" r:id="rId141" display="https://broadbandnow.com/Premium-Choice-Broadband"/>
    <hyperlink ref="A175" r:id="rId142" display="https://broadbandnow.com/Ptera"/>
    <hyperlink ref="A101" r:id="rId143" display="https://broadbandnow.com/Public-Service-Data-Wireless"/>
    <hyperlink ref="A40" r:id="rId144" display="https://broadbandnow.com/Ranch-Wireless"/>
    <hyperlink ref="A169" r:id="rId145" display="https://broadbandnow.com/Ritter-Communications"/>
    <hyperlink ref="A170" r:id="rId146" display="https://broadbandnow.com/Salsgiver"/>
    <hyperlink ref="A102" r:id="rId147" display="https://broadbandnow.com/Sandhills-Wireless"/>
    <hyperlink ref="A139" r:id="rId148" display="https://broadbandnow.com/Schatnet"/>
    <hyperlink ref="A94" r:id="rId149" display="https://broadbandnow.com/SDWISP"/>
    <hyperlink ref="A161" r:id="rId150" display="https://broadbandnow.com/Shrewsbury-Electric-and-Cable-Operations"/>
    <hyperlink ref="A123" r:id="rId151" display="https://broadbandnow.com/Service-Electric-Cablevision"/>
    <hyperlink ref="A140" r:id="rId152" display="https://broadbandnow.com/Shentel"/>
    <hyperlink ref="A171" r:id="rId153" display="https://broadbandnow.com/Sister-Lakes-Cable"/>
    <hyperlink ref="A154" r:id="rId154" display="https://broadbandnow.com/Sjobergs"/>
    <hyperlink ref="A124" r:id="rId155" display="https://broadbandnow.com/SkyHi-Broadband"/>
    <hyperlink ref="A41" r:id="rId156" display="https://broadbandnow.com/Skyrunner"/>
    <hyperlink ref="A192" r:id="rId157" display="https://broadbandnow.com/Smart-City"/>
    <hyperlink ref="A50" r:id="rId158" display="https://broadbandnow.com/SmarterBroadband"/>
    <hyperlink ref="A18" r:id="rId159" display="https://broadbandnow.com/SpeedConnect"/>
    <hyperlink ref="A172" r:id="rId160" display="https://broadbandnow.com/SpringNet"/>
    <hyperlink ref="A125" r:id="rId161" display="https://broadbandnow.com/SucceedNet"/>
    <hyperlink ref="A141" r:id="rId162" display="https://broadbandnow.com/Suddenlink-Communications"/>
    <hyperlink ref="A142" r:id="rId163" display="https://broadbandnow.com/Sunrise-Communications"/>
    <hyperlink ref="A42" r:id="rId164" display="https://broadbandnow.com/Supervision"/>
    <hyperlink ref="A103" r:id="rId165" display="https://broadbandnow.com/Surf-Air-Wireless"/>
    <hyperlink ref="A198" r:id="rId166" display="https://broadbandnow.com/Surfnet-Communications"/>
    <hyperlink ref="A143" r:id="rId167" display="https://broadbandnow.com/Surge-Communications"/>
    <hyperlink ref="A37" r:id="rId168" display="https://broadbandnow.com/Sytek-Communications"/>
    <hyperlink ref="A104" r:id="rId169" display="https://broadbandnow.com/TekWav"/>
    <hyperlink ref="A12" r:id="rId170" display="https://broadbandnow.com/TelAlaska"/>
    <hyperlink ref="A126" r:id="rId171" display="https://broadbandnow.com/Tel-Star-Cablevision"/>
    <hyperlink ref="A144" r:id="rId172" display="https://broadbandnow.com/Texoma-Broadband"/>
    <hyperlink ref="A105" r:id="rId173" display="https://broadbandnow.com/Thames-Valley-Communications"/>
    <hyperlink ref="A95" r:id="rId174" display="https://broadbandnow.com/TierOne-Networks"/>
    <hyperlink ref="A19" r:id="rId175" display="https://broadbandnow.com/Tsunami-Wireless"/>
    <hyperlink ref="A145" r:id="rId176" display="https://broadbandnow.com/United-Services"/>
    <hyperlink ref="A96" r:id="rId177" display="https://broadbandnow.com/Upward-Access"/>
    <hyperlink ref="A10" r:id="rId178" display="https://broadbandnow.com/United-Utilities-Yukon-Telephone"/>
    <hyperlink ref="A20" r:id="rId179" display="https://broadbandnow.com/Velociter-Wireless"/>
    <hyperlink ref="A106" r:id="rId180" display="https://broadbandnow.com/Velocity-Telephone"/>
    <hyperlink ref="A157" r:id="rId181" display="https://broadbandnow.com/Veracity-Networks"/>
    <hyperlink ref="A199" r:id="rId182" display="https://broadbandnow.com/Vermont-Telephone-Company"/>
    <hyperlink ref="A22" r:id="rId183" display="https://broadbandnow.com/Exede-Internet"/>
    <hyperlink ref="A193" r:id="rId184" display="https://broadbandnow.com/Vyve-Broadband"/>
    <hyperlink ref="A30" r:id="rId185" display="https://broadbandnow.com/WATCH-Communications"/>
    <hyperlink ref="A97" r:id="rId186" display="https://broadbandnow.com/Wave-Broadband"/>
    <hyperlink ref="A63" r:id="rId187" display="https://broadbandnow.com/Wave-Wireless"/>
    <hyperlink ref="A66" r:id="rId188" display="https://broadbandnow.com/West-Michigan-Wireless-ISP"/>
    <hyperlink ref="A162" r:id="rId189" display="https://broadbandnow.com/Westel-Systems"/>
    <hyperlink ref="A127" r:id="rId190" display="https://broadbandnow.com/Whiz-To-Coho"/>
    <hyperlink ref="A43" r:id="rId191" display="https://broadbandnow.com/Wi-Fiber"/>
    <hyperlink ref="A68" r:id="rId192" display="https://broadbandnow.com/Wireless-Data-Net"/>
    <hyperlink ref="A107" r:id="rId193" display="https://broadbandnow.com/Wyandotte-Municipal-Services"/>
    <hyperlink ref="A108" r:id="rId194" display="https://broadbandnow.com/XAirNet"/>
    <hyperlink ref="A197" r:id="rId195" display="https://broadbandnow.com/XFINITY"/>
    <hyperlink ref="A64" r:id="rId196" display="https://broadbandnow.com/Yellowknife-Wireless-Company"/>
    <hyperlink ref="A173" r:id="rId197" display="https://broadbandnow.com/Zito-Media"/>
  </hyperlinks>
  <pageMargins left="0.7" right="0.7" top="0.75" bottom="0.75" header="0.3" footer="0.3"/>
  <legacyDrawing r:id="rId1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2019-08-05T05:54:36Z</dcterms:created>
  <dcterms:modified xsi:type="dcterms:W3CDTF">2019-08-05T07:30:15Z</dcterms:modified>
</cp:coreProperties>
</file>