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2435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50" i="1"/>
  <c r="G51" i="1"/>
  <c r="G43" i="1"/>
  <c r="H43" i="1"/>
  <c r="H44" i="1"/>
  <c r="H45" i="1"/>
  <c r="H46" i="1"/>
  <c r="H47" i="1"/>
  <c r="H48" i="1"/>
  <c r="H49" i="1"/>
  <c r="H50" i="1"/>
  <c r="H51" i="1"/>
  <c r="D44" i="1"/>
  <c r="D45" i="1"/>
  <c r="D46" i="1"/>
  <c r="D47" i="1"/>
  <c r="D48" i="1"/>
  <c r="D49" i="1"/>
  <c r="E49" i="1" s="1"/>
  <c r="F49" i="1" s="1"/>
  <c r="D50" i="1"/>
  <c r="E50" i="1" s="1"/>
  <c r="F50" i="1" s="1"/>
  <c r="D51" i="1"/>
  <c r="D43" i="1"/>
  <c r="E46" i="1"/>
  <c r="F46" i="1" s="1"/>
  <c r="E48" i="1"/>
  <c r="F48" i="1" s="1"/>
  <c r="E47" i="1"/>
  <c r="F47" i="1" s="1"/>
  <c r="E43" i="1"/>
  <c r="F43" i="1" s="1"/>
  <c r="E45" i="1"/>
  <c r="F45" i="1" s="1"/>
  <c r="E44" i="1"/>
  <c r="F44" i="1" s="1"/>
  <c r="E51" i="1" l="1"/>
  <c r="F51" i="1" s="1"/>
  <c r="K24" i="1"/>
  <c r="N20" i="1"/>
  <c r="H18" i="1"/>
  <c r="J18" i="1"/>
  <c r="K18" i="1"/>
  <c r="L18" i="1"/>
  <c r="N18" i="1" s="1"/>
  <c r="M18" i="1"/>
  <c r="H17" i="1"/>
  <c r="K33" i="1"/>
  <c r="J30" i="1"/>
  <c r="J17" i="1"/>
  <c r="K17" i="1"/>
  <c r="L17" i="1"/>
  <c r="M17" i="1"/>
  <c r="M16" i="1"/>
  <c r="L16" i="1"/>
  <c r="N16" i="1" s="1"/>
  <c r="K16" i="1"/>
  <c r="J16" i="1"/>
  <c r="M8" i="1"/>
  <c r="M9" i="1"/>
  <c r="M10" i="1"/>
  <c r="M11" i="1"/>
  <c r="M12" i="1"/>
  <c r="M13" i="1"/>
  <c r="M14" i="1"/>
  <c r="N17" i="1" l="1"/>
  <c r="N8" i="1"/>
  <c r="J14" i="1"/>
  <c r="K14" i="1"/>
  <c r="J9" i="1"/>
  <c r="K9" i="1"/>
  <c r="J10" i="1"/>
  <c r="K10" i="1"/>
  <c r="J11" i="1"/>
  <c r="K11" i="1"/>
  <c r="J12" i="1"/>
  <c r="K12" i="1"/>
  <c r="J13" i="1"/>
  <c r="K13" i="1"/>
  <c r="K8" i="1"/>
  <c r="J8" i="1"/>
  <c r="L8" i="1"/>
  <c r="L9" i="1"/>
  <c r="N9" i="1" s="1"/>
  <c r="L10" i="1"/>
  <c r="N10" i="1" s="1"/>
  <c r="L11" i="1"/>
  <c r="N11" i="1" s="1"/>
  <c r="L12" i="1"/>
  <c r="N12" i="1"/>
  <c r="L13" i="1"/>
  <c r="N13" i="1"/>
  <c r="L14" i="1"/>
  <c r="N14" i="1" s="1"/>
  <c r="F15" i="1"/>
  <c r="D10" i="1"/>
  <c r="F10" i="1" s="1"/>
  <c r="E10" i="1"/>
  <c r="D11" i="1"/>
  <c r="F11" i="1" s="1"/>
  <c r="E11" i="1"/>
  <c r="D12" i="1"/>
  <c r="F12" i="1" s="1"/>
  <c r="E12" i="1"/>
  <c r="D13" i="1"/>
  <c r="F13" i="1" s="1"/>
  <c r="E13" i="1"/>
  <c r="D14" i="1"/>
  <c r="F14" i="1" s="1"/>
  <c r="E14" i="1"/>
  <c r="D15" i="1"/>
  <c r="E15" i="1"/>
  <c r="D16" i="1"/>
  <c r="F16" i="1" s="1"/>
  <c r="E16" i="1"/>
  <c r="D17" i="1"/>
  <c r="F17" i="1" s="1"/>
  <c r="E17" i="1"/>
  <c r="D18" i="1"/>
  <c r="F18" i="1" s="1"/>
  <c r="E18" i="1"/>
  <c r="D19" i="1"/>
  <c r="F19" i="1" s="1"/>
  <c r="E19" i="1"/>
  <c r="D20" i="1"/>
  <c r="F20" i="1" s="1"/>
  <c r="E20" i="1"/>
  <c r="D21" i="1"/>
  <c r="F21" i="1" s="1"/>
  <c r="E21" i="1"/>
  <c r="D22" i="1"/>
  <c r="F22" i="1" s="1"/>
  <c r="E22" i="1"/>
  <c r="D23" i="1"/>
  <c r="F23" i="1" s="1"/>
  <c r="E23" i="1"/>
  <c r="D24" i="1"/>
  <c r="F24" i="1" s="1"/>
  <c r="E24" i="1"/>
  <c r="D25" i="1"/>
  <c r="F25" i="1" s="1"/>
  <c r="E25" i="1"/>
  <c r="D26" i="1"/>
  <c r="F26" i="1" s="1"/>
  <c r="E26" i="1"/>
  <c r="D27" i="1"/>
  <c r="F27" i="1" s="1"/>
  <c r="E27" i="1"/>
  <c r="D28" i="1"/>
  <c r="F28" i="1" s="1"/>
  <c r="E28" i="1"/>
  <c r="D29" i="1"/>
  <c r="F29" i="1" s="1"/>
  <c r="E29" i="1"/>
  <c r="D30" i="1"/>
  <c r="F30" i="1" s="1"/>
  <c r="E30" i="1"/>
  <c r="D31" i="1"/>
  <c r="F31" i="1" s="1"/>
  <c r="E31" i="1"/>
  <c r="D32" i="1"/>
  <c r="F32" i="1" s="1"/>
  <c r="E32" i="1"/>
  <c r="E9" i="1"/>
  <c r="D9" i="1"/>
  <c r="F9" i="1" s="1"/>
  <c r="C26" i="1"/>
  <c r="C27" i="1"/>
  <c r="C28" i="1"/>
  <c r="C29" i="1"/>
  <c r="C30" i="1"/>
  <c r="C31" i="1"/>
  <c r="C32" i="1"/>
  <c r="C19" i="1"/>
  <c r="C20" i="1"/>
  <c r="C21" i="1"/>
  <c r="C22" i="1"/>
  <c r="C23" i="1"/>
  <c r="C24" i="1"/>
  <c r="C25" i="1"/>
  <c r="C10" i="1"/>
  <c r="C11" i="1"/>
  <c r="C12" i="1"/>
  <c r="C13" i="1"/>
  <c r="C14" i="1"/>
  <c r="C15" i="1"/>
  <c r="C16" i="1"/>
  <c r="C17" i="1"/>
  <c r="C18" i="1"/>
  <c r="C9" i="1"/>
</calcChain>
</file>

<file path=xl/sharedStrings.xml><?xml version="1.0" encoding="utf-8"?>
<sst xmlns="http://schemas.openxmlformats.org/spreadsheetml/2006/main" count="30" uniqueCount="18">
  <si>
    <t>Wvalue</t>
  </si>
  <si>
    <t>Svalue</t>
  </si>
  <si>
    <t>attacker</t>
  </si>
  <si>
    <t>PoW</t>
  </si>
  <si>
    <t>PoS</t>
  </si>
  <si>
    <t>Cost of</t>
  </si>
  <si>
    <t>attack</t>
  </si>
  <si>
    <t>Min Attack Cost</t>
  </si>
  <si>
    <t xml:space="preserve">PoW </t>
  </si>
  <si>
    <t>Cost</t>
  </si>
  <si>
    <t xml:space="preserve">PoS </t>
  </si>
  <si>
    <t>PoW Cost</t>
  </si>
  <si>
    <t>PoS cost</t>
  </si>
  <si>
    <t>Attack cost</t>
  </si>
  <si>
    <t>ratio</t>
  </si>
  <si>
    <t>Raw</t>
  </si>
  <si>
    <t>% of active stake</t>
  </si>
  <si>
    <t>Note: this calculate the basic cost of attack (not including the PoS-Absence Multiplier extension)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</si>
</sst>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G2" sqref="G2"/>
    </sheetView>
  </sheetViews>
  <sheetFormatPr defaultRowHeight="15" x14ac:dyDescent="0.25"/>
  <cols>
    <col min="3" max="3" width="7.7109375" customWidth="1"/>
    <col min="4" max="5" width="10" customWidth="1"/>
    <col min="6" max="6" width="13" customWidth="1"/>
    <col min="7" max="12" width="10" customWidth="1"/>
  </cols>
  <sheetData>
    <row r="1" spans="1:14" x14ac:dyDescent="0.25">
      <c r="A1" t="s">
        <v>0</v>
      </c>
      <c r="B1">
        <v>5</v>
      </c>
      <c r="G1" t="s">
        <v>17</v>
      </c>
    </row>
    <row r="2" spans="1:14" x14ac:dyDescent="0.25">
      <c r="A2" t="s">
        <v>1</v>
      </c>
      <c r="B2">
        <v>100</v>
      </c>
    </row>
    <row r="6" spans="1:14" x14ac:dyDescent="0.25">
      <c r="H6" s="1"/>
      <c r="J6" s="1" t="s">
        <v>2</v>
      </c>
      <c r="K6" s="1" t="s">
        <v>2</v>
      </c>
      <c r="L6" s="1" t="s">
        <v>8</v>
      </c>
      <c r="M6" s="1" t="s">
        <v>10</v>
      </c>
    </row>
    <row r="7" spans="1:14" x14ac:dyDescent="0.25">
      <c r="B7" s="1" t="s">
        <v>2</v>
      </c>
      <c r="C7" s="1" t="s">
        <v>2</v>
      </c>
      <c r="D7" s="1" t="s">
        <v>8</v>
      </c>
      <c r="E7" s="1" t="s">
        <v>10</v>
      </c>
      <c r="F7" t="s">
        <v>5</v>
      </c>
      <c r="H7" s="6" t="s">
        <v>0</v>
      </c>
      <c r="I7" t="s">
        <v>1</v>
      </c>
      <c r="J7" s="1" t="s">
        <v>3</v>
      </c>
      <c r="K7" s="1" t="s">
        <v>4</v>
      </c>
      <c r="L7" s="1" t="s">
        <v>9</v>
      </c>
      <c r="M7" s="1" t="s">
        <v>9</v>
      </c>
      <c r="N7" t="s">
        <v>7</v>
      </c>
    </row>
    <row r="8" spans="1:14" x14ac:dyDescent="0.25">
      <c r="B8" s="1" t="s">
        <v>3</v>
      </c>
      <c r="C8" s="1" t="s">
        <v>4</v>
      </c>
      <c r="D8" s="1" t="s">
        <v>9</v>
      </c>
      <c r="E8" s="1" t="s">
        <v>9</v>
      </c>
      <c r="F8" t="s">
        <v>6</v>
      </c>
      <c r="H8">
        <v>1</v>
      </c>
      <c r="I8">
        <v>100</v>
      </c>
      <c r="J8" s="4">
        <f>SQRT(I8/H8)</f>
        <v>10</v>
      </c>
      <c r="K8" s="4">
        <f>SQRT(H8/I8)</f>
        <v>0.1</v>
      </c>
      <c r="L8" s="4">
        <f t="shared" ref="L8:L14" si="0">SQRT(I8/H8)*H8</f>
        <v>10</v>
      </c>
      <c r="M8" s="4">
        <f>SQRT(H8/I8)*I8</f>
        <v>10</v>
      </c>
      <c r="N8" s="4">
        <f t="shared" ref="N8:N14" si="1">L8+M8</f>
        <v>20</v>
      </c>
    </row>
    <row r="9" spans="1:14" x14ac:dyDescent="0.25">
      <c r="B9" s="3">
        <v>1</v>
      </c>
      <c r="C9" s="3">
        <f>1/B9</f>
        <v>1</v>
      </c>
      <c r="D9" s="3">
        <f>$B$1*B9</f>
        <v>5</v>
      </c>
      <c r="E9" s="3">
        <f>$B$2*C9</f>
        <v>100</v>
      </c>
      <c r="F9" s="3">
        <f>D9+E9</f>
        <v>105</v>
      </c>
      <c r="G9" s="2"/>
      <c r="H9" s="3">
        <v>2</v>
      </c>
      <c r="I9">
        <v>100</v>
      </c>
      <c r="J9" s="4">
        <f t="shared" ref="J9:J13" si="2">SQRT(I9/H9)</f>
        <v>7.0710678118654755</v>
      </c>
      <c r="K9" s="4">
        <f t="shared" ref="K9:K13" si="3">SQRT(H9/I9)</f>
        <v>0.1414213562373095</v>
      </c>
      <c r="L9" s="4">
        <f t="shared" si="0"/>
        <v>14.142135623730951</v>
      </c>
      <c r="M9" s="4">
        <f t="shared" ref="M9:M14" si="4">SQRT(H9/I9)*I9</f>
        <v>14.142135623730951</v>
      </c>
      <c r="N9" s="4">
        <f t="shared" si="1"/>
        <v>28.284271247461902</v>
      </c>
    </row>
    <row r="10" spans="1:14" x14ac:dyDescent="0.25">
      <c r="B10" s="3">
        <v>2</v>
      </c>
      <c r="C10" s="3">
        <f t="shared" ref="C10:C32" si="5">1/B10</f>
        <v>0.5</v>
      </c>
      <c r="D10" s="3">
        <f t="shared" ref="D10:D32" si="6">$B$1*B10</f>
        <v>10</v>
      </c>
      <c r="E10" s="3">
        <f t="shared" ref="E10:E32" si="7">$B$2*C10</f>
        <v>50</v>
      </c>
      <c r="F10" s="3">
        <f t="shared" ref="F10:F32" si="8">D10+E10</f>
        <v>60</v>
      </c>
      <c r="H10" s="3">
        <v>5</v>
      </c>
      <c r="I10">
        <v>100</v>
      </c>
      <c r="J10" s="4">
        <f t="shared" si="2"/>
        <v>4.4721359549995796</v>
      </c>
      <c r="K10" s="4">
        <f t="shared" si="3"/>
        <v>0.22360679774997896</v>
      </c>
      <c r="L10" s="4">
        <f t="shared" si="0"/>
        <v>22.360679774997898</v>
      </c>
      <c r="M10" s="4">
        <f t="shared" si="4"/>
        <v>22.360679774997898</v>
      </c>
      <c r="N10" s="4">
        <f t="shared" si="1"/>
        <v>44.721359549995796</v>
      </c>
    </row>
    <row r="11" spans="1:14" x14ac:dyDescent="0.25">
      <c r="B11" s="3">
        <v>3</v>
      </c>
      <c r="C11" s="3">
        <f t="shared" si="5"/>
        <v>0.33333333333333331</v>
      </c>
      <c r="D11" s="3">
        <f t="shared" si="6"/>
        <v>15</v>
      </c>
      <c r="E11" s="3">
        <f t="shared" si="7"/>
        <v>33.333333333333329</v>
      </c>
      <c r="F11" s="3">
        <f t="shared" si="8"/>
        <v>48.333333333333329</v>
      </c>
      <c r="H11" s="3">
        <v>10</v>
      </c>
      <c r="I11">
        <v>100</v>
      </c>
      <c r="J11" s="4">
        <f t="shared" si="2"/>
        <v>3.1622776601683795</v>
      </c>
      <c r="K11" s="4">
        <f t="shared" si="3"/>
        <v>0.31622776601683794</v>
      </c>
      <c r="L11" s="4">
        <f t="shared" si="0"/>
        <v>31.622776601683796</v>
      </c>
      <c r="M11" s="4">
        <f t="shared" si="4"/>
        <v>31.622776601683793</v>
      </c>
      <c r="N11" s="4">
        <f t="shared" si="1"/>
        <v>63.245553203367592</v>
      </c>
    </row>
    <row r="12" spans="1:14" x14ac:dyDescent="0.25">
      <c r="B12" s="3">
        <v>4</v>
      </c>
      <c r="C12" s="3">
        <f t="shared" si="5"/>
        <v>0.25</v>
      </c>
      <c r="D12" s="3">
        <f t="shared" si="6"/>
        <v>20</v>
      </c>
      <c r="E12" s="3">
        <f t="shared" si="7"/>
        <v>25</v>
      </c>
      <c r="F12" s="3">
        <f t="shared" si="8"/>
        <v>45</v>
      </c>
      <c r="H12" s="3">
        <v>20</v>
      </c>
      <c r="I12">
        <v>100</v>
      </c>
      <c r="J12" s="4">
        <f t="shared" si="2"/>
        <v>2.2360679774997898</v>
      </c>
      <c r="K12" s="4">
        <f t="shared" si="3"/>
        <v>0.44721359549995793</v>
      </c>
      <c r="L12" s="4">
        <f t="shared" si="0"/>
        <v>44.721359549995796</v>
      </c>
      <c r="M12" s="4">
        <f t="shared" si="4"/>
        <v>44.721359549995796</v>
      </c>
      <c r="N12" s="4">
        <f t="shared" si="1"/>
        <v>89.442719099991592</v>
      </c>
    </row>
    <row r="13" spans="1:14" x14ac:dyDescent="0.25">
      <c r="B13" s="3">
        <v>5</v>
      </c>
      <c r="C13" s="3">
        <f t="shared" si="5"/>
        <v>0.2</v>
      </c>
      <c r="D13" s="3">
        <f t="shared" si="6"/>
        <v>25</v>
      </c>
      <c r="E13" s="3">
        <f t="shared" si="7"/>
        <v>20</v>
      </c>
      <c r="F13" s="3">
        <f t="shared" si="8"/>
        <v>45</v>
      </c>
      <c r="H13" s="3">
        <v>50</v>
      </c>
      <c r="I13">
        <v>100</v>
      </c>
      <c r="J13" s="4">
        <f t="shared" si="2"/>
        <v>1.4142135623730951</v>
      </c>
      <c r="K13" s="4">
        <f t="shared" si="3"/>
        <v>0.70710678118654757</v>
      </c>
      <c r="L13" s="4">
        <f t="shared" si="0"/>
        <v>70.710678118654755</v>
      </c>
      <c r="M13" s="4">
        <f t="shared" si="4"/>
        <v>70.710678118654755</v>
      </c>
      <c r="N13" s="4">
        <f t="shared" si="1"/>
        <v>141.42135623730951</v>
      </c>
    </row>
    <row r="14" spans="1:14" x14ac:dyDescent="0.25">
      <c r="B14" s="3">
        <v>6</v>
      </c>
      <c r="C14" s="3">
        <f t="shared" si="5"/>
        <v>0.16666666666666666</v>
      </c>
      <c r="D14" s="3">
        <f t="shared" si="6"/>
        <v>30</v>
      </c>
      <c r="E14" s="3">
        <f t="shared" si="7"/>
        <v>16.666666666666664</v>
      </c>
      <c r="F14" s="3">
        <f t="shared" si="8"/>
        <v>46.666666666666664</v>
      </c>
      <c r="H14" s="3">
        <v>100</v>
      </c>
      <c r="I14">
        <v>100</v>
      </c>
      <c r="J14" s="4">
        <f>SQRT(I14/H14)</f>
        <v>1</v>
      </c>
      <c r="K14" s="4">
        <f>SQRT(H14/I14)</f>
        <v>1</v>
      </c>
      <c r="L14" s="4">
        <f t="shared" si="0"/>
        <v>100</v>
      </c>
      <c r="M14" s="4">
        <f t="shared" si="4"/>
        <v>100</v>
      </c>
      <c r="N14" s="4">
        <f t="shared" si="1"/>
        <v>200</v>
      </c>
    </row>
    <row r="15" spans="1:14" x14ac:dyDescent="0.25">
      <c r="B15" s="3">
        <v>7</v>
      </c>
      <c r="C15" s="3">
        <f t="shared" si="5"/>
        <v>0.14285714285714285</v>
      </c>
      <c r="D15" s="3">
        <f t="shared" si="6"/>
        <v>35</v>
      </c>
      <c r="E15" s="3">
        <f t="shared" si="7"/>
        <v>14.285714285714285</v>
      </c>
      <c r="F15" s="3">
        <f t="shared" si="8"/>
        <v>49.285714285714285</v>
      </c>
      <c r="H15" s="3"/>
      <c r="J15" s="4"/>
      <c r="K15" s="4"/>
      <c r="L15" s="4"/>
      <c r="M15" s="4"/>
      <c r="N15" s="4"/>
    </row>
    <row r="16" spans="1:14" x14ac:dyDescent="0.25">
      <c r="B16" s="3">
        <v>8</v>
      </c>
      <c r="C16" s="3">
        <f t="shared" si="5"/>
        <v>0.125</v>
      </c>
      <c r="D16" s="3">
        <f t="shared" si="6"/>
        <v>40</v>
      </c>
      <c r="E16" s="3">
        <f t="shared" si="7"/>
        <v>12.5</v>
      </c>
      <c r="F16" s="3">
        <f t="shared" si="8"/>
        <v>52.5</v>
      </c>
      <c r="H16" s="3">
        <v>0.5</v>
      </c>
      <c r="I16">
        <v>10</v>
      </c>
      <c r="J16" s="4">
        <f>SQRT(I16/H16)</f>
        <v>4.4721359549995796</v>
      </c>
      <c r="K16" s="4">
        <f>SQRT(H16/I16)</f>
        <v>0.22360679774997896</v>
      </c>
      <c r="L16" s="4">
        <f t="shared" ref="L16" si="9">SQRT(I16/H16)*H16</f>
        <v>2.2360679774997898</v>
      </c>
      <c r="M16" s="4">
        <f t="shared" ref="M16" si="10">SQRT(H16/I16)*I16</f>
        <v>2.2360679774997898</v>
      </c>
      <c r="N16" s="4">
        <f t="shared" ref="N16" si="11">L16+M16</f>
        <v>4.4721359549995796</v>
      </c>
    </row>
    <row r="17" spans="2:14" x14ac:dyDescent="0.25">
      <c r="B17" s="3">
        <v>9</v>
      </c>
      <c r="C17" s="3">
        <f t="shared" si="5"/>
        <v>0.1111111111111111</v>
      </c>
      <c r="D17" s="3">
        <f t="shared" si="6"/>
        <v>45</v>
      </c>
      <c r="E17" s="3">
        <f t="shared" si="7"/>
        <v>11.111111111111111</v>
      </c>
      <c r="F17" s="3">
        <f t="shared" si="8"/>
        <v>56.111111111111114</v>
      </c>
      <c r="H17" s="3">
        <f>3.7/70</f>
        <v>5.2857142857142859E-2</v>
      </c>
      <c r="I17">
        <v>70</v>
      </c>
      <c r="J17" s="4">
        <f t="shared" ref="J17" si="12">SQRT(I17/H17)</f>
        <v>36.391267143702542</v>
      </c>
      <c r="K17" s="4">
        <f t="shared" ref="K17" si="13">SQRT(H17/I17)</f>
        <v>2.7479120088101921E-2</v>
      </c>
      <c r="L17" s="4">
        <f t="shared" ref="L17" si="14">SQRT(I17/H17)*H17</f>
        <v>1.9235384061671346</v>
      </c>
      <c r="M17" s="4">
        <f t="shared" ref="M17" si="15">SQRT(H17/I17)*I17</f>
        <v>1.9235384061671346</v>
      </c>
      <c r="N17" s="4">
        <f t="shared" ref="N17" si="16">L17+M17</f>
        <v>3.8470768123342691</v>
      </c>
    </row>
    <row r="18" spans="2:14" x14ac:dyDescent="0.25">
      <c r="B18" s="3">
        <v>10</v>
      </c>
      <c r="C18" s="3">
        <f t="shared" si="5"/>
        <v>0.1</v>
      </c>
      <c r="D18" s="3">
        <f t="shared" si="6"/>
        <v>50</v>
      </c>
      <c r="E18" s="3">
        <f t="shared" si="7"/>
        <v>10</v>
      </c>
      <c r="F18" s="3">
        <f t="shared" si="8"/>
        <v>60</v>
      </c>
      <c r="H18" s="7">
        <f>3.7/18</f>
        <v>0.20555555555555557</v>
      </c>
      <c r="I18" s="5">
        <v>7</v>
      </c>
      <c r="J18" s="8">
        <f t="shared" ref="J18" si="17">SQRT(I18/H18)</f>
        <v>5.835585150955648</v>
      </c>
      <c r="K18" s="8">
        <f t="shared" ref="K18" si="18">SQRT(H18/I18)</f>
        <v>0.17136242109949126</v>
      </c>
      <c r="L18" s="8">
        <f t="shared" ref="L18" si="19">SQRT(I18/H18)*H18</f>
        <v>1.1995369476964388</v>
      </c>
      <c r="M18" s="8">
        <f t="shared" ref="M18" si="20">SQRT(H18/I18)*I18</f>
        <v>1.1995369476964388</v>
      </c>
      <c r="N18" s="8">
        <f t="shared" ref="N18" si="21">L18+M18</f>
        <v>2.3990738953928776</v>
      </c>
    </row>
    <row r="19" spans="2:14" x14ac:dyDescent="0.25">
      <c r="B19" s="3">
        <v>11</v>
      </c>
      <c r="C19" s="3">
        <f t="shared" si="5"/>
        <v>9.0909090909090912E-2</v>
      </c>
      <c r="D19" s="3">
        <f t="shared" si="6"/>
        <v>55</v>
      </c>
      <c r="E19" s="3">
        <f t="shared" si="7"/>
        <v>9.0909090909090917</v>
      </c>
      <c r="F19" s="3">
        <f t="shared" si="8"/>
        <v>64.090909090909093</v>
      </c>
      <c r="H19" s="3"/>
      <c r="J19" s="4"/>
      <c r="K19" s="4"/>
      <c r="L19" s="4"/>
      <c r="M19" s="4"/>
      <c r="N19" s="4"/>
    </row>
    <row r="20" spans="2:14" x14ac:dyDescent="0.25">
      <c r="B20" s="3">
        <v>12</v>
      </c>
      <c r="C20" s="3">
        <f t="shared" si="5"/>
        <v>8.3333333333333329E-2</v>
      </c>
      <c r="D20" s="3">
        <f t="shared" si="6"/>
        <v>60</v>
      </c>
      <c r="E20" s="3">
        <f t="shared" si="7"/>
        <v>8.3333333333333321</v>
      </c>
      <c r="F20" s="3">
        <f t="shared" si="8"/>
        <v>68.333333333333329</v>
      </c>
      <c r="H20" s="3"/>
      <c r="J20" s="4"/>
      <c r="K20" s="4"/>
      <c r="L20" s="4"/>
      <c r="M20" s="4"/>
      <c r="N20" s="4">
        <f>2.4/3.7</f>
        <v>0.64864864864864857</v>
      </c>
    </row>
    <row r="21" spans="2:14" x14ac:dyDescent="0.25">
      <c r="B21" s="3">
        <v>13</v>
      </c>
      <c r="C21" s="3">
        <f t="shared" si="5"/>
        <v>7.6923076923076927E-2</v>
      </c>
      <c r="D21" s="3">
        <f t="shared" si="6"/>
        <v>65</v>
      </c>
      <c r="E21" s="3">
        <f t="shared" si="7"/>
        <v>7.6923076923076925</v>
      </c>
      <c r="F21" s="3">
        <f t="shared" si="8"/>
        <v>72.692307692307693</v>
      </c>
      <c r="H21" s="3"/>
      <c r="J21" s="4"/>
      <c r="K21" s="4"/>
      <c r="L21" s="4"/>
      <c r="M21" s="4"/>
      <c r="N21" s="4"/>
    </row>
    <row r="22" spans="2:14" x14ac:dyDescent="0.25">
      <c r="B22" s="3">
        <v>14</v>
      </c>
      <c r="C22" s="3">
        <f t="shared" si="5"/>
        <v>7.1428571428571425E-2</v>
      </c>
      <c r="D22" s="3">
        <f t="shared" si="6"/>
        <v>70</v>
      </c>
      <c r="E22" s="3">
        <f t="shared" si="7"/>
        <v>7.1428571428571423</v>
      </c>
      <c r="F22" s="3">
        <f t="shared" si="8"/>
        <v>77.142857142857139</v>
      </c>
      <c r="H22" s="3"/>
      <c r="J22" s="4"/>
      <c r="K22" s="4"/>
      <c r="L22" s="4"/>
      <c r="M22" s="4"/>
      <c r="N22" s="4"/>
    </row>
    <row r="23" spans="2:14" x14ac:dyDescent="0.25">
      <c r="B23" s="3">
        <v>15</v>
      </c>
      <c r="C23" s="3">
        <f t="shared" si="5"/>
        <v>6.6666666666666666E-2</v>
      </c>
      <c r="D23" s="3">
        <f t="shared" si="6"/>
        <v>75</v>
      </c>
      <c r="E23" s="3">
        <f t="shared" si="7"/>
        <v>6.666666666666667</v>
      </c>
      <c r="F23" s="3">
        <f t="shared" si="8"/>
        <v>81.666666666666671</v>
      </c>
      <c r="H23" s="3"/>
      <c r="J23" s="4"/>
      <c r="K23" s="4"/>
      <c r="L23" s="4"/>
      <c r="M23" s="4"/>
      <c r="N23" s="4"/>
    </row>
    <row r="24" spans="2:14" x14ac:dyDescent="0.25">
      <c r="B24" s="3">
        <v>16</v>
      </c>
      <c r="C24" s="3">
        <f t="shared" si="5"/>
        <v>6.25E-2</v>
      </c>
      <c r="D24" s="3">
        <f t="shared" si="6"/>
        <v>80</v>
      </c>
      <c r="E24" s="3">
        <f t="shared" si="7"/>
        <v>6.25</v>
      </c>
      <c r="F24" s="3">
        <f t="shared" si="8"/>
        <v>86.25</v>
      </c>
      <c r="H24" s="3"/>
      <c r="J24" s="4"/>
      <c r="K24" s="4">
        <f>3.7/18</f>
        <v>0.20555555555555557</v>
      </c>
      <c r="L24" s="4"/>
      <c r="M24" s="4"/>
      <c r="N24" s="4"/>
    </row>
    <row r="25" spans="2:14" x14ac:dyDescent="0.25">
      <c r="B25" s="3">
        <v>17</v>
      </c>
      <c r="C25" s="3">
        <f t="shared" si="5"/>
        <v>5.8823529411764705E-2</v>
      </c>
      <c r="D25" s="3">
        <f t="shared" si="6"/>
        <v>85</v>
      </c>
      <c r="E25" s="3">
        <f t="shared" si="7"/>
        <v>5.8823529411764701</v>
      </c>
      <c r="F25" s="3">
        <f t="shared" si="8"/>
        <v>90.882352941176464</v>
      </c>
      <c r="H25" s="3"/>
      <c r="J25" s="4"/>
      <c r="K25" s="4"/>
      <c r="L25" s="4"/>
      <c r="M25" s="4"/>
      <c r="N25" s="4"/>
    </row>
    <row r="26" spans="2:14" x14ac:dyDescent="0.25">
      <c r="B26" s="3">
        <v>18</v>
      </c>
      <c r="C26" s="3">
        <f t="shared" si="5"/>
        <v>5.5555555555555552E-2</v>
      </c>
      <c r="D26" s="3">
        <f t="shared" si="6"/>
        <v>90</v>
      </c>
      <c r="E26" s="3">
        <f t="shared" si="7"/>
        <v>5.5555555555555554</v>
      </c>
      <c r="F26" s="3">
        <f t="shared" si="8"/>
        <v>95.555555555555557</v>
      </c>
      <c r="H26" s="3"/>
    </row>
    <row r="27" spans="2:14" x14ac:dyDescent="0.25">
      <c r="B27" s="3">
        <v>19</v>
      </c>
      <c r="C27" s="3">
        <f t="shared" si="5"/>
        <v>5.2631578947368418E-2</v>
      </c>
      <c r="D27" s="3">
        <f t="shared" si="6"/>
        <v>95</v>
      </c>
      <c r="E27" s="3">
        <f t="shared" si="7"/>
        <v>5.2631578947368416</v>
      </c>
      <c r="F27" s="3">
        <f t="shared" si="8"/>
        <v>100.26315789473684</v>
      </c>
      <c r="H27" s="3"/>
    </row>
    <row r="28" spans="2:14" x14ac:dyDescent="0.25">
      <c r="B28" s="3">
        <v>20</v>
      </c>
      <c r="C28" s="3">
        <f t="shared" si="5"/>
        <v>0.05</v>
      </c>
      <c r="D28" s="3">
        <f t="shared" si="6"/>
        <v>100</v>
      </c>
      <c r="E28" s="3">
        <f t="shared" si="7"/>
        <v>5</v>
      </c>
      <c r="F28" s="3">
        <f t="shared" si="8"/>
        <v>105</v>
      </c>
      <c r="H28" s="3"/>
    </row>
    <row r="29" spans="2:14" x14ac:dyDescent="0.25">
      <c r="B29" s="3">
        <v>21</v>
      </c>
      <c r="C29" s="3">
        <f t="shared" si="5"/>
        <v>4.7619047619047616E-2</v>
      </c>
      <c r="D29" s="3">
        <f t="shared" si="6"/>
        <v>105</v>
      </c>
      <c r="E29" s="3">
        <f t="shared" si="7"/>
        <v>4.7619047619047619</v>
      </c>
      <c r="F29" s="3">
        <f t="shared" si="8"/>
        <v>109.76190476190476</v>
      </c>
      <c r="H29" s="3"/>
    </row>
    <row r="30" spans="2:14" x14ac:dyDescent="0.25">
      <c r="B30" s="3">
        <v>22</v>
      </c>
      <c r="C30" s="3">
        <f t="shared" si="5"/>
        <v>4.5454545454545456E-2</v>
      </c>
      <c r="D30" s="3">
        <f t="shared" si="6"/>
        <v>110</v>
      </c>
      <c r="E30" s="3">
        <f t="shared" si="7"/>
        <v>4.5454545454545459</v>
      </c>
      <c r="F30" s="3">
        <f t="shared" si="8"/>
        <v>114.54545454545455</v>
      </c>
      <c r="H30" s="3"/>
      <c r="J30">
        <f>0.5/3.7</f>
        <v>0.13513513513513511</v>
      </c>
    </row>
    <row r="31" spans="2:14" x14ac:dyDescent="0.25">
      <c r="B31" s="3">
        <v>23</v>
      </c>
      <c r="C31" s="3">
        <f t="shared" si="5"/>
        <v>4.3478260869565216E-2</v>
      </c>
      <c r="D31" s="3">
        <f t="shared" si="6"/>
        <v>115</v>
      </c>
      <c r="E31" s="3">
        <f t="shared" si="7"/>
        <v>4.3478260869565215</v>
      </c>
      <c r="F31" s="3">
        <f t="shared" si="8"/>
        <v>119.34782608695652</v>
      </c>
      <c r="H31" s="3"/>
    </row>
    <row r="32" spans="2:14" x14ac:dyDescent="0.25">
      <c r="B32" s="3">
        <v>24</v>
      </c>
      <c r="C32" s="3">
        <f t="shared" si="5"/>
        <v>4.1666666666666664E-2</v>
      </c>
      <c r="D32" s="3">
        <f t="shared" si="6"/>
        <v>120</v>
      </c>
      <c r="E32" s="3">
        <f t="shared" si="7"/>
        <v>4.1666666666666661</v>
      </c>
      <c r="F32" s="3">
        <f t="shared" si="8"/>
        <v>124.16666666666667</v>
      </c>
    </row>
    <row r="33" spans="2:11" x14ac:dyDescent="0.25">
      <c r="K33">
        <f>1/7</f>
        <v>0.14285714285714285</v>
      </c>
    </row>
    <row r="37" spans="2:11" x14ac:dyDescent="0.25">
      <c r="B37" s="5"/>
    </row>
    <row r="39" spans="2:11" x14ac:dyDescent="0.25">
      <c r="C39" s="5"/>
    </row>
    <row r="40" spans="2:11" x14ac:dyDescent="0.25">
      <c r="C40" s="5"/>
    </row>
    <row r="41" spans="2:11" x14ac:dyDescent="0.25">
      <c r="C41" s="5"/>
      <c r="E41" s="10" t="s">
        <v>13</v>
      </c>
      <c r="F41" s="10"/>
    </row>
    <row r="42" spans="2:11" x14ac:dyDescent="0.25">
      <c r="B42" t="s">
        <v>11</v>
      </c>
      <c r="C42" t="s">
        <v>14</v>
      </c>
      <c r="D42" s="5" t="s">
        <v>12</v>
      </c>
      <c r="E42" t="s">
        <v>15</v>
      </c>
      <c r="F42" t="s">
        <v>16</v>
      </c>
    </row>
    <row r="43" spans="2:11" x14ac:dyDescent="0.25">
      <c r="B43">
        <v>1</v>
      </c>
      <c r="C43">
        <v>1</v>
      </c>
      <c r="D43" s="5">
        <f>C43*B43</f>
        <v>1</v>
      </c>
      <c r="E43" s="8">
        <f>2*SQRT(B43*D43)</f>
        <v>2</v>
      </c>
      <c r="F43" s="9">
        <f>E43/D43</f>
        <v>2</v>
      </c>
      <c r="G43" s="9">
        <f>F43/20</f>
        <v>0.1</v>
      </c>
      <c r="H43">
        <f>2*SQRT(B43/D43)</f>
        <v>2</v>
      </c>
    </row>
    <row r="44" spans="2:11" x14ac:dyDescent="0.25">
      <c r="B44">
        <v>1</v>
      </c>
      <c r="C44">
        <v>2</v>
      </c>
      <c r="D44" s="5">
        <f t="shared" ref="D44:D51" si="22">C44*B44</f>
        <v>2</v>
      </c>
      <c r="E44" s="8">
        <f>2*SQRT(B44*D44)</f>
        <v>2.8284271247461903</v>
      </c>
      <c r="F44" s="9">
        <f t="shared" ref="F44:F46" si="23">E44/D44</f>
        <v>1.4142135623730951</v>
      </c>
      <c r="G44" s="9">
        <f t="shared" ref="G44:G51" si="24">F44/20</f>
        <v>7.0710678118654752E-2</v>
      </c>
      <c r="H44" s="5">
        <f t="shared" ref="H44:H51" si="25">2*SQRT(B44/D44)</f>
        <v>1.4142135623730951</v>
      </c>
    </row>
    <row r="45" spans="2:11" x14ac:dyDescent="0.25">
      <c r="B45">
        <v>1</v>
      </c>
      <c r="C45">
        <v>5</v>
      </c>
      <c r="D45" s="5">
        <f t="shared" si="22"/>
        <v>5</v>
      </c>
      <c r="E45" s="8">
        <f>2*SQRT(B45*D45)</f>
        <v>4.4721359549995796</v>
      </c>
      <c r="F45" s="9">
        <f t="shared" si="23"/>
        <v>0.89442719099991597</v>
      </c>
      <c r="G45" s="9">
        <f t="shared" si="24"/>
        <v>4.4721359549995801E-2</v>
      </c>
      <c r="H45" s="5">
        <f t="shared" si="25"/>
        <v>0.89442719099991586</v>
      </c>
    </row>
    <row r="46" spans="2:11" x14ac:dyDescent="0.25">
      <c r="B46">
        <v>1</v>
      </c>
      <c r="C46">
        <v>10</v>
      </c>
      <c r="D46" s="5">
        <f t="shared" si="22"/>
        <v>10</v>
      </c>
      <c r="E46" s="8">
        <f>2*SQRT(B46*D46)</f>
        <v>6.324555320336759</v>
      </c>
      <c r="F46" s="9">
        <f t="shared" si="23"/>
        <v>0.63245553203367588</v>
      </c>
      <c r="G46" s="9">
        <f t="shared" si="24"/>
        <v>3.1622776601683791E-2</v>
      </c>
      <c r="H46" s="5">
        <f t="shared" si="25"/>
        <v>0.63245553203367588</v>
      </c>
    </row>
    <row r="47" spans="2:11" x14ac:dyDescent="0.25">
      <c r="B47" s="5">
        <v>1</v>
      </c>
      <c r="C47">
        <v>20</v>
      </c>
      <c r="D47" s="5">
        <f t="shared" si="22"/>
        <v>20</v>
      </c>
      <c r="E47" s="8">
        <f t="shared" ref="E47:E51" si="26">2*SQRT(B47*D47)</f>
        <v>8.9442719099991592</v>
      </c>
      <c r="F47" s="9">
        <f t="shared" ref="F47:F51" si="27">E47/D47</f>
        <v>0.44721359549995798</v>
      </c>
      <c r="G47" s="9">
        <f t="shared" si="24"/>
        <v>2.2360679774997901E-2</v>
      </c>
      <c r="H47" s="5">
        <f t="shared" si="25"/>
        <v>0.44721359549995793</v>
      </c>
    </row>
    <row r="48" spans="2:11" x14ac:dyDescent="0.25">
      <c r="B48" s="5">
        <v>1</v>
      </c>
      <c r="C48">
        <v>50</v>
      </c>
      <c r="D48" s="5">
        <f t="shared" si="22"/>
        <v>50</v>
      </c>
      <c r="E48" s="8">
        <f t="shared" si="26"/>
        <v>14.142135623730951</v>
      </c>
      <c r="F48" s="9">
        <f t="shared" si="27"/>
        <v>0.28284271247461901</v>
      </c>
      <c r="G48" s="9">
        <f t="shared" si="24"/>
        <v>1.4142135623730951E-2</v>
      </c>
      <c r="H48" s="5">
        <f t="shared" si="25"/>
        <v>0.28284271247461901</v>
      </c>
    </row>
    <row r="49" spans="2:8" x14ac:dyDescent="0.25">
      <c r="B49" s="5">
        <v>1</v>
      </c>
      <c r="C49">
        <v>100</v>
      </c>
      <c r="D49" s="5">
        <f t="shared" si="22"/>
        <v>100</v>
      </c>
      <c r="E49" s="8">
        <f t="shared" si="26"/>
        <v>20</v>
      </c>
      <c r="F49" s="9">
        <f t="shared" si="27"/>
        <v>0.2</v>
      </c>
      <c r="G49" s="9">
        <f t="shared" si="24"/>
        <v>0.01</v>
      </c>
      <c r="H49" s="5">
        <f t="shared" si="25"/>
        <v>0.2</v>
      </c>
    </row>
    <row r="50" spans="2:8" x14ac:dyDescent="0.25">
      <c r="B50" s="5">
        <v>1</v>
      </c>
      <c r="C50">
        <v>200</v>
      </c>
      <c r="D50" s="5">
        <f t="shared" si="22"/>
        <v>200</v>
      </c>
      <c r="E50" s="8">
        <f t="shared" si="26"/>
        <v>28.284271247461902</v>
      </c>
      <c r="F50" s="9">
        <f t="shared" si="27"/>
        <v>0.1414213562373095</v>
      </c>
      <c r="G50" s="9">
        <f t="shared" si="24"/>
        <v>7.0710678118654753E-3</v>
      </c>
      <c r="H50" s="5">
        <f t="shared" si="25"/>
        <v>0.1414213562373095</v>
      </c>
    </row>
    <row r="51" spans="2:8" x14ac:dyDescent="0.25">
      <c r="B51">
        <v>2</v>
      </c>
      <c r="C51">
        <v>10</v>
      </c>
      <c r="D51" s="5">
        <f t="shared" si="22"/>
        <v>20</v>
      </c>
      <c r="E51" s="8">
        <f t="shared" si="26"/>
        <v>12.649110640673518</v>
      </c>
      <c r="F51" s="9">
        <f t="shared" si="27"/>
        <v>0.63245553203367588</v>
      </c>
      <c r="G51" s="9">
        <f t="shared" si="24"/>
        <v>3.1622776601683791E-2</v>
      </c>
      <c r="H51" s="5">
        <f t="shared" si="25"/>
        <v>0.63245553203367588</v>
      </c>
    </row>
    <row r="52" spans="2:8" x14ac:dyDescent="0.25">
      <c r="D52" s="5"/>
      <c r="E52" s="8"/>
      <c r="F52" s="9"/>
    </row>
    <row r="53" spans="2:8" x14ac:dyDescent="0.25">
      <c r="D53" s="5"/>
      <c r="E53" s="8"/>
      <c r="F53" s="9"/>
    </row>
    <row r="54" spans="2:8" x14ac:dyDescent="0.25">
      <c r="D54" s="5"/>
      <c r="E54" s="8"/>
      <c r="F54" s="9"/>
    </row>
    <row r="55" spans="2:8" x14ac:dyDescent="0.25">
      <c r="D55" s="5"/>
      <c r="E55" s="8"/>
      <c r="F55" s="9"/>
    </row>
    <row r="56" spans="2:8" x14ac:dyDescent="0.25">
      <c r="B56" s="5"/>
      <c r="D56" s="5"/>
      <c r="E56" s="8"/>
      <c r="F56" s="9"/>
    </row>
    <row r="57" spans="2:8" x14ac:dyDescent="0.25">
      <c r="B57" s="5"/>
      <c r="D57" s="5"/>
      <c r="E57" s="8"/>
      <c r="F57" s="9"/>
    </row>
    <row r="58" spans="2:8" x14ac:dyDescent="0.25">
      <c r="B58" s="5"/>
      <c r="D58" s="5"/>
      <c r="E58" s="8"/>
      <c r="F58" s="9"/>
    </row>
  </sheetData>
  <mergeCells count="1">
    <mergeCell ref="E41:F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2018-02-15T21:57:09Z</dcterms:created>
  <dcterms:modified xsi:type="dcterms:W3CDTF">2018-02-25T18:57:05Z</dcterms:modified>
</cp:coreProperties>
</file>