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tkActiveStake">Sheet1!$D:$D</definedName>
    <definedName name="atkStake">Sheet1!$C:$C</definedName>
    <definedName name="honestActivity">Sheet1!$B:$B</definedName>
    <definedName name="honestHashpower">Sheet1!$D$31</definedName>
    <definedName name="N">Sheet1!$A:$A</definedName>
    <definedName name="totalCoins">Sheet1!$D$30</definedName>
  </definedNames>
  <calcPr calcId="144525"/>
</workbook>
</file>

<file path=xl/calcChain.xml><?xml version="1.0" encoding="utf-8"?>
<calcChain xmlns="http://schemas.openxmlformats.org/spreadsheetml/2006/main">
  <c r="H51" i="1" l="1"/>
  <c r="F51" i="1"/>
  <c r="F35" i="1"/>
  <c r="A291" i="1" l="1"/>
  <c r="A292" i="1" s="1"/>
  <c r="A274" i="1"/>
  <c r="A275" i="1" s="1"/>
  <c r="A257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A240" i="1"/>
  <c r="A241" i="1" s="1"/>
  <c r="H239" i="1"/>
  <c r="D239" i="1"/>
  <c r="F239" i="1" s="1"/>
  <c r="D35" i="1"/>
  <c r="D171" i="1"/>
  <c r="F171" i="1" s="1"/>
  <c r="D103" i="1"/>
  <c r="F103" i="1" s="1"/>
  <c r="H103" i="1"/>
  <c r="H171" i="1"/>
  <c r="H35" i="1"/>
  <c r="C36" i="1" l="1"/>
  <c r="C240" i="1"/>
  <c r="C104" i="1"/>
  <c r="C172" i="1"/>
  <c r="E239" i="1"/>
  <c r="H256" i="1"/>
  <c r="D256" i="1"/>
  <c r="B257" i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D240" i="1"/>
  <c r="A276" i="1"/>
  <c r="A293" i="1"/>
  <c r="A242" i="1"/>
  <c r="H241" i="1"/>
  <c r="A258" i="1"/>
  <c r="H240" i="1"/>
  <c r="E35" i="1"/>
  <c r="B274" i="1" l="1"/>
  <c r="H273" i="1"/>
  <c r="D273" i="1"/>
  <c r="A243" i="1"/>
  <c r="H242" i="1"/>
  <c r="F256" i="1"/>
  <c r="C257" i="1" s="1"/>
  <c r="E256" i="1"/>
  <c r="A294" i="1"/>
  <c r="A277" i="1"/>
  <c r="H258" i="1"/>
  <c r="A259" i="1"/>
  <c r="H257" i="1"/>
  <c r="E240" i="1"/>
  <c r="F240" i="1"/>
  <c r="A223" i="1"/>
  <c r="A206" i="1"/>
  <c r="A189" i="1"/>
  <c r="A172" i="1"/>
  <c r="D257" i="1" l="1"/>
  <c r="H259" i="1"/>
  <c r="A260" i="1"/>
  <c r="A244" i="1"/>
  <c r="H243" i="1"/>
  <c r="F273" i="1"/>
  <c r="C274" i="1" s="1"/>
  <c r="E273" i="1"/>
  <c r="A278" i="1"/>
  <c r="A295" i="1"/>
  <c r="B275" i="1"/>
  <c r="H274" i="1"/>
  <c r="A207" i="1"/>
  <c r="A224" i="1"/>
  <c r="A173" i="1"/>
  <c r="A190" i="1"/>
  <c r="B172" i="1"/>
  <c r="H172" i="1" s="1"/>
  <c r="E171" i="1"/>
  <c r="A155" i="1"/>
  <c r="A138" i="1"/>
  <c r="A121" i="1"/>
  <c r="B104" i="1"/>
  <c r="B105" i="1" s="1"/>
  <c r="A104" i="1"/>
  <c r="E103" i="1"/>
  <c r="A87" i="1"/>
  <c r="A70" i="1"/>
  <c r="A53" i="1"/>
  <c r="A36" i="1"/>
  <c r="B36" i="1"/>
  <c r="A245" i="1" l="1"/>
  <c r="H244" i="1"/>
  <c r="D274" i="1"/>
  <c r="B276" i="1"/>
  <c r="H275" i="1"/>
  <c r="A296" i="1"/>
  <c r="A261" i="1"/>
  <c r="H260" i="1"/>
  <c r="A279" i="1"/>
  <c r="F257" i="1"/>
  <c r="E257" i="1"/>
  <c r="H104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D36" i="1"/>
  <c r="F36" i="1" s="1"/>
  <c r="H36" i="1"/>
  <c r="A208" i="1"/>
  <c r="A105" i="1"/>
  <c r="H105" i="1" s="1"/>
  <c r="A191" i="1"/>
  <c r="A122" i="1"/>
  <c r="A174" i="1"/>
  <c r="A71" i="1"/>
  <c r="A88" i="1"/>
  <c r="A37" i="1"/>
  <c r="A139" i="1"/>
  <c r="A54" i="1"/>
  <c r="A156" i="1"/>
  <c r="A225" i="1"/>
  <c r="B173" i="1"/>
  <c r="H173" i="1" s="1"/>
  <c r="B106" i="1"/>
  <c r="A297" i="1" l="1"/>
  <c r="B277" i="1"/>
  <c r="H276" i="1"/>
  <c r="A280" i="1"/>
  <c r="E274" i="1"/>
  <c r="F274" i="1"/>
  <c r="H261" i="1"/>
  <c r="A262" i="1"/>
  <c r="A246" i="1"/>
  <c r="H245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70" i="1" s="1"/>
  <c r="H53" i="1"/>
  <c r="H37" i="1"/>
  <c r="H52" i="1"/>
  <c r="D52" i="1"/>
  <c r="F52" i="1" s="1"/>
  <c r="C53" i="1" s="1"/>
  <c r="D104" i="1"/>
  <c r="F104" i="1" s="1"/>
  <c r="A140" i="1"/>
  <c r="A226" i="1"/>
  <c r="A38" i="1"/>
  <c r="H38" i="1" s="1"/>
  <c r="A123" i="1"/>
  <c r="A157" i="1"/>
  <c r="A89" i="1"/>
  <c r="A192" i="1"/>
  <c r="A175" i="1"/>
  <c r="A55" i="1"/>
  <c r="A72" i="1"/>
  <c r="A106" i="1"/>
  <c r="H106" i="1" s="1"/>
  <c r="A209" i="1"/>
  <c r="B174" i="1"/>
  <c r="H174" i="1" s="1"/>
  <c r="B107" i="1"/>
  <c r="H55" i="1" l="1"/>
  <c r="A247" i="1"/>
  <c r="H246" i="1"/>
  <c r="B278" i="1"/>
  <c r="H277" i="1"/>
  <c r="A298" i="1"/>
  <c r="A263" i="1"/>
  <c r="H262" i="1"/>
  <c r="A281" i="1"/>
  <c r="E52" i="1"/>
  <c r="H54" i="1"/>
  <c r="D69" i="1"/>
  <c r="F69" i="1" s="1"/>
  <c r="H69" i="1"/>
  <c r="D172" i="1"/>
  <c r="F172" i="1" s="1"/>
  <c r="A210" i="1"/>
  <c r="A176" i="1"/>
  <c r="A124" i="1"/>
  <c r="A107" i="1"/>
  <c r="H107" i="1" s="1"/>
  <c r="A193" i="1"/>
  <c r="A39" i="1"/>
  <c r="H39" i="1" s="1"/>
  <c r="A73" i="1"/>
  <c r="A90" i="1"/>
  <c r="A227" i="1"/>
  <c r="A56" i="1"/>
  <c r="H56" i="1" s="1"/>
  <c r="A158" i="1"/>
  <c r="A141" i="1"/>
  <c r="E104" i="1"/>
  <c r="B175" i="1"/>
  <c r="H175" i="1" s="1"/>
  <c r="B108" i="1"/>
  <c r="B71" i="1"/>
  <c r="H71" i="1" s="1"/>
  <c r="C70" i="1" l="1"/>
  <c r="H263" i="1"/>
  <c r="A264" i="1"/>
  <c r="A299" i="1"/>
  <c r="A282" i="1"/>
  <c r="B279" i="1"/>
  <c r="H278" i="1"/>
  <c r="A248" i="1"/>
  <c r="H247" i="1"/>
  <c r="E69" i="1"/>
  <c r="D53" i="1"/>
  <c r="G36" i="1"/>
  <c r="C37" i="1" s="1"/>
  <c r="A40" i="1"/>
  <c r="H40" i="1" s="1"/>
  <c r="A228" i="1"/>
  <c r="A194" i="1"/>
  <c r="A125" i="1"/>
  <c r="A142" i="1"/>
  <c r="A91" i="1"/>
  <c r="A108" i="1"/>
  <c r="H108" i="1" s="1"/>
  <c r="A159" i="1"/>
  <c r="A74" i="1"/>
  <c r="A57" i="1"/>
  <c r="H57" i="1" s="1"/>
  <c r="A177" i="1"/>
  <c r="A211" i="1"/>
  <c r="E172" i="1"/>
  <c r="B176" i="1"/>
  <c r="H176" i="1" s="1"/>
  <c r="B109" i="1"/>
  <c r="B72" i="1"/>
  <c r="H72" i="1" s="1"/>
  <c r="A283" i="1" l="1"/>
  <c r="A300" i="1"/>
  <c r="B280" i="1"/>
  <c r="H279" i="1"/>
  <c r="A249" i="1"/>
  <c r="H248" i="1"/>
  <c r="A265" i="1"/>
  <c r="H264" i="1"/>
  <c r="E53" i="1"/>
  <c r="F53" i="1"/>
  <c r="G53" i="1" s="1"/>
  <c r="C54" i="1" s="1"/>
  <c r="D70" i="1"/>
  <c r="F70" i="1" s="1"/>
  <c r="D37" i="1"/>
  <c r="A212" i="1"/>
  <c r="A178" i="1"/>
  <c r="A109" i="1"/>
  <c r="H109" i="1" s="1"/>
  <c r="A195" i="1"/>
  <c r="A92" i="1"/>
  <c r="A229" i="1"/>
  <c r="A160" i="1"/>
  <c r="A126" i="1"/>
  <c r="A58" i="1"/>
  <c r="H58" i="1" s="1"/>
  <c r="A75" i="1"/>
  <c r="A143" i="1"/>
  <c r="A41" i="1"/>
  <c r="H41" i="1" s="1"/>
  <c r="B177" i="1"/>
  <c r="H177" i="1" s="1"/>
  <c r="B110" i="1"/>
  <c r="B73" i="1"/>
  <c r="H73" i="1" s="1"/>
  <c r="B281" i="1" l="1"/>
  <c r="H280" i="1"/>
  <c r="A301" i="1"/>
  <c r="A250" i="1"/>
  <c r="H249" i="1"/>
  <c r="H265" i="1"/>
  <c r="A266" i="1"/>
  <c r="A284" i="1"/>
  <c r="E37" i="1"/>
  <c r="F37" i="1"/>
  <c r="G37" i="1" s="1"/>
  <c r="C38" i="1" s="1"/>
  <c r="G70" i="1"/>
  <c r="D54" i="1"/>
  <c r="F54" i="1" s="1"/>
  <c r="E70" i="1"/>
  <c r="A179" i="1"/>
  <c r="A127" i="1"/>
  <c r="A144" i="1"/>
  <c r="A161" i="1"/>
  <c r="A110" i="1"/>
  <c r="H110" i="1" s="1"/>
  <c r="A230" i="1"/>
  <c r="A42" i="1"/>
  <c r="H42" i="1" s="1"/>
  <c r="A196" i="1"/>
  <c r="A76" i="1"/>
  <c r="A59" i="1"/>
  <c r="H59" i="1" s="1"/>
  <c r="A93" i="1"/>
  <c r="A213" i="1"/>
  <c r="B178" i="1"/>
  <c r="H178" i="1" s="1"/>
  <c r="B111" i="1"/>
  <c r="B74" i="1"/>
  <c r="H74" i="1" s="1"/>
  <c r="A267" i="1" l="1"/>
  <c r="H266" i="1"/>
  <c r="A251" i="1"/>
  <c r="H250" i="1"/>
  <c r="B282" i="1"/>
  <c r="H281" i="1"/>
  <c r="A285" i="1"/>
  <c r="A302" i="1"/>
  <c r="E54" i="1"/>
  <c r="D38" i="1"/>
  <c r="A128" i="1"/>
  <c r="A77" i="1"/>
  <c r="A111" i="1"/>
  <c r="H111" i="1" s="1"/>
  <c r="A60" i="1"/>
  <c r="H60" i="1" s="1"/>
  <c r="A197" i="1"/>
  <c r="A162" i="1"/>
  <c r="A94" i="1"/>
  <c r="A145" i="1"/>
  <c r="A214" i="1"/>
  <c r="A43" i="1"/>
  <c r="H43" i="1" s="1"/>
  <c r="A231" i="1"/>
  <c r="A180" i="1"/>
  <c r="B179" i="1"/>
  <c r="H179" i="1" s="1"/>
  <c r="B112" i="1"/>
  <c r="B75" i="1"/>
  <c r="H75" i="1" s="1"/>
  <c r="A268" i="1" l="1"/>
  <c r="H267" i="1"/>
  <c r="B283" i="1"/>
  <c r="H282" i="1"/>
  <c r="A303" i="1"/>
  <c r="A252" i="1"/>
  <c r="H251" i="1"/>
  <c r="A286" i="1"/>
  <c r="E38" i="1"/>
  <c r="F38" i="1"/>
  <c r="G38" i="1" s="1"/>
  <c r="C39" i="1" s="1"/>
  <c r="G54" i="1"/>
  <c r="C55" i="1" s="1"/>
  <c r="A44" i="1"/>
  <c r="H44" i="1" s="1"/>
  <c r="A78" i="1"/>
  <c r="A215" i="1"/>
  <c r="A198" i="1"/>
  <c r="A146" i="1"/>
  <c r="A61" i="1"/>
  <c r="H61" i="1" s="1"/>
  <c r="A232" i="1"/>
  <c r="A112" i="1"/>
  <c r="H112" i="1" s="1"/>
  <c r="A163" i="1"/>
  <c r="A181" i="1"/>
  <c r="A95" i="1"/>
  <c r="A129" i="1"/>
  <c r="B180" i="1"/>
  <c r="H180" i="1" s="1"/>
  <c r="B113" i="1"/>
  <c r="B76" i="1"/>
  <c r="H76" i="1" s="1"/>
  <c r="A304" i="1" l="1"/>
  <c r="B284" i="1"/>
  <c r="H283" i="1"/>
  <c r="A287" i="1"/>
  <c r="A269" i="1"/>
  <c r="H268" i="1"/>
  <c r="A253" i="1"/>
  <c r="H252" i="1"/>
  <c r="D55" i="1"/>
  <c r="D39" i="1"/>
  <c r="A45" i="1"/>
  <c r="H45" i="1" s="1"/>
  <c r="A164" i="1"/>
  <c r="A130" i="1"/>
  <c r="A113" i="1"/>
  <c r="H113" i="1" s="1"/>
  <c r="A199" i="1"/>
  <c r="A216" i="1"/>
  <c r="A233" i="1"/>
  <c r="A96" i="1"/>
  <c r="A182" i="1"/>
  <c r="A62" i="1"/>
  <c r="H62" i="1" s="1"/>
  <c r="A79" i="1"/>
  <c r="A147" i="1"/>
  <c r="B181" i="1"/>
  <c r="H181" i="1" s="1"/>
  <c r="B114" i="1"/>
  <c r="B77" i="1"/>
  <c r="H77" i="1" s="1"/>
  <c r="A270" i="1" l="1"/>
  <c r="H269" i="1"/>
  <c r="A254" i="1"/>
  <c r="H253" i="1"/>
  <c r="A288" i="1"/>
  <c r="B285" i="1"/>
  <c r="H284" i="1"/>
  <c r="A305" i="1"/>
  <c r="E55" i="1"/>
  <c r="F55" i="1"/>
  <c r="G55" i="1" s="1"/>
  <c r="C56" i="1" s="1"/>
  <c r="D56" i="1" s="1"/>
  <c r="F56" i="1" s="1"/>
  <c r="E39" i="1"/>
  <c r="F39" i="1"/>
  <c r="G39" i="1" s="1"/>
  <c r="C40" i="1" s="1"/>
  <c r="A148" i="1"/>
  <c r="A97" i="1"/>
  <c r="A114" i="1"/>
  <c r="H114" i="1" s="1"/>
  <c r="A80" i="1"/>
  <c r="A234" i="1"/>
  <c r="A131" i="1"/>
  <c r="A63" i="1"/>
  <c r="H63" i="1" s="1"/>
  <c r="A217" i="1"/>
  <c r="A165" i="1"/>
  <c r="A183" i="1"/>
  <c r="A200" i="1"/>
  <c r="A46" i="1"/>
  <c r="H46" i="1" s="1"/>
  <c r="B182" i="1"/>
  <c r="H182" i="1" s="1"/>
  <c r="B115" i="1"/>
  <c r="B78" i="1"/>
  <c r="H78" i="1" s="1"/>
  <c r="H270" i="1" l="1"/>
  <c r="A271" i="1"/>
  <c r="A306" i="1"/>
  <c r="A289" i="1"/>
  <c r="A255" i="1"/>
  <c r="H255" i="1" s="1"/>
  <c r="H254" i="1"/>
  <c r="B286" i="1"/>
  <c r="H285" i="1"/>
  <c r="G56" i="1"/>
  <c r="C57" i="1" s="1"/>
  <c r="D40" i="1"/>
  <c r="A218" i="1"/>
  <c r="A81" i="1"/>
  <c r="A201" i="1"/>
  <c r="A64" i="1"/>
  <c r="H64" i="1" s="1"/>
  <c r="A115" i="1"/>
  <c r="H115" i="1" s="1"/>
  <c r="A47" i="1"/>
  <c r="H47" i="1" s="1"/>
  <c r="A184" i="1"/>
  <c r="A132" i="1"/>
  <c r="A98" i="1"/>
  <c r="A166" i="1"/>
  <c r="A235" i="1"/>
  <c r="A149" i="1"/>
  <c r="E56" i="1"/>
  <c r="B183" i="1"/>
  <c r="H183" i="1" s="1"/>
  <c r="B116" i="1"/>
  <c r="B79" i="1"/>
  <c r="H79" i="1" s="1"/>
  <c r="H271" i="1" l="1"/>
  <c r="A272" i="1"/>
  <c r="H272" i="1" s="1"/>
  <c r="B287" i="1"/>
  <c r="H286" i="1"/>
  <c r="E40" i="1"/>
  <c r="F40" i="1"/>
  <c r="G40" i="1" s="1"/>
  <c r="C41" i="1" s="1"/>
  <c r="D57" i="1"/>
  <c r="F57" i="1" s="1"/>
  <c r="A150" i="1"/>
  <c r="A133" i="1"/>
  <c r="A65" i="1"/>
  <c r="H65" i="1" s="1"/>
  <c r="A236" i="1"/>
  <c r="A185" i="1"/>
  <c r="A202" i="1"/>
  <c r="A48" i="1"/>
  <c r="H48" i="1" s="1"/>
  <c r="A167" i="1"/>
  <c r="A82" i="1"/>
  <c r="A99" i="1"/>
  <c r="A116" i="1"/>
  <c r="H116" i="1" s="1"/>
  <c r="A219" i="1"/>
  <c r="B184" i="1"/>
  <c r="H184" i="1" s="1"/>
  <c r="B117" i="1"/>
  <c r="B80" i="1"/>
  <c r="H80" i="1" s="1"/>
  <c r="B288" i="1" l="1"/>
  <c r="H287" i="1"/>
  <c r="G57" i="1"/>
  <c r="C58" i="1" s="1"/>
  <c r="D41" i="1"/>
  <c r="A220" i="1"/>
  <c r="A168" i="1"/>
  <c r="A237" i="1"/>
  <c r="A117" i="1"/>
  <c r="H117" i="1" s="1"/>
  <c r="A49" i="1"/>
  <c r="H49" i="1" s="1"/>
  <c r="A66" i="1"/>
  <c r="H66" i="1" s="1"/>
  <c r="A100" i="1"/>
  <c r="A134" i="1"/>
  <c r="A203" i="1"/>
  <c r="A83" i="1"/>
  <c r="A186" i="1"/>
  <c r="A151" i="1"/>
  <c r="E57" i="1"/>
  <c r="B185" i="1"/>
  <c r="H185" i="1" s="1"/>
  <c r="B118" i="1"/>
  <c r="B81" i="1"/>
  <c r="H81" i="1" s="1"/>
  <c r="B289" i="1" l="1"/>
  <c r="H288" i="1"/>
  <c r="E41" i="1"/>
  <c r="F41" i="1"/>
  <c r="G41" i="1" s="1"/>
  <c r="C42" i="1" s="1"/>
  <c r="D58" i="1"/>
  <c r="F58" i="1" s="1"/>
  <c r="A152" i="1"/>
  <c r="A135" i="1"/>
  <c r="A118" i="1"/>
  <c r="H118" i="1" s="1"/>
  <c r="A187" i="1"/>
  <c r="A101" i="1"/>
  <c r="A238" i="1"/>
  <c r="A84" i="1"/>
  <c r="A67" i="1"/>
  <c r="H67" i="1" s="1"/>
  <c r="A169" i="1"/>
  <c r="A204" i="1"/>
  <c r="A50" i="1"/>
  <c r="H50" i="1" s="1"/>
  <c r="A221" i="1"/>
  <c r="B186" i="1"/>
  <c r="H186" i="1" s="1"/>
  <c r="B119" i="1"/>
  <c r="B82" i="1"/>
  <c r="H82" i="1" s="1"/>
  <c r="B290" i="1" l="1"/>
  <c r="H289" i="1"/>
  <c r="D42" i="1"/>
  <c r="A68" i="1"/>
  <c r="H68" i="1" s="1"/>
  <c r="A51" i="1"/>
  <c r="A85" i="1"/>
  <c r="A119" i="1"/>
  <c r="H119" i="1" s="1"/>
  <c r="A136" i="1"/>
  <c r="A170" i="1"/>
  <c r="A102" i="1"/>
  <c r="A153" i="1"/>
  <c r="E58" i="1"/>
  <c r="B187" i="1"/>
  <c r="H187" i="1" s="1"/>
  <c r="B120" i="1"/>
  <c r="B83" i="1"/>
  <c r="H83" i="1" s="1"/>
  <c r="H290" i="1" l="1"/>
  <c r="D290" i="1"/>
  <c r="B291" i="1"/>
  <c r="E42" i="1"/>
  <c r="F42" i="1"/>
  <c r="G42" i="1" s="1"/>
  <c r="C43" i="1" s="1"/>
  <c r="G58" i="1"/>
  <c r="C59" i="1" s="1"/>
  <c r="H120" i="1"/>
  <c r="D120" i="1"/>
  <c r="F120" i="1" s="1"/>
  <c r="B188" i="1"/>
  <c r="B121" i="1"/>
  <c r="H121" i="1" s="1"/>
  <c r="B84" i="1"/>
  <c r="H84" i="1" s="1"/>
  <c r="C121" i="1" l="1"/>
  <c r="H291" i="1"/>
  <c r="B292" i="1"/>
  <c r="F290" i="1"/>
  <c r="C291" i="1" s="1"/>
  <c r="E290" i="1"/>
  <c r="D59" i="1"/>
  <c r="E120" i="1"/>
  <c r="D188" i="1"/>
  <c r="F188" i="1" s="1"/>
  <c r="H188" i="1"/>
  <c r="D43" i="1"/>
  <c r="B189" i="1"/>
  <c r="H189" i="1" s="1"/>
  <c r="B122" i="1"/>
  <c r="H122" i="1" s="1"/>
  <c r="B85" i="1"/>
  <c r="H85" i="1" s="1"/>
  <c r="C189" i="1" l="1"/>
  <c r="D291" i="1"/>
  <c r="B293" i="1"/>
  <c r="H292" i="1"/>
  <c r="E59" i="1"/>
  <c r="F59" i="1"/>
  <c r="G59" i="1" s="1"/>
  <c r="C60" i="1" s="1"/>
  <c r="E43" i="1"/>
  <c r="F43" i="1"/>
  <c r="G43" i="1" s="1"/>
  <c r="C44" i="1" s="1"/>
  <c r="E188" i="1"/>
  <c r="D121" i="1"/>
  <c r="F121" i="1" s="1"/>
  <c r="B190" i="1"/>
  <c r="H190" i="1" s="1"/>
  <c r="B123" i="1"/>
  <c r="H123" i="1" s="1"/>
  <c r="B86" i="1"/>
  <c r="B294" i="1" l="1"/>
  <c r="H293" i="1"/>
  <c r="F291" i="1"/>
  <c r="E291" i="1"/>
  <c r="D86" i="1"/>
  <c r="F86" i="1" s="1"/>
  <c r="H86" i="1"/>
  <c r="D189" i="1"/>
  <c r="F189" i="1" s="1"/>
  <c r="D60" i="1"/>
  <c r="D44" i="1"/>
  <c r="E121" i="1"/>
  <c r="B191" i="1"/>
  <c r="H191" i="1" s="1"/>
  <c r="B124" i="1"/>
  <c r="H124" i="1" s="1"/>
  <c r="B87" i="1"/>
  <c r="H87" i="1" s="1"/>
  <c r="B295" i="1" l="1"/>
  <c r="H294" i="1"/>
  <c r="E86" i="1"/>
  <c r="E60" i="1"/>
  <c r="F60" i="1"/>
  <c r="E44" i="1"/>
  <c r="F44" i="1"/>
  <c r="G44" i="1" s="1"/>
  <c r="C45" i="1" s="1"/>
  <c r="E189" i="1"/>
  <c r="B192" i="1"/>
  <c r="H192" i="1" s="1"/>
  <c r="B125" i="1"/>
  <c r="H125" i="1" s="1"/>
  <c r="B88" i="1"/>
  <c r="H88" i="1" s="1"/>
  <c r="C87" i="1"/>
  <c r="B296" i="1" l="1"/>
  <c r="H295" i="1"/>
  <c r="D87" i="1"/>
  <c r="F87" i="1" s="1"/>
  <c r="D45" i="1"/>
  <c r="B193" i="1"/>
  <c r="H193" i="1" s="1"/>
  <c r="B126" i="1"/>
  <c r="H126" i="1" s="1"/>
  <c r="B89" i="1"/>
  <c r="H89" i="1" s="1"/>
  <c r="G60" i="1"/>
  <c r="C61" i="1" s="1"/>
  <c r="B297" i="1" l="1"/>
  <c r="H296" i="1"/>
  <c r="E45" i="1"/>
  <c r="F45" i="1"/>
  <c r="G45" i="1" s="1"/>
  <c r="C46" i="1" s="1"/>
  <c r="D61" i="1"/>
  <c r="E87" i="1"/>
  <c r="B194" i="1"/>
  <c r="H194" i="1" s="1"/>
  <c r="B127" i="1"/>
  <c r="H127" i="1" s="1"/>
  <c r="B90" i="1"/>
  <c r="H90" i="1" s="1"/>
  <c r="B298" i="1" l="1"/>
  <c r="H297" i="1"/>
  <c r="E61" i="1"/>
  <c r="F61" i="1"/>
  <c r="D46" i="1"/>
  <c r="B195" i="1"/>
  <c r="H195" i="1" s="1"/>
  <c r="B128" i="1"/>
  <c r="H128" i="1" s="1"/>
  <c r="G87" i="1"/>
  <c r="C88" i="1" s="1"/>
  <c r="B91" i="1"/>
  <c r="H91" i="1" s="1"/>
  <c r="B299" i="1" l="1"/>
  <c r="H298" i="1"/>
  <c r="E46" i="1"/>
  <c r="F46" i="1"/>
  <c r="G46" i="1" s="1"/>
  <c r="C47" i="1" s="1"/>
  <c r="D88" i="1"/>
  <c r="F88" i="1" s="1"/>
  <c r="B196" i="1"/>
  <c r="H196" i="1" s="1"/>
  <c r="B129" i="1"/>
  <c r="H129" i="1" s="1"/>
  <c r="B92" i="1"/>
  <c r="H92" i="1" s="1"/>
  <c r="G61" i="1"/>
  <c r="C62" i="1" s="1"/>
  <c r="B300" i="1" l="1"/>
  <c r="H299" i="1"/>
  <c r="D62" i="1"/>
  <c r="D47" i="1"/>
  <c r="B197" i="1"/>
  <c r="H197" i="1" s="1"/>
  <c r="B130" i="1"/>
  <c r="H130" i="1" s="1"/>
  <c r="B93" i="1"/>
  <c r="H93" i="1" s="1"/>
  <c r="B301" i="1" l="1"/>
  <c r="H300" i="1"/>
  <c r="E62" i="1"/>
  <c r="F62" i="1"/>
  <c r="E47" i="1"/>
  <c r="F47" i="1"/>
  <c r="G47" i="1" s="1"/>
  <c r="C48" i="1" s="1"/>
  <c r="B198" i="1"/>
  <c r="H198" i="1" s="1"/>
  <c r="B131" i="1"/>
  <c r="H131" i="1" s="1"/>
  <c r="B94" i="1"/>
  <c r="H94" i="1" s="1"/>
  <c r="B302" i="1" l="1"/>
  <c r="H301" i="1"/>
  <c r="D48" i="1"/>
  <c r="B199" i="1"/>
  <c r="H199" i="1" s="1"/>
  <c r="B132" i="1"/>
  <c r="H132" i="1" s="1"/>
  <c r="B95" i="1"/>
  <c r="H95" i="1" s="1"/>
  <c r="G62" i="1"/>
  <c r="C63" i="1" s="1"/>
  <c r="B303" i="1" l="1"/>
  <c r="H302" i="1"/>
  <c r="E48" i="1"/>
  <c r="F48" i="1"/>
  <c r="G48" i="1" s="1"/>
  <c r="C49" i="1" s="1"/>
  <c r="D63" i="1"/>
  <c r="F63" i="1" s="1"/>
  <c r="B200" i="1"/>
  <c r="H200" i="1" s="1"/>
  <c r="B133" i="1"/>
  <c r="H133" i="1" s="1"/>
  <c r="B96" i="1"/>
  <c r="H96" i="1" s="1"/>
  <c r="B304" i="1" l="1"/>
  <c r="H303" i="1"/>
  <c r="D49" i="1"/>
  <c r="E63" i="1"/>
  <c r="B201" i="1"/>
  <c r="H201" i="1" s="1"/>
  <c r="B134" i="1"/>
  <c r="H134" i="1" s="1"/>
  <c r="B97" i="1"/>
  <c r="H97" i="1" s="1"/>
  <c r="B305" i="1" l="1"/>
  <c r="H304" i="1"/>
  <c r="E49" i="1"/>
  <c r="F49" i="1"/>
  <c r="B202" i="1"/>
  <c r="H202" i="1" s="1"/>
  <c r="B135" i="1"/>
  <c r="H135" i="1" s="1"/>
  <c r="B98" i="1"/>
  <c r="H98" i="1" s="1"/>
  <c r="G63" i="1"/>
  <c r="C64" i="1" s="1"/>
  <c r="B306" i="1" l="1"/>
  <c r="H306" i="1" s="1"/>
  <c r="H305" i="1"/>
  <c r="G49" i="1"/>
  <c r="C50" i="1" s="1"/>
  <c r="D64" i="1"/>
  <c r="F64" i="1" s="1"/>
  <c r="B203" i="1"/>
  <c r="H203" i="1" s="1"/>
  <c r="B136" i="1"/>
  <c r="H136" i="1" s="1"/>
  <c r="B99" i="1"/>
  <c r="H99" i="1" s="1"/>
  <c r="D50" i="1" l="1"/>
  <c r="E64" i="1"/>
  <c r="B204" i="1"/>
  <c r="H204" i="1" s="1"/>
  <c r="B137" i="1"/>
  <c r="B100" i="1"/>
  <c r="H100" i="1" s="1"/>
  <c r="E50" i="1" l="1"/>
  <c r="F50" i="1"/>
  <c r="G50" i="1" s="1"/>
  <c r="C51" i="1" s="1"/>
  <c r="D137" i="1"/>
  <c r="F137" i="1" s="1"/>
  <c r="H137" i="1"/>
  <c r="B205" i="1"/>
  <c r="B138" i="1"/>
  <c r="H138" i="1" s="1"/>
  <c r="B101" i="1"/>
  <c r="H101" i="1" s="1"/>
  <c r="G64" i="1"/>
  <c r="C65" i="1" s="1"/>
  <c r="C138" i="1" l="1"/>
  <c r="D51" i="1"/>
  <c r="E137" i="1"/>
  <c r="H205" i="1"/>
  <c r="D205" i="1"/>
  <c r="F205" i="1" s="1"/>
  <c r="D65" i="1"/>
  <c r="F65" i="1" s="1"/>
  <c r="B206" i="1"/>
  <c r="H206" i="1" s="1"/>
  <c r="B139" i="1"/>
  <c r="H139" i="1" s="1"/>
  <c r="B102" i="1"/>
  <c r="H102" i="1" s="1"/>
  <c r="C206" i="1" l="1"/>
  <c r="E51" i="1"/>
  <c r="G51" i="1"/>
  <c r="E205" i="1"/>
  <c r="D138" i="1"/>
  <c r="F138" i="1" s="1"/>
  <c r="E65" i="1"/>
  <c r="B207" i="1"/>
  <c r="H207" i="1" s="1"/>
  <c r="B140" i="1"/>
  <c r="H140" i="1" s="1"/>
  <c r="D206" i="1" l="1"/>
  <c r="F206" i="1" s="1"/>
  <c r="E138" i="1"/>
  <c r="B208" i="1"/>
  <c r="H208" i="1" s="1"/>
  <c r="B141" i="1"/>
  <c r="H141" i="1" s="1"/>
  <c r="G65" i="1"/>
  <c r="C66" i="1" s="1"/>
  <c r="D66" i="1" l="1"/>
  <c r="F66" i="1" s="1"/>
  <c r="E206" i="1"/>
  <c r="B209" i="1"/>
  <c r="H209" i="1" s="1"/>
  <c r="B142" i="1"/>
  <c r="H142" i="1" s="1"/>
  <c r="E66" i="1" l="1"/>
  <c r="B210" i="1"/>
  <c r="H210" i="1" s="1"/>
  <c r="B143" i="1"/>
  <c r="H143" i="1" s="1"/>
  <c r="B211" i="1" l="1"/>
  <c r="H211" i="1" s="1"/>
  <c r="B144" i="1"/>
  <c r="H144" i="1" s="1"/>
  <c r="G66" i="1"/>
  <c r="C67" i="1" s="1"/>
  <c r="D67" i="1" l="1"/>
  <c r="F67" i="1" s="1"/>
  <c r="B212" i="1"/>
  <c r="H212" i="1" s="1"/>
  <c r="B145" i="1"/>
  <c r="H145" i="1" s="1"/>
  <c r="E67" i="1" l="1"/>
  <c r="B213" i="1"/>
  <c r="H213" i="1" s="1"/>
  <c r="B146" i="1"/>
  <c r="H146" i="1" s="1"/>
  <c r="B214" i="1" l="1"/>
  <c r="H214" i="1" s="1"/>
  <c r="B147" i="1"/>
  <c r="H147" i="1" s="1"/>
  <c r="G67" i="1"/>
  <c r="C68" i="1" s="1"/>
  <c r="D68" i="1" l="1"/>
  <c r="F68" i="1" s="1"/>
  <c r="B215" i="1"/>
  <c r="H215" i="1" s="1"/>
  <c r="B148" i="1"/>
  <c r="H148" i="1" s="1"/>
  <c r="E68" i="1" l="1"/>
  <c r="B216" i="1"/>
  <c r="H216" i="1" s="1"/>
  <c r="B149" i="1"/>
  <c r="H149" i="1" s="1"/>
  <c r="B217" i="1" l="1"/>
  <c r="H217" i="1" s="1"/>
  <c r="B150" i="1"/>
  <c r="H150" i="1" s="1"/>
  <c r="G68" i="1"/>
  <c r="C71" i="1"/>
  <c r="D71" i="1" l="1"/>
  <c r="F71" i="1" s="1"/>
  <c r="B218" i="1"/>
  <c r="H218" i="1" s="1"/>
  <c r="B151" i="1"/>
  <c r="H151" i="1" s="1"/>
  <c r="E71" i="1" l="1"/>
  <c r="B219" i="1"/>
  <c r="H219" i="1" s="1"/>
  <c r="B152" i="1"/>
  <c r="H152" i="1" s="1"/>
  <c r="B220" i="1" l="1"/>
  <c r="H220" i="1" s="1"/>
  <c r="B153" i="1"/>
  <c r="H153" i="1" s="1"/>
  <c r="G71" i="1"/>
  <c r="C72" i="1" s="1"/>
  <c r="D72" i="1" l="1"/>
  <c r="F72" i="1" s="1"/>
  <c r="B221" i="1"/>
  <c r="H221" i="1" s="1"/>
  <c r="B154" i="1"/>
  <c r="D154" i="1" l="1"/>
  <c r="F154" i="1" s="1"/>
  <c r="H154" i="1"/>
  <c r="G72" i="1"/>
  <c r="C73" i="1" s="1"/>
  <c r="E72" i="1"/>
  <c r="B222" i="1"/>
  <c r="D222" i="1" s="1"/>
  <c r="F222" i="1" s="1"/>
  <c r="B155" i="1"/>
  <c r="H155" i="1" s="1"/>
  <c r="C155" i="1" l="1"/>
  <c r="E154" i="1"/>
  <c r="H222" i="1"/>
  <c r="C223" i="1" s="1"/>
  <c r="D73" i="1"/>
  <c r="F73" i="1" s="1"/>
  <c r="B223" i="1"/>
  <c r="H223" i="1" s="1"/>
  <c r="B156" i="1"/>
  <c r="H156" i="1" s="1"/>
  <c r="E222" i="1" l="1"/>
  <c r="D155" i="1"/>
  <c r="F155" i="1" s="1"/>
  <c r="G73" i="1"/>
  <c r="C74" i="1" s="1"/>
  <c r="E73" i="1"/>
  <c r="B224" i="1"/>
  <c r="H224" i="1" s="1"/>
  <c r="B157" i="1"/>
  <c r="H157" i="1" s="1"/>
  <c r="D223" i="1" l="1"/>
  <c r="F223" i="1" s="1"/>
  <c r="D74" i="1"/>
  <c r="F74" i="1" s="1"/>
  <c r="E155" i="1"/>
  <c r="B225" i="1"/>
  <c r="H225" i="1" s="1"/>
  <c r="B158" i="1"/>
  <c r="H158" i="1" s="1"/>
  <c r="G74" i="1" l="1"/>
  <c r="C75" i="1" s="1"/>
  <c r="E223" i="1"/>
  <c r="E74" i="1"/>
  <c r="B226" i="1"/>
  <c r="H226" i="1" s="1"/>
  <c r="B159" i="1"/>
  <c r="H159" i="1" s="1"/>
  <c r="D75" i="1" l="1"/>
  <c r="F75" i="1" s="1"/>
  <c r="B227" i="1"/>
  <c r="H227" i="1" s="1"/>
  <c r="B160" i="1"/>
  <c r="H160" i="1" s="1"/>
  <c r="G75" i="1" l="1"/>
  <c r="C76" i="1" s="1"/>
  <c r="E75" i="1"/>
  <c r="B228" i="1"/>
  <c r="H228" i="1" s="1"/>
  <c r="B161" i="1"/>
  <c r="H161" i="1" s="1"/>
  <c r="D76" i="1" l="1"/>
  <c r="F76" i="1" s="1"/>
  <c r="B229" i="1"/>
  <c r="H229" i="1" s="1"/>
  <c r="B162" i="1"/>
  <c r="H162" i="1" s="1"/>
  <c r="E76" i="1" l="1"/>
  <c r="B230" i="1"/>
  <c r="H230" i="1" s="1"/>
  <c r="B163" i="1"/>
  <c r="H163" i="1" s="1"/>
  <c r="G76" i="1" l="1"/>
  <c r="C77" i="1" s="1"/>
  <c r="B231" i="1"/>
  <c r="H231" i="1" s="1"/>
  <c r="B164" i="1"/>
  <c r="H164" i="1" s="1"/>
  <c r="D77" i="1" l="1"/>
  <c r="B232" i="1"/>
  <c r="H232" i="1" s="1"/>
  <c r="B165" i="1"/>
  <c r="H165" i="1" s="1"/>
  <c r="E77" i="1" l="1"/>
  <c r="F77" i="1"/>
  <c r="G77" i="1" s="1"/>
  <c r="C78" i="1" s="1"/>
  <c r="B233" i="1"/>
  <c r="H233" i="1" s="1"/>
  <c r="B166" i="1"/>
  <c r="H166" i="1" s="1"/>
  <c r="D78" i="1" l="1"/>
  <c r="B234" i="1"/>
  <c r="H234" i="1" s="1"/>
  <c r="B167" i="1"/>
  <c r="H167" i="1" s="1"/>
  <c r="E78" i="1" l="1"/>
  <c r="F78" i="1"/>
  <c r="G78" i="1" s="1"/>
  <c r="C79" i="1" s="1"/>
  <c r="B235" i="1"/>
  <c r="H235" i="1" s="1"/>
  <c r="B168" i="1"/>
  <c r="H168" i="1" s="1"/>
  <c r="D79" i="1" l="1"/>
  <c r="B236" i="1"/>
  <c r="H236" i="1" s="1"/>
  <c r="B169" i="1"/>
  <c r="H169" i="1" s="1"/>
  <c r="F79" i="1" l="1"/>
  <c r="G79" i="1" s="1"/>
  <c r="C80" i="1" s="1"/>
  <c r="D80" i="1" s="1"/>
  <c r="F80" i="1" s="1"/>
  <c r="E79" i="1"/>
  <c r="B237" i="1"/>
  <c r="H237" i="1" s="1"/>
  <c r="B170" i="1"/>
  <c r="H170" i="1" s="1"/>
  <c r="E80" i="1" l="1"/>
  <c r="B238" i="1"/>
  <c r="H238" i="1" s="1"/>
  <c r="G80" i="1" l="1"/>
  <c r="C81" i="1" s="1"/>
  <c r="D81" i="1" l="1"/>
  <c r="E81" i="1" l="1"/>
  <c r="F81" i="1"/>
  <c r="G81" i="1" s="1"/>
  <c r="C82" i="1" s="1"/>
  <c r="D82" i="1" l="1"/>
  <c r="E82" i="1" l="1"/>
  <c r="F82" i="1"/>
  <c r="G82" i="1" s="1"/>
  <c r="C83" i="1" s="1"/>
  <c r="D83" i="1" s="1"/>
  <c r="E83" i="1" l="1"/>
  <c r="F83" i="1"/>
  <c r="G83" i="1" s="1"/>
  <c r="C84" i="1" s="1"/>
  <c r="D84" i="1" l="1"/>
  <c r="E84" i="1" l="1"/>
  <c r="F84" i="1"/>
  <c r="G84" i="1" s="1"/>
  <c r="C85" i="1" s="1"/>
  <c r="D85" i="1" l="1"/>
  <c r="E85" i="1" l="1"/>
  <c r="F85" i="1"/>
  <c r="G85" i="1" s="1"/>
  <c r="G88" i="1"/>
  <c r="C89" i="1" s="1"/>
  <c r="E88" i="1"/>
  <c r="D89" i="1" l="1"/>
  <c r="E89" i="1" l="1"/>
  <c r="F89" i="1"/>
  <c r="G89" i="1" s="1"/>
  <c r="C90" i="1" s="1"/>
  <c r="D90" i="1" l="1"/>
  <c r="E90" i="1" l="1"/>
  <c r="F90" i="1"/>
  <c r="G90" i="1" s="1"/>
  <c r="C91" i="1" s="1"/>
  <c r="D91" i="1" l="1"/>
  <c r="E91" i="1" l="1"/>
  <c r="F91" i="1"/>
  <c r="G91" i="1" s="1"/>
  <c r="C92" i="1" s="1"/>
  <c r="D92" i="1" l="1"/>
  <c r="E92" i="1" l="1"/>
  <c r="F92" i="1"/>
  <c r="G92" i="1" s="1"/>
  <c r="C93" i="1" s="1"/>
  <c r="D93" i="1" s="1"/>
  <c r="E93" i="1" l="1"/>
  <c r="F93" i="1"/>
  <c r="G93" i="1" s="1"/>
  <c r="C94" i="1" s="1"/>
  <c r="D94" i="1" l="1"/>
  <c r="E94" i="1" l="1"/>
  <c r="F94" i="1"/>
  <c r="G94" i="1" s="1"/>
  <c r="C95" i="1" s="1"/>
  <c r="D95" i="1" l="1"/>
  <c r="E95" i="1" l="1"/>
  <c r="F95" i="1"/>
  <c r="G95" i="1" s="1"/>
  <c r="C96" i="1" s="1"/>
  <c r="D96" i="1" l="1"/>
  <c r="E96" i="1" l="1"/>
  <c r="F96" i="1"/>
  <c r="G96" i="1" s="1"/>
  <c r="C97" i="1" s="1"/>
  <c r="D97" i="1" l="1"/>
  <c r="E97" i="1" l="1"/>
  <c r="F97" i="1"/>
  <c r="G97" i="1" s="1"/>
  <c r="C98" i="1" s="1"/>
  <c r="D98" i="1" l="1"/>
  <c r="E98" i="1" l="1"/>
  <c r="F98" i="1"/>
  <c r="G98" i="1" s="1"/>
  <c r="C99" i="1" s="1"/>
  <c r="D99" i="1" l="1"/>
  <c r="E99" i="1" l="1"/>
  <c r="F99" i="1"/>
  <c r="G99" i="1" s="1"/>
  <c r="C100" i="1" s="1"/>
  <c r="D100" i="1" l="1"/>
  <c r="E36" i="1"/>
  <c r="E100" i="1" l="1"/>
  <c r="F100" i="1"/>
  <c r="G100" i="1" s="1"/>
  <c r="C101" i="1" s="1"/>
  <c r="D101" i="1" l="1"/>
  <c r="E101" i="1" l="1"/>
  <c r="F101" i="1"/>
  <c r="G101" i="1" s="1"/>
  <c r="C102" i="1" s="1"/>
  <c r="D102" i="1" l="1"/>
  <c r="E102" i="1" l="1"/>
  <c r="F102" i="1"/>
  <c r="G102" i="1" s="1"/>
  <c r="G104" i="1"/>
  <c r="C105" i="1" s="1"/>
  <c r="D105" i="1" l="1"/>
  <c r="E105" i="1" l="1"/>
  <c r="F105" i="1"/>
  <c r="G105" i="1" l="1"/>
  <c r="C106" i="1" s="1"/>
  <c r="D106" i="1" s="1"/>
  <c r="E106" i="1" l="1"/>
  <c r="F106" i="1"/>
  <c r="G106" i="1" l="1"/>
  <c r="C107" i="1" s="1"/>
  <c r="D107" i="1" s="1"/>
  <c r="E107" i="1" l="1"/>
  <c r="F107" i="1"/>
  <c r="G107" i="1" l="1"/>
  <c r="C108" i="1" s="1"/>
  <c r="D108" i="1" s="1"/>
  <c r="E108" i="1" l="1"/>
  <c r="F108" i="1"/>
  <c r="G108" i="1" l="1"/>
  <c r="C109" i="1" s="1"/>
  <c r="D109" i="1" s="1"/>
  <c r="E109" i="1" l="1"/>
  <c r="F109" i="1"/>
  <c r="G109" i="1" l="1"/>
  <c r="C110" i="1" s="1"/>
  <c r="D110" i="1" s="1"/>
  <c r="E110" i="1" l="1"/>
  <c r="F110" i="1"/>
  <c r="G110" i="1" s="1"/>
  <c r="C111" i="1" s="1"/>
  <c r="D111" i="1" l="1"/>
  <c r="E111" i="1" l="1"/>
  <c r="F111" i="1"/>
  <c r="G111" i="1" s="1"/>
  <c r="C112" i="1" s="1"/>
  <c r="D112" i="1" l="1"/>
  <c r="E112" i="1" l="1"/>
  <c r="F112" i="1"/>
  <c r="G112" i="1" s="1"/>
  <c r="C113" i="1" s="1"/>
  <c r="D113" i="1" l="1"/>
  <c r="E113" i="1" l="1"/>
  <c r="F113" i="1"/>
  <c r="G113" i="1" s="1"/>
  <c r="C114" i="1" s="1"/>
  <c r="D114" i="1" l="1"/>
  <c r="E114" i="1" l="1"/>
  <c r="F114" i="1"/>
  <c r="G114" i="1" s="1"/>
  <c r="C115" i="1" s="1"/>
  <c r="D115" i="1" l="1"/>
  <c r="E115" i="1" l="1"/>
  <c r="F115" i="1"/>
  <c r="G115" i="1" s="1"/>
  <c r="C116" i="1" s="1"/>
  <c r="D116" i="1" l="1"/>
  <c r="E116" i="1" l="1"/>
  <c r="F116" i="1"/>
  <c r="G116" i="1" s="1"/>
  <c r="C117" i="1" s="1"/>
  <c r="D117" i="1" l="1"/>
  <c r="E117" i="1" l="1"/>
  <c r="F117" i="1"/>
  <c r="G117" i="1" s="1"/>
  <c r="C118" i="1" s="1"/>
  <c r="D118" i="1" l="1"/>
  <c r="E118" i="1" l="1"/>
  <c r="F118" i="1"/>
  <c r="G118" i="1" s="1"/>
  <c r="C119" i="1" s="1"/>
  <c r="D119" i="1" l="1"/>
  <c r="E119" i="1" l="1"/>
  <c r="F119" i="1"/>
  <c r="G119" i="1" s="1"/>
  <c r="G121" i="1" l="1"/>
  <c r="C122" i="1" s="1"/>
  <c r="D122" i="1" s="1"/>
  <c r="E122" i="1" l="1"/>
  <c r="F122" i="1"/>
  <c r="G122" i="1" s="1"/>
  <c r="C123" i="1" s="1"/>
  <c r="D123" i="1" l="1"/>
  <c r="E123" i="1" l="1"/>
  <c r="F123" i="1"/>
  <c r="G123" i="1" s="1"/>
  <c r="C124" i="1" s="1"/>
  <c r="D124" i="1" l="1"/>
  <c r="E124" i="1" l="1"/>
  <c r="F124" i="1"/>
  <c r="G124" i="1" s="1"/>
  <c r="C125" i="1" s="1"/>
  <c r="D125" i="1" l="1"/>
  <c r="E125" i="1" l="1"/>
  <c r="F125" i="1"/>
  <c r="G125" i="1" s="1"/>
  <c r="C126" i="1" s="1"/>
  <c r="D126" i="1" l="1"/>
  <c r="E126" i="1" l="1"/>
  <c r="F126" i="1"/>
  <c r="G126" i="1" s="1"/>
  <c r="C127" i="1" s="1"/>
  <c r="D127" i="1" l="1"/>
  <c r="E127" i="1" l="1"/>
  <c r="F127" i="1"/>
  <c r="G127" i="1" s="1"/>
  <c r="C128" i="1" s="1"/>
  <c r="D128" i="1" l="1"/>
  <c r="E128" i="1" l="1"/>
  <c r="F128" i="1"/>
  <c r="G128" i="1" s="1"/>
  <c r="C129" i="1" s="1"/>
  <c r="D129" i="1" l="1"/>
  <c r="E129" i="1" l="1"/>
  <c r="F129" i="1"/>
  <c r="G129" i="1" s="1"/>
  <c r="C130" i="1" s="1"/>
  <c r="D130" i="1" l="1"/>
  <c r="E130" i="1" l="1"/>
  <c r="F130" i="1"/>
  <c r="G130" i="1" s="1"/>
  <c r="C131" i="1" s="1"/>
  <c r="D131" i="1" l="1"/>
  <c r="E131" i="1" l="1"/>
  <c r="F131" i="1"/>
  <c r="G131" i="1" s="1"/>
  <c r="C132" i="1" s="1"/>
  <c r="D132" i="1" l="1"/>
  <c r="E132" i="1" l="1"/>
  <c r="F132" i="1"/>
  <c r="G132" i="1" s="1"/>
  <c r="C133" i="1" s="1"/>
  <c r="D133" i="1" l="1"/>
  <c r="E133" i="1" l="1"/>
  <c r="F133" i="1"/>
  <c r="G133" i="1" s="1"/>
  <c r="C134" i="1" s="1"/>
  <c r="D134" i="1" l="1"/>
  <c r="E134" i="1" l="1"/>
  <c r="F134" i="1"/>
  <c r="G134" i="1" s="1"/>
  <c r="C135" i="1" s="1"/>
  <c r="D135" i="1" l="1"/>
  <c r="E135" i="1" l="1"/>
  <c r="F135" i="1"/>
  <c r="G135" i="1" s="1"/>
  <c r="C136" i="1" s="1"/>
  <c r="D136" i="1" l="1"/>
  <c r="E136" i="1" l="1"/>
  <c r="F136" i="1"/>
  <c r="G136" i="1" s="1"/>
  <c r="G138" i="1"/>
  <c r="C139" i="1" s="1"/>
  <c r="D139" i="1" l="1"/>
  <c r="E139" i="1" l="1"/>
  <c r="F139" i="1"/>
  <c r="G139" i="1" s="1"/>
  <c r="C140" i="1" s="1"/>
  <c r="D140" i="1" l="1"/>
  <c r="E140" i="1" l="1"/>
  <c r="F140" i="1"/>
  <c r="G140" i="1" s="1"/>
  <c r="C141" i="1" s="1"/>
  <c r="D141" i="1" l="1"/>
  <c r="E141" i="1" l="1"/>
  <c r="F141" i="1"/>
  <c r="G141" i="1" s="1"/>
  <c r="C142" i="1" s="1"/>
  <c r="D142" i="1" l="1"/>
  <c r="E142" i="1" l="1"/>
  <c r="F142" i="1"/>
  <c r="G142" i="1" s="1"/>
  <c r="C143" i="1" s="1"/>
  <c r="D143" i="1" l="1"/>
  <c r="E143" i="1" l="1"/>
  <c r="F143" i="1"/>
  <c r="G143" i="1" s="1"/>
  <c r="C144" i="1" s="1"/>
  <c r="D144" i="1" l="1"/>
  <c r="E144" i="1" l="1"/>
  <c r="F144" i="1"/>
  <c r="G144" i="1" s="1"/>
  <c r="C145" i="1" s="1"/>
  <c r="D145" i="1" l="1"/>
  <c r="E145" i="1" l="1"/>
  <c r="F145" i="1"/>
  <c r="G145" i="1" s="1"/>
  <c r="C146" i="1" s="1"/>
  <c r="D146" i="1" l="1"/>
  <c r="E146" i="1" l="1"/>
  <c r="F146" i="1"/>
  <c r="G146" i="1" s="1"/>
  <c r="C147" i="1" s="1"/>
  <c r="D147" i="1" l="1"/>
  <c r="E147" i="1" l="1"/>
  <c r="F147" i="1"/>
  <c r="G147" i="1" s="1"/>
  <c r="C148" i="1" s="1"/>
  <c r="D148" i="1" l="1"/>
  <c r="E148" i="1" l="1"/>
  <c r="F148" i="1"/>
  <c r="G148" i="1" s="1"/>
  <c r="C149" i="1" s="1"/>
  <c r="D149" i="1" l="1"/>
  <c r="E149" i="1" l="1"/>
  <c r="F149" i="1"/>
  <c r="G149" i="1" s="1"/>
  <c r="C150" i="1" s="1"/>
  <c r="D150" i="1" l="1"/>
  <c r="E150" i="1" l="1"/>
  <c r="F150" i="1"/>
  <c r="G150" i="1" s="1"/>
  <c r="C151" i="1" s="1"/>
  <c r="D151" i="1" l="1"/>
  <c r="E151" i="1" l="1"/>
  <c r="F151" i="1"/>
  <c r="G151" i="1" s="1"/>
  <c r="C152" i="1" s="1"/>
  <c r="D152" i="1" l="1"/>
  <c r="E152" i="1" l="1"/>
  <c r="F152" i="1"/>
  <c r="G152" i="1" s="1"/>
  <c r="C153" i="1" s="1"/>
  <c r="D153" i="1" l="1"/>
  <c r="E153" i="1" l="1"/>
  <c r="F153" i="1"/>
  <c r="G153" i="1" s="1"/>
  <c r="G155" i="1"/>
  <c r="C156" i="1" s="1"/>
  <c r="D156" i="1" l="1"/>
  <c r="E156" i="1" l="1"/>
  <c r="F156" i="1"/>
  <c r="G156" i="1" s="1"/>
  <c r="C157" i="1" s="1"/>
  <c r="D157" i="1" l="1"/>
  <c r="E157" i="1" l="1"/>
  <c r="F157" i="1"/>
  <c r="G157" i="1" s="1"/>
  <c r="C158" i="1" s="1"/>
  <c r="D158" i="1" l="1"/>
  <c r="E158" i="1" l="1"/>
  <c r="F158" i="1"/>
  <c r="G158" i="1" s="1"/>
  <c r="C159" i="1" s="1"/>
  <c r="D159" i="1" l="1"/>
  <c r="E159" i="1" l="1"/>
  <c r="F159" i="1"/>
  <c r="G159" i="1" s="1"/>
  <c r="C160" i="1" s="1"/>
  <c r="D160" i="1" l="1"/>
  <c r="E160" i="1" l="1"/>
  <c r="F160" i="1"/>
  <c r="G160" i="1" s="1"/>
  <c r="C161" i="1" s="1"/>
  <c r="D161" i="1" l="1"/>
  <c r="E161" i="1" l="1"/>
  <c r="F161" i="1"/>
  <c r="G161" i="1" s="1"/>
  <c r="C162" i="1" s="1"/>
  <c r="D162" i="1" l="1"/>
  <c r="E162" i="1" l="1"/>
  <c r="F162" i="1"/>
  <c r="G162" i="1" s="1"/>
  <c r="C163" i="1" s="1"/>
  <c r="D163" i="1" l="1"/>
  <c r="E163" i="1" l="1"/>
  <c r="F163" i="1"/>
  <c r="G163" i="1" s="1"/>
  <c r="C164" i="1" s="1"/>
  <c r="D164" i="1" l="1"/>
  <c r="E164" i="1" l="1"/>
  <c r="F164" i="1"/>
  <c r="G164" i="1" s="1"/>
  <c r="C165" i="1" s="1"/>
  <c r="D165" i="1" l="1"/>
  <c r="E165" i="1" l="1"/>
  <c r="F165" i="1"/>
  <c r="G165" i="1" s="1"/>
  <c r="C166" i="1" s="1"/>
  <c r="D166" i="1" l="1"/>
  <c r="E166" i="1" l="1"/>
  <c r="F166" i="1"/>
  <c r="G166" i="1" s="1"/>
  <c r="C167" i="1" s="1"/>
  <c r="D167" i="1" l="1"/>
  <c r="E167" i="1" l="1"/>
  <c r="F167" i="1"/>
  <c r="G167" i="1" s="1"/>
  <c r="C168" i="1" s="1"/>
  <c r="D168" i="1" l="1"/>
  <c r="E168" i="1" l="1"/>
  <c r="F168" i="1"/>
  <c r="G168" i="1" s="1"/>
  <c r="C169" i="1" s="1"/>
  <c r="D169" i="1" l="1"/>
  <c r="E169" i="1" l="1"/>
  <c r="F169" i="1"/>
  <c r="G169" i="1" s="1"/>
  <c r="C170" i="1" s="1"/>
  <c r="D170" i="1" l="1"/>
  <c r="E170" i="1" l="1"/>
  <c r="F170" i="1"/>
  <c r="G170" i="1" s="1"/>
  <c r="G172" i="1"/>
  <c r="C173" i="1" s="1"/>
  <c r="D173" i="1" l="1"/>
  <c r="E173" i="1" l="1"/>
  <c r="F173" i="1"/>
  <c r="G173" i="1" s="1"/>
  <c r="C174" i="1" s="1"/>
  <c r="D174" i="1" l="1"/>
  <c r="E174" i="1" l="1"/>
  <c r="F174" i="1"/>
  <c r="G174" i="1" s="1"/>
  <c r="C175" i="1" s="1"/>
  <c r="D175" i="1" l="1"/>
  <c r="E175" i="1" l="1"/>
  <c r="F175" i="1"/>
  <c r="G175" i="1" s="1"/>
  <c r="C176" i="1" s="1"/>
  <c r="D176" i="1" l="1"/>
  <c r="E176" i="1" l="1"/>
  <c r="F176" i="1"/>
  <c r="G176" i="1" s="1"/>
  <c r="C177" i="1" s="1"/>
  <c r="D177" i="1" l="1"/>
  <c r="E177" i="1" l="1"/>
  <c r="F177" i="1"/>
  <c r="G177" i="1" s="1"/>
  <c r="C178" i="1" s="1"/>
  <c r="D178" i="1" l="1"/>
  <c r="E178" i="1" l="1"/>
  <c r="F178" i="1"/>
  <c r="G178" i="1" s="1"/>
  <c r="C179" i="1" s="1"/>
  <c r="D179" i="1" l="1"/>
  <c r="E179" i="1" l="1"/>
  <c r="F179" i="1"/>
  <c r="G179" i="1" s="1"/>
  <c r="C180" i="1" s="1"/>
  <c r="D180" i="1" l="1"/>
  <c r="E180" i="1" l="1"/>
  <c r="F180" i="1"/>
  <c r="G180" i="1" s="1"/>
  <c r="C181" i="1" s="1"/>
  <c r="D181" i="1" l="1"/>
  <c r="E181" i="1" l="1"/>
  <c r="F181" i="1"/>
  <c r="G181" i="1" s="1"/>
  <c r="C182" i="1" s="1"/>
  <c r="D182" i="1" s="1"/>
  <c r="E182" i="1" l="1"/>
  <c r="F182" i="1"/>
  <c r="G182" i="1" s="1"/>
  <c r="C183" i="1" s="1"/>
  <c r="D183" i="1" l="1"/>
  <c r="E183" i="1" l="1"/>
  <c r="F183" i="1"/>
  <c r="G183" i="1" s="1"/>
  <c r="C184" i="1" s="1"/>
  <c r="D184" i="1" l="1"/>
  <c r="E184" i="1" l="1"/>
  <c r="F184" i="1"/>
  <c r="G184" i="1" s="1"/>
  <c r="C185" i="1" s="1"/>
  <c r="D185" i="1" l="1"/>
  <c r="E185" i="1" l="1"/>
  <c r="F185" i="1"/>
  <c r="G185" i="1" s="1"/>
  <c r="C186" i="1" s="1"/>
  <c r="D186" i="1" l="1"/>
  <c r="E186" i="1" l="1"/>
  <c r="F186" i="1"/>
  <c r="G186" i="1" s="1"/>
  <c r="C187" i="1" s="1"/>
  <c r="D187" i="1" l="1"/>
  <c r="E187" i="1" l="1"/>
  <c r="F187" i="1"/>
  <c r="G187" i="1" s="1"/>
  <c r="G189" i="1"/>
  <c r="C190" i="1" s="1"/>
  <c r="D190" i="1" l="1"/>
  <c r="E190" i="1" l="1"/>
  <c r="F190" i="1"/>
  <c r="G190" i="1" s="1"/>
  <c r="C191" i="1" s="1"/>
  <c r="D191" i="1" l="1"/>
  <c r="E191" i="1" l="1"/>
  <c r="F191" i="1"/>
  <c r="G191" i="1" s="1"/>
  <c r="C192" i="1" s="1"/>
  <c r="D192" i="1" l="1"/>
  <c r="E192" i="1" l="1"/>
  <c r="F192" i="1"/>
  <c r="G192" i="1" s="1"/>
  <c r="C193" i="1" s="1"/>
  <c r="D193" i="1" l="1"/>
  <c r="E193" i="1" l="1"/>
  <c r="F193" i="1"/>
  <c r="G193" i="1" s="1"/>
  <c r="C194" i="1" s="1"/>
  <c r="D194" i="1" l="1"/>
  <c r="E194" i="1" l="1"/>
  <c r="F194" i="1"/>
  <c r="G194" i="1" s="1"/>
  <c r="C195" i="1" s="1"/>
  <c r="D195" i="1" l="1"/>
  <c r="E195" i="1" l="1"/>
  <c r="F195" i="1"/>
  <c r="G195" i="1" s="1"/>
  <c r="C196" i="1" s="1"/>
  <c r="D196" i="1" l="1"/>
  <c r="E196" i="1" l="1"/>
  <c r="F196" i="1"/>
  <c r="G196" i="1" s="1"/>
  <c r="C197" i="1" s="1"/>
  <c r="D197" i="1" l="1"/>
  <c r="E197" i="1" l="1"/>
  <c r="F197" i="1"/>
  <c r="G197" i="1" s="1"/>
  <c r="C198" i="1" s="1"/>
  <c r="D198" i="1" l="1"/>
  <c r="E198" i="1" l="1"/>
  <c r="F198" i="1"/>
  <c r="G198" i="1" s="1"/>
  <c r="C199" i="1" s="1"/>
  <c r="D199" i="1" l="1"/>
  <c r="E199" i="1" l="1"/>
  <c r="F199" i="1"/>
  <c r="G199" i="1" s="1"/>
  <c r="C200" i="1" s="1"/>
  <c r="D200" i="1" l="1"/>
  <c r="E200" i="1" l="1"/>
  <c r="F200" i="1"/>
  <c r="G200" i="1" s="1"/>
  <c r="C201" i="1" s="1"/>
  <c r="D201" i="1" l="1"/>
  <c r="E201" i="1" l="1"/>
  <c r="F201" i="1"/>
  <c r="G201" i="1" s="1"/>
  <c r="C202" i="1" s="1"/>
  <c r="D202" i="1" l="1"/>
  <c r="E202" i="1" l="1"/>
  <c r="F202" i="1"/>
  <c r="G202" i="1" s="1"/>
  <c r="C203" i="1" s="1"/>
  <c r="D203" i="1" l="1"/>
  <c r="E203" i="1" l="1"/>
  <c r="F203" i="1"/>
  <c r="G203" i="1" s="1"/>
  <c r="C204" i="1" s="1"/>
  <c r="D204" i="1" l="1"/>
  <c r="E204" i="1" l="1"/>
  <c r="F204" i="1"/>
  <c r="G204" i="1" s="1"/>
  <c r="G206" i="1"/>
  <c r="C207" i="1" s="1"/>
  <c r="D207" i="1" l="1"/>
  <c r="E207" i="1" l="1"/>
  <c r="F207" i="1"/>
  <c r="G207" i="1" s="1"/>
  <c r="C208" i="1" s="1"/>
  <c r="D208" i="1" l="1"/>
  <c r="E208" i="1" l="1"/>
  <c r="F208" i="1"/>
  <c r="G208" i="1" s="1"/>
  <c r="C209" i="1" s="1"/>
  <c r="D209" i="1" l="1"/>
  <c r="E209" i="1" l="1"/>
  <c r="F209" i="1"/>
  <c r="G209" i="1" s="1"/>
  <c r="C210" i="1" s="1"/>
  <c r="D210" i="1" l="1"/>
  <c r="E210" i="1" l="1"/>
  <c r="F210" i="1"/>
  <c r="G210" i="1" s="1"/>
  <c r="C211" i="1" s="1"/>
  <c r="D211" i="1" l="1"/>
  <c r="E211" i="1" l="1"/>
  <c r="F211" i="1"/>
  <c r="G211" i="1" s="1"/>
  <c r="C212" i="1" s="1"/>
  <c r="D212" i="1" l="1"/>
  <c r="E212" i="1" l="1"/>
  <c r="F212" i="1"/>
  <c r="G212" i="1" s="1"/>
  <c r="C213" i="1" s="1"/>
  <c r="D213" i="1" l="1"/>
  <c r="E213" i="1" l="1"/>
  <c r="F213" i="1"/>
  <c r="G213" i="1" s="1"/>
  <c r="C214" i="1" s="1"/>
  <c r="D214" i="1" l="1"/>
  <c r="E214" i="1" l="1"/>
  <c r="F214" i="1"/>
  <c r="G214" i="1" s="1"/>
  <c r="C215" i="1" s="1"/>
  <c r="D215" i="1" l="1"/>
  <c r="E215" i="1" l="1"/>
  <c r="F215" i="1"/>
  <c r="G215" i="1" s="1"/>
  <c r="C216" i="1" s="1"/>
  <c r="D216" i="1" l="1"/>
  <c r="E216" i="1" l="1"/>
  <c r="F216" i="1"/>
  <c r="G216" i="1" s="1"/>
  <c r="C217" i="1" s="1"/>
  <c r="D217" i="1" l="1"/>
  <c r="E217" i="1" l="1"/>
  <c r="F217" i="1"/>
  <c r="G217" i="1" s="1"/>
  <c r="C218" i="1" s="1"/>
  <c r="D218" i="1" l="1"/>
  <c r="E218" i="1" l="1"/>
  <c r="F218" i="1"/>
  <c r="G218" i="1" s="1"/>
  <c r="C219" i="1" s="1"/>
  <c r="D219" i="1" l="1"/>
  <c r="E219" i="1" l="1"/>
  <c r="F219" i="1"/>
  <c r="G219" i="1" s="1"/>
  <c r="C220" i="1" s="1"/>
  <c r="D220" i="1" l="1"/>
  <c r="E220" i="1" l="1"/>
  <c r="F220" i="1"/>
  <c r="G220" i="1" s="1"/>
  <c r="C221" i="1" s="1"/>
  <c r="D221" i="1" l="1"/>
  <c r="E221" i="1" l="1"/>
  <c r="F221" i="1"/>
  <c r="G221" i="1" s="1"/>
  <c r="G223" i="1"/>
  <c r="C224" i="1" s="1"/>
  <c r="D224" i="1" l="1"/>
  <c r="E224" i="1" l="1"/>
  <c r="F224" i="1"/>
  <c r="G224" i="1" s="1"/>
  <c r="C225" i="1" s="1"/>
  <c r="D225" i="1" l="1"/>
  <c r="E225" i="1" l="1"/>
  <c r="F225" i="1"/>
  <c r="G225" i="1" s="1"/>
  <c r="C226" i="1" s="1"/>
  <c r="D226" i="1" l="1"/>
  <c r="E226" i="1" l="1"/>
  <c r="F226" i="1"/>
  <c r="G226" i="1" s="1"/>
  <c r="C227" i="1" s="1"/>
  <c r="D227" i="1" l="1"/>
  <c r="E227" i="1" l="1"/>
  <c r="F227" i="1"/>
  <c r="G227" i="1" s="1"/>
  <c r="C228" i="1" s="1"/>
  <c r="D228" i="1" l="1"/>
  <c r="E228" i="1" l="1"/>
  <c r="F228" i="1"/>
  <c r="G228" i="1" s="1"/>
  <c r="C229" i="1" s="1"/>
  <c r="D229" i="1" l="1"/>
  <c r="E229" i="1" l="1"/>
  <c r="F229" i="1"/>
  <c r="G229" i="1" s="1"/>
  <c r="C230" i="1" s="1"/>
  <c r="D230" i="1" l="1"/>
  <c r="E230" i="1" l="1"/>
  <c r="F230" i="1"/>
  <c r="G230" i="1" s="1"/>
  <c r="C231" i="1" s="1"/>
  <c r="D231" i="1" l="1"/>
  <c r="E231" i="1" l="1"/>
  <c r="F231" i="1"/>
  <c r="G231" i="1" s="1"/>
  <c r="C232" i="1" s="1"/>
  <c r="D232" i="1" l="1"/>
  <c r="E232" i="1" l="1"/>
  <c r="F232" i="1"/>
  <c r="G232" i="1" s="1"/>
  <c r="C233" i="1" s="1"/>
  <c r="D233" i="1" l="1"/>
  <c r="E233" i="1" l="1"/>
  <c r="F233" i="1"/>
  <c r="G233" i="1" s="1"/>
  <c r="C234" i="1" s="1"/>
  <c r="D234" i="1" l="1"/>
  <c r="E234" i="1" l="1"/>
  <c r="F234" i="1"/>
  <c r="G234" i="1" s="1"/>
  <c r="C235" i="1" s="1"/>
  <c r="D235" i="1" l="1"/>
  <c r="E235" i="1" l="1"/>
  <c r="F235" i="1"/>
  <c r="G235" i="1" s="1"/>
  <c r="C236" i="1" s="1"/>
  <c r="D236" i="1" l="1"/>
  <c r="E236" i="1" l="1"/>
  <c r="F236" i="1"/>
  <c r="G236" i="1" s="1"/>
  <c r="C237" i="1" s="1"/>
  <c r="D237" i="1" l="1"/>
  <c r="E237" i="1" l="1"/>
  <c r="F237" i="1"/>
  <c r="G237" i="1" s="1"/>
  <c r="C238" i="1" s="1"/>
  <c r="D238" i="1" l="1"/>
  <c r="E238" i="1" l="1"/>
  <c r="F238" i="1"/>
  <c r="G238" i="1" l="1"/>
  <c r="G240" i="1"/>
  <c r="C241" i="1" s="1"/>
  <c r="D241" i="1" l="1"/>
  <c r="F241" i="1" s="1"/>
  <c r="G241" i="1" s="1"/>
  <c r="C242" i="1" s="1"/>
  <c r="D242" i="1" s="1"/>
  <c r="E241" i="1" l="1"/>
  <c r="E242" i="1"/>
  <c r="F242" i="1"/>
  <c r="G242" i="1" s="1"/>
  <c r="C243" i="1" s="1"/>
  <c r="D243" i="1" s="1"/>
  <c r="F243" i="1" l="1"/>
  <c r="G243" i="1" s="1"/>
  <c r="C244" i="1" s="1"/>
  <c r="D244" i="1" s="1"/>
  <c r="E243" i="1"/>
  <c r="E244" i="1" l="1"/>
  <c r="F244" i="1"/>
  <c r="G244" i="1" s="1"/>
  <c r="C245" i="1" s="1"/>
  <c r="D245" i="1" s="1"/>
  <c r="E245" i="1" l="1"/>
  <c r="F245" i="1"/>
  <c r="G245" i="1" s="1"/>
  <c r="C246" i="1" s="1"/>
  <c r="D246" i="1" s="1"/>
  <c r="E246" i="1" l="1"/>
  <c r="F246" i="1"/>
  <c r="G246" i="1" s="1"/>
  <c r="C247" i="1" s="1"/>
  <c r="D247" i="1" s="1"/>
  <c r="E247" i="1" l="1"/>
  <c r="F247" i="1"/>
  <c r="G247" i="1" s="1"/>
  <c r="C248" i="1" s="1"/>
  <c r="D248" i="1" s="1"/>
  <c r="E248" i="1" l="1"/>
  <c r="F248" i="1"/>
  <c r="G248" i="1" s="1"/>
  <c r="C249" i="1" s="1"/>
  <c r="D249" i="1" s="1"/>
  <c r="E249" i="1" l="1"/>
  <c r="F249" i="1"/>
  <c r="G249" i="1" s="1"/>
  <c r="C250" i="1" s="1"/>
  <c r="D250" i="1" s="1"/>
  <c r="F250" i="1" l="1"/>
  <c r="G250" i="1" s="1"/>
  <c r="C251" i="1" s="1"/>
  <c r="D251" i="1" s="1"/>
  <c r="E250" i="1"/>
  <c r="E251" i="1" l="1"/>
  <c r="F251" i="1"/>
  <c r="G251" i="1" s="1"/>
  <c r="C252" i="1" s="1"/>
  <c r="D252" i="1" s="1"/>
  <c r="E252" i="1" l="1"/>
  <c r="F252" i="1"/>
  <c r="G252" i="1" s="1"/>
  <c r="C253" i="1" s="1"/>
  <c r="D253" i="1" s="1"/>
  <c r="E253" i="1" l="1"/>
  <c r="F253" i="1"/>
  <c r="G253" i="1" s="1"/>
  <c r="C254" i="1" s="1"/>
  <c r="D254" i="1" s="1"/>
  <c r="E254" i="1" l="1"/>
  <c r="F254" i="1"/>
  <c r="G254" i="1" s="1"/>
  <c r="C255" i="1" s="1"/>
  <c r="D255" i="1" s="1"/>
  <c r="E255" i="1" l="1"/>
  <c r="F255" i="1"/>
  <c r="G255" i="1" l="1"/>
  <c r="G257" i="1"/>
  <c r="C258" i="1" s="1"/>
  <c r="D258" i="1" l="1"/>
  <c r="F258" i="1" l="1"/>
  <c r="G258" i="1" s="1"/>
  <c r="C259" i="1" s="1"/>
  <c r="D259" i="1" s="1"/>
  <c r="E258" i="1"/>
  <c r="E259" i="1" l="1"/>
  <c r="F259" i="1"/>
  <c r="G259" i="1" s="1"/>
  <c r="C260" i="1" s="1"/>
  <c r="D260" i="1" s="1"/>
  <c r="E260" i="1" l="1"/>
  <c r="F260" i="1"/>
  <c r="G260" i="1" s="1"/>
  <c r="C261" i="1" s="1"/>
  <c r="D261" i="1" s="1"/>
  <c r="F261" i="1" l="1"/>
  <c r="G261" i="1" s="1"/>
  <c r="C262" i="1" s="1"/>
  <c r="D262" i="1" s="1"/>
  <c r="E261" i="1"/>
  <c r="E262" i="1" l="1"/>
  <c r="F262" i="1"/>
  <c r="G262" i="1" s="1"/>
  <c r="C263" i="1" s="1"/>
  <c r="D263" i="1" s="1"/>
  <c r="F263" i="1" l="1"/>
  <c r="G263" i="1" s="1"/>
  <c r="C264" i="1" s="1"/>
  <c r="D264" i="1" s="1"/>
  <c r="E263" i="1"/>
  <c r="F264" i="1" l="1"/>
  <c r="G264" i="1" s="1"/>
  <c r="C265" i="1" s="1"/>
  <c r="D265" i="1" s="1"/>
  <c r="E264" i="1"/>
  <c r="E265" i="1" l="1"/>
  <c r="F265" i="1"/>
  <c r="G265" i="1" s="1"/>
  <c r="C266" i="1" s="1"/>
  <c r="D266" i="1" s="1"/>
  <c r="F266" i="1" l="1"/>
  <c r="G266" i="1" s="1"/>
  <c r="C267" i="1" s="1"/>
  <c r="D267" i="1" s="1"/>
  <c r="E266" i="1"/>
  <c r="F267" i="1" l="1"/>
  <c r="G267" i="1" s="1"/>
  <c r="C268" i="1" s="1"/>
  <c r="D268" i="1" s="1"/>
  <c r="E267" i="1"/>
  <c r="F268" i="1" l="1"/>
  <c r="G268" i="1" s="1"/>
  <c r="C269" i="1" s="1"/>
  <c r="D269" i="1" s="1"/>
  <c r="E268" i="1"/>
  <c r="F269" i="1" l="1"/>
  <c r="G269" i="1" s="1"/>
  <c r="C270" i="1" s="1"/>
  <c r="D270" i="1" s="1"/>
  <c r="E269" i="1"/>
  <c r="F270" i="1" l="1"/>
  <c r="G270" i="1" s="1"/>
  <c r="C271" i="1" s="1"/>
  <c r="D271" i="1" s="1"/>
  <c r="E270" i="1"/>
  <c r="E271" i="1" l="1"/>
  <c r="F271" i="1"/>
  <c r="G271" i="1" s="1"/>
  <c r="C272" i="1" s="1"/>
  <c r="D272" i="1" s="1"/>
  <c r="F272" i="1" l="1"/>
  <c r="E272" i="1"/>
  <c r="G272" i="1" l="1"/>
  <c r="G274" i="1"/>
  <c r="C275" i="1" l="1"/>
  <c r="D275" i="1" s="1"/>
  <c r="E275" i="1" l="1"/>
  <c r="F275" i="1"/>
  <c r="G275" i="1" s="1"/>
  <c r="C276" i="1" s="1"/>
  <c r="D276" i="1" s="1"/>
  <c r="F276" i="1" s="1"/>
  <c r="G276" i="1" s="1"/>
  <c r="C277" i="1" s="1"/>
  <c r="D277" i="1" s="1"/>
  <c r="E276" i="1" l="1"/>
  <c r="F277" i="1"/>
  <c r="G277" i="1" s="1"/>
  <c r="C278" i="1" s="1"/>
  <c r="D278" i="1" s="1"/>
  <c r="E277" i="1"/>
  <c r="E278" i="1" l="1"/>
  <c r="F278" i="1"/>
  <c r="G278" i="1" s="1"/>
  <c r="C279" i="1" s="1"/>
  <c r="D279" i="1" s="1"/>
  <c r="E279" i="1" l="1"/>
  <c r="F279" i="1"/>
  <c r="G279" i="1" s="1"/>
  <c r="C280" i="1" s="1"/>
  <c r="D280" i="1" s="1"/>
  <c r="E280" i="1" l="1"/>
  <c r="F280" i="1"/>
  <c r="G280" i="1" s="1"/>
  <c r="C281" i="1" s="1"/>
  <c r="D281" i="1" s="1"/>
  <c r="E281" i="1" l="1"/>
  <c r="F281" i="1"/>
  <c r="G281" i="1" s="1"/>
  <c r="C282" i="1" s="1"/>
  <c r="D282" i="1" s="1"/>
  <c r="E282" i="1" l="1"/>
  <c r="F282" i="1"/>
  <c r="G282" i="1" s="1"/>
  <c r="C283" i="1" s="1"/>
  <c r="D283" i="1" s="1"/>
  <c r="E283" i="1" l="1"/>
  <c r="F283" i="1"/>
  <c r="G283" i="1" s="1"/>
  <c r="C284" i="1" s="1"/>
  <c r="D284" i="1" s="1"/>
  <c r="E284" i="1" l="1"/>
  <c r="F284" i="1"/>
  <c r="G284" i="1" s="1"/>
  <c r="C285" i="1" s="1"/>
  <c r="D285" i="1" s="1"/>
  <c r="E285" i="1" l="1"/>
  <c r="F285" i="1"/>
  <c r="G285" i="1" s="1"/>
  <c r="C286" i="1" s="1"/>
  <c r="D286" i="1" s="1"/>
  <c r="E286" i="1" l="1"/>
  <c r="F286" i="1"/>
  <c r="G286" i="1" s="1"/>
  <c r="C287" i="1" s="1"/>
  <c r="D287" i="1" s="1"/>
  <c r="E287" i="1" l="1"/>
  <c r="F287" i="1"/>
  <c r="G287" i="1" s="1"/>
  <c r="C288" i="1" s="1"/>
  <c r="D288" i="1" s="1"/>
  <c r="E288" i="1" l="1"/>
  <c r="F288" i="1"/>
  <c r="G288" i="1" s="1"/>
  <c r="C289" i="1" s="1"/>
  <c r="D289" i="1" s="1"/>
  <c r="E289" i="1" l="1"/>
  <c r="F289" i="1"/>
  <c r="G289" i="1" l="1"/>
  <c r="G291" i="1"/>
  <c r="C292" i="1" s="1"/>
  <c r="D292" i="1" s="1"/>
  <c r="F292" i="1" l="1"/>
  <c r="G292" i="1" s="1"/>
  <c r="C293" i="1" s="1"/>
  <c r="D293" i="1" s="1"/>
  <c r="E292" i="1"/>
  <c r="F293" i="1" l="1"/>
  <c r="G293" i="1" s="1"/>
  <c r="C294" i="1" s="1"/>
  <c r="D294" i="1" s="1"/>
  <c r="E293" i="1"/>
  <c r="F294" i="1" l="1"/>
  <c r="G294" i="1" s="1"/>
  <c r="C295" i="1" s="1"/>
  <c r="D295" i="1" s="1"/>
  <c r="E294" i="1"/>
  <c r="F295" i="1" l="1"/>
  <c r="G295" i="1" s="1"/>
  <c r="C296" i="1" s="1"/>
  <c r="D296" i="1" s="1"/>
  <c r="E295" i="1"/>
  <c r="E296" i="1" l="1"/>
  <c r="F296" i="1"/>
  <c r="G296" i="1" s="1"/>
  <c r="C297" i="1" s="1"/>
  <c r="D297" i="1" s="1"/>
  <c r="F297" i="1" l="1"/>
  <c r="G297" i="1" s="1"/>
  <c r="C298" i="1" s="1"/>
  <c r="D298" i="1" s="1"/>
  <c r="E297" i="1"/>
  <c r="F298" i="1" l="1"/>
  <c r="G298" i="1" s="1"/>
  <c r="C299" i="1" s="1"/>
  <c r="D299" i="1" s="1"/>
  <c r="E298" i="1"/>
  <c r="E299" i="1" l="1"/>
  <c r="F299" i="1"/>
  <c r="G299" i="1" s="1"/>
  <c r="C300" i="1" s="1"/>
  <c r="D300" i="1" s="1"/>
  <c r="F300" i="1" l="1"/>
  <c r="G300" i="1" s="1"/>
  <c r="C301" i="1" s="1"/>
  <c r="D301" i="1" s="1"/>
  <c r="E300" i="1"/>
  <c r="F301" i="1" l="1"/>
  <c r="G301" i="1" s="1"/>
  <c r="C302" i="1" s="1"/>
  <c r="D302" i="1" s="1"/>
  <c r="E301" i="1"/>
  <c r="F302" i="1" l="1"/>
  <c r="G302" i="1" s="1"/>
  <c r="C303" i="1" s="1"/>
  <c r="D303" i="1" s="1"/>
  <c r="E302" i="1"/>
  <c r="F303" i="1" l="1"/>
  <c r="G303" i="1" s="1"/>
  <c r="C304" i="1" s="1"/>
  <c r="D304" i="1" s="1"/>
  <c r="E303" i="1"/>
  <c r="F304" i="1" l="1"/>
  <c r="G304" i="1" s="1"/>
  <c r="C305" i="1" s="1"/>
  <c r="D305" i="1" s="1"/>
  <c r="E304" i="1"/>
  <c r="F305" i="1" l="1"/>
  <c r="G305" i="1" s="1"/>
  <c r="C306" i="1" s="1"/>
  <c r="D306" i="1" s="1"/>
  <c r="E305" i="1"/>
  <c r="F306" i="1" l="1"/>
  <c r="G306" i="1" s="1"/>
  <c r="E306" i="1"/>
</calcChain>
</file>

<file path=xl/sharedStrings.xml><?xml version="1.0" encoding="utf-8"?>
<sst xmlns="http://schemas.openxmlformats.org/spreadsheetml/2006/main" count="33" uniqueCount="17">
  <si>
    <t>active stake</t>
  </si>
  <si>
    <t>total stake</t>
  </si>
  <si>
    <t>attacker % of</t>
  </si>
  <si>
    <t>total coins:</t>
  </si>
  <si>
    <t>N</t>
  </si>
  <si>
    <t>hashpower</t>
  </si>
  <si>
    <t>% hashpower</t>
  </si>
  <si>
    <t>honest hashpower cost:</t>
  </si>
  <si>
    <t>Attack</t>
  </si>
  <si>
    <t>Cost</t>
  </si>
  <si>
    <t>Attack Cost</t>
  </si>
  <si>
    <t>Precomputed Table:</t>
  </si>
  <si>
    <t>Dynamic Table:</t>
  </si>
  <si>
    <t>next</t>
  </si>
  <si>
    <t>PoTO</t>
  </si>
  <si>
    <t>honest</t>
  </si>
  <si>
    <t>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</si>
</sst>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  <numFmt numFmtId="17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3" fontId="3" fillId="0" borderId="0" xfId="0" applyNumberFormat="1" applyFont="1"/>
    <xf numFmtId="177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29">
    <dxf>
      <fill>
        <patternFill>
          <bgColor rgb="FF92D050"/>
        </patternFill>
      </fill>
    </dxf>
    <dxf>
      <fill>
        <patternFill>
          <bgColor rgb="FF70E29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0E29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colors>
    <mruColors>
      <color rgb="FF70E2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4"/>
  <sheetViews>
    <sheetView tabSelected="1" workbookViewId="0">
      <selection activeCell="C283" sqref="C283"/>
    </sheetView>
  </sheetViews>
  <sheetFormatPr defaultRowHeight="15" x14ac:dyDescent="0.25"/>
  <cols>
    <col min="1" max="1" width="7.28515625" customWidth="1"/>
    <col min="2" max="2" width="11.42578125" customWidth="1"/>
    <col min="3" max="3" width="12.5703125" customWidth="1"/>
    <col min="4" max="4" width="12.85546875" customWidth="1"/>
    <col min="5" max="5" width="11" customWidth="1"/>
    <col min="6" max="6" width="16" customWidth="1"/>
    <col min="7" max="7" width="3.42578125" customWidth="1"/>
    <col min="8" max="8" width="11.85546875" customWidth="1"/>
    <col min="9" max="9" width="15.140625" customWidth="1"/>
    <col min="10" max="10" width="4.28515625" customWidth="1"/>
    <col min="11" max="11" width="13.28515625" bestFit="1" customWidth="1"/>
    <col min="12" max="12" width="15.140625" customWidth="1"/>
  </cols>
  <sheetData>
    <row r="1" spans="1:11" x14ac:dyDescent="0.25">
      <c r="C1" s="5" t="s">
        <v>3</v>
      </c>
      <c r="D1" s="6">
        <v>21000000</v>
      </c>
      <c r="E1" s="6"/>
    </row>
    <row r="2" spans="1:11" x14ac:dyDescent="0.25">
      <c r="C2" s="5" t="s">
        <v>7</v>
      </c>
      <c r="D2" s="6">
        <v>44000</v>
      </c>
    </row>
    <row r="3" spans="1:11" x14ac:dyDescent="0.25">
      <c r="B3" s="5"/>
      <c r="C3" s="6"/>
    </row>
    <row r="4" spans="1:11" x14ac:dyDescent="0.25">
      <c r="B4" s="5"/>
      <c r="C4" s="6"/>
    </row>
    <row r="5" spans="1:11" x14ac:dyDescent="0.25">
      <c r="A5" t="s">
        <v>11</v>
      </c>
    </row>
    <row r="6" spans="1:11" x14ac:dyDescent="0.25">
      <c r="A6" s="3"/>
      <c r="B6" s="4" t="s">
        <v>15</v>
      </c>
      <c r="C6" s="4" t="s">
        <v>2</v>
      </c>
      <c r="D6" s="4" t="s">
        <v>5</v>
      </c>
      <c r="E6" s="4" t="s">
        <v>6</v>
      </c>
      <c r="F6" s="4" t="s">
        <v>8</v>
      </c>
      <c r="H6" s="4" t="s">
        <v>14</v>
      </c>
      <c r="I6" s="4"/>
      <c r="J6" s="4"/>
      <c r="K6" s="4"/>
    </row>
    <row r="7" spans="1:11" x14ac:dyDescent="0.25">
      <c r="A7" s="4" t="s">
        <v>4</v>
      </c>
      <c r="B7" s="4" t="s">
        <v>0</v>
      </c>
      <c r="C7" s="4" t="s">
        <v>1</v>
      </c>
      <c r="D7" s="4" t="s">
        <v>16</v>
      </c>
      <c r="E7" s="4" t="s">
        <v>16</v>
      </c>
      <c r="F7" s="4" t="s">
        <v>9</v>
      </c>
      <c r="G7" s="13"/>
      <c r="H7" s="4" t="s">
        <v>10</v>
      </c>
      <c r="I7" s="4"/>
      <c r="J7" s="4"/>
      <c r="K7" s="4"/>
    </row>
    <row r="8" spans="1:11" x14ac:dyDescent="0.25">
      <c r="A8">
        <v>4</v>
      </c>
      <c r="B8" s="1">
        <v>0.5</v>
      </c>
      <c r="C8" s="12">
        <v>0.13193359375000002</v>
      </c>
      <c r="D8" s="2">
        <v>117.13056712191516</v>
      </c>
      <c r="E8" s="9">
        <v>0.99153479049188042</v>
      </c>
      <c r="F8" s="6">
        <v>2890179.1828364274</v>
      </c>
      <c r="G8" s="6"/>
      <c r="H8" s="6">
        <v>3231517.8123186971</v>
      </c>
      <c r="I8" s="6"/>
      <c r="J8" s="6"/>
    </row>
    <row r="9" spans="1:11" x14ac:dyDescent="0.25">
      <c r="A9">
        <v>3</v>
      </c>
      <c r="B9" s="1">
        <v>0.5</v>
      </c>
      <c r="C9" s="12">
        <v>0.1</v>
      </c>
      <c r="D9" s="2">
        <v>91.125</v>
      </c>
      <c r="E9" s="9">
        <v>0.98914518317503397</v>
      </c>
      <c r="F9" s="6">
        <v>2200950</v>
      </c>
      <c r="G9" s="6"/>
      <c r="H9" s="6">
        <v>2348356.9023205368</v>
      </c>
      <c r="I9" s="6"/>
      <c r="J9" s="6"/>
    </row>
    <row r="10" spans="1:11" x14ac:dyDescent="0.25">
      <c r="A10">
        <v>2</v>
      </c>
      <c r="B10" s="1">
        <v>0.5</v>
      </c>
      <c r="C10" s="2">
        <v>4.8906249999999998E-2</v>
      </c>
      <c r="D10" s="2">
        <v>94.549217099286494</v>
      </c>
      <c r="E10" s="9">
        <v>0.98953418949565142</v>
      </c>
      <c r="F10" s="6">
        <v>1296329.0552368606</v>
      </c>
      <c r="G10" s="6"/>
      <c r="H10" s="6">
        <v>1339924.9976584413</v>
      </c>
      <c r="I10" s="6"/>
      <c r="J10" s="6"/>
    </row>
    <row r="11" spans="1:11" x14ac:dyDescent="0.25">
      <c r="A11">
        <v>1</v>
      </c>
      <c r="B11" s="1">
        <v>0.5</v>
      </c>
      <c r="C11" s="12">
        <v>1.1124999999999999E-2</v>
      </c>
      <c r="D11" s="2">
        <v>44.443820224719104</v>
      </c>
      <c r="E11" s="9">
        <v>0.97799480776362957</v>
      </c>
      <c r="F11" s="6">
        <v>395802.80898876407</v>
      </c>
      <c r="G11" s="6"/>
      <c r="H11" s="6">
        <v>397994.97484264802</v>
      </c>
      <c r="I11" s="6"/>
      <c r="J11" s="6"/>
    </row>
    <row r="12" spans="1:11" x14ac:dyDescent="0.25">
      <c r="A12">
        <v>4</v>
      </c>
      <c r="B12" s="1">
        <v>0.3</v>
      </c>
      <c r="C12" s="12">
        <v>0.1</v>
      </c>
      <c r="D12" s="2">
        <v>53.144099999999973</v>
      </c>
      <c r="E12" s="9">
        <v>0.98153076697183994</v>
      </c>
      <c r="F12" s="6">
        <v>2033834.0399999998</v>
      </c>
      <c r="G12" s="6"/>
      <c r="H12" s="6">
        <v>2147472.2199189225</v>
      </c>
      <c r="I12" s="6"/>
      <c r="J12" s="6"/>
    </row>
    <row r="13" spans="1:11" x14ac:dyDescent="0.25">
      <c r="A13">
        <v>3</v>
      </c>
      <c r="B13" s="1">
        <v>0.3</v>
      </c>
      <c r="C13" s="12">
        <v>7.0000000000000007E-2</v>
      </c>
      <c r="D13" s="2">
        <v>63.316731778425634</v>
      </c>
      <c r="E13" s="9">
        <v>0.98445194629221755</v>
      </c>
      <c r="F13" s="6">
        <v>1538593.6198250731</v>
      </c>
      <c r="G13" s="6"/>
      <c r="H13" s="6">
        <v>1600949.1550765312</v>
      </c>
      <c r="I13" s="6"/>
      <c r="J13" s="6"/>
    </row>
    <row r="14" spans="1:11" x14ac:dyDescent="0.25">
      <c r="A14">
        <v>2</v>
      </c>
      <c r="B14" s="1">
        <v>0.3</v>
      </c>
      <c r="C14" s="12">
        <v>0.04</v>
      </c>
      <c r="D14" s="2">
        <v>51.839999999999989</v>
      </c>
      <c r="E14" s="9">
        <v>0.98107494322482969</v>
      </c>
      <c r="F14" s="6">
        <v>948096</v>
      </c>
      <c r="G14" s="6"/>
      <c r="H14" s="6">
        <v>953194.05053803604</v>
      </c>
      <c r="I14" s="6"/>
      <c r="J14" s="6"/>
    </row>
    <row r="15" spans="1:11" x14ac:dyDescent="0.25">
      <c r="A15">
        <v>1</v>
      </c>
      <c r="B15" s="1">
        <v>0.3</v>
      </c>
      <c r="C15" s="12">
        <v>0.01</v>
      </c>
      <c r="D15" s="2">
        <v>29.7</v>
      </c>
      <c r="E15" s="9">
        <v>0.96742671009771986</v>
      </c>
      <c r="F15" s="6">
        <v>310680</v>
      </c>
      <c r="G15" s="6"/>
      <c r="H15" s="6">
        <v>308285.58188796317</v>
      </c>
      <c r="I15" s="6"/>
      <c r="J15" s="6"/>
    </row>
    <row r="16" spans="1:11" x14ac:dyDescent="0.25">
      <c r="A16">
        <v>4</v>
      </c>
      <c r="B16" s="1">
        <v>0.1</v>
      </c>
      <c r="C16" s="12">
        <v>0.04</v>
      </c>
      <c r="D16" s="2">
        <v>33.17760000000002</v>
      </c>
      <c r="E16" s="9">
        <v>0.9707410701746173</v>
      </c>
      <c r="F16" s="6">
        <v>865981.44000000006</v>
      </c>
      <c r="G16" s="6"/>
      <c r="H16" s="6">
        <v>891724.19543927303</v>
      </c>
      <c r="I16" s="6"/>
      <c r="J16" s="6"/>
    </row>
    <row r="17" spans="1:13" x14ac:dyDescent="0.25">
      <c r="A17">
        <v>3</v>
      </c>
      <c r="B17" s="1">
        <v>0.1</v>
      </c>
      <c r="C17" s="12">
        <v>0.04</v>
      </c>
      <c r="D17" s="2">
        <v>13.824000000000005</v>
      </c>
      <c r="E17" s="9">
        <v>0.93254182406907715</v>
      </c>
      <c r="F17" s="6">
        <v>780825.59999999998</v>
      </c>
      <c r="G17" s="6"/>
      <c r="H17" s="6">
        <v>702322.52635149087</v>
      </c>
      <c r="I17" s="6"/>
      <c r="J17" s="6"/>
      <c r="K17" s="6"/>
    </row>
    <row r="18" spans="1:13" x14ac:dyDescent="0.25">
      <c r="A18">
        <v>2</v>
      </c>
      <c r="B18" s="1">
        <v>0.1</v>
      </c>
      <c r="C18" s="12">
        <v>0.02</v>
      </c>
      <c r="D18" s="2">
        <v>24.010000000000005</v>
      </c>
      <c r="E18" s="9">
        <v>0.96001599360255896</v>
      </c>
      <c r="F18" s="6">
        <v>465644</v>
      </c>
      <c r="G18" s="6"/>
      <c r="H18" s="6">
        <v>458247.90326935344</v>
      </c>
      <c r="I18" s="6"/>
      <c r="J18" s="6"/>
      <c r="K18" s="6"/>
    </row>
    <row r="19" spans="1:13" x14ac:dyDescent="0.25">
      <c r="A19">
        <v>1</v>
      </c>
      <c r="B19" s="1">
        <v>0.1</v>
      </c>
      <c r="C19" s="12">
        <v>5.1249999999999993E-3</v>
      </c>
      <c r="D19" s="2">
        <v>19.412195121951225</v>
      </c>
      <c r="E19" s="9">
        <v>0.95100967857569607</v>
      </c>
      <c r="F19" s="6">
        <v>177663.65853658537</v>
      </c>
      <c r="G19" s="6"/>
      <c r="H19" s="6">
        <v>177988.76369029595</v>
      </c>
      <c r="I19" s="6"/>
    </row>
    <row r="20" spans="1:13" x14ac:dyDescent="0.25">
      <c r="A20">
        <v>4</v>
      </c>
      <c r="B20" s="1">
        <v>0.02</v>
      </c>
      <c r="C20" s="12">
        <v>1.0937499999999999E-2</v>
      </c>
      <c r="D20" s="2">
        <v>10.698987070120788</v>
      </c>
      <c r="E20" s="9">
        <v>0.91452251429920806</v>
      </c>
      <c r="F20" s="6">
        <v>243950.54310853148</v>
      </c>
      <c r="G20" s="6"/>
      <c r="H20" s="6">
        <v>246067.66445804058</v>
      </c>
      <c r="I20" s="6"/>
    </row>
    <row r="21" spans="1:13" x14ac:dyDescent="0.25">
      <c r="A21">
        <v>3</v>
      </c>
      <c r="B21" s="1">
        <v>0.02</v>
      </c>
      <c r="C21" s="12">
        <v>0.01</v>
      </c>
      <c r="D21" s="2">
        <v>7.7623919999999993</v>
      </c>
      <c r="E21" s="9">
        <v>0.88587591150909484</v>
      </c>
      <c r="F21" s="6">
        <v>214154.52480000001</v>
      </c>
      <c r="G21" s="6"/>
      <c r="H21" s="6">
        <v>210043.42676078199</v>
      </c>
      <c r="I21" s="6"/>
    </row>
    <row r="22" spans="1:13" x14ac:dyDescent="0.25">
      <c r="A22">
        <v>2</v>
      </c>
      <c r="B22" s="1">
        <v>0.02</v>
      </c>
      <c r="C22" s="12">
        <v>0.01</v>
      </c>
      <c r="D22" s="2">
        <v>3.9203999999999999</v>
      </c>
      <c r="E22" s="9">
        <v>0.79676449069181365</v>
      </c>
      <c r="F22" s="6">
        <v>197249.76</v>
      </c>
      <c r="G22" s="6"/>
      <c r="H22" s="6">
        <v>156718.57844112499</v>
      </c>
      <c r="I22" s="6"/>
    </row>
    <row r="23" spans="1:13" x14ac:dyDescent="0.25">
      <c r="A23">
        <v>1</v>
      </c>
      <c r="B23" s="1">
        <v>0.02</v>
      </c>
      <c r="C23" s="12">
        <v>2.2500000000000003E-3</v>
      </c>
      <c r="D23" s="2">
        <v>8.8688888888888879</v>
      </c>
      <c r="E23" s="9">
        <v>0.89867147038955186</v>
      </c>
      <c r="F23" s="6">
        <v>79523.111111111124</v>
      </c>
      <c r="G23" s="6"/>
      <c r="H23" s="6">
        <v>79598.994968529601</v>
      </c>
      <c r="I23" s="6"/>
      <c r="L23" s="4"/>
    </row>
    <row r="24" spans="1:13" x14ac:dyDescent="0.25">
      <c r="L24" s="4"/>
    </row>
    <row r="25" spans="1:13" x14ac:dyDescent="0.25">
      <c r="M25" s="6"/>
    </row>
    <row r="26" spans="1:13" x14ac:dyDescent="0.25">
      <c r="L26" s="6"/>
      <c r="M26" s="6"/>
    </row>
    <row r="27" spans="1:13" x14ac:dyDescent="0.25">
      <c r="L27" s="6"/>
      <c r="M27" s="6"/>
    </row>
    <row r="28" spans="1:13" x14ac:dyDescent="0.25">
      <c r="A28" t="s">
        <v>12</v>
      </c>
      <c r="B28" s="1"/>
      <c r="C28" s="1"/>
      <c r="D28" s="1"/>
      <c r="E28" s="9"/>
      <c r="F28" s="9"/>
      <c r="G28" s="1"/>
      <c r="H28" s="1"/>
      <c r="L28" s="6"/>
      <c r="M28" s="6"/>
    </row>
    <row r="29" spans="1:13" x14ac:dyDescent="0.25">
      <c r="L29" s="6"/>
      <c r="M29" s="6"/>
    </row>
    <row r="30" spans="1:13" x14ac:dyDescent="0.25">
      <c r="C30" s="5" t="s">
        <v>3</v>
      </c>
      <c r="D30" s="6">
        <v>18000000</v>
      </c>
      <c r="L30" s="6"/>
      <c r="M30" s="6"/>
    </row>
    <row r="31" spans="1:13" x14ac:dyDescent="0.25">
      <c r="C31" s="5" t="s">
        <v>7</v>
      </c>
      <c r="D31" s="6">
        <v>4400</v>
      </c>
      <c r="L31" s="6"/>
      <c r="M31" s="6"/>
    </row>
    <row r="32" spans="1:13" x14ac:dyDescent="0.25">
      <c r="L32" s="6"/>
      <c r="M32" s="6"/>
    </row>
    <row r="33" spans="1:13" x14ac:dyDescent="0.25">
      <c r="A33" s="3"/>
      <c r="B33" s="4" t="s">
        <v>15</v>
      </c>
      <c r="C33" s="4" t="s">
        <v>2</v>
      </c>
      <c r="D33" s="4" t="s">
        <v>5</v>
      </c>
      <c r="E33" s="4" t="s">
        <v>6</v>
      </c>
      <c r="F33" s="4" t="s">
        <v>8</v>
      </c>
      <c r="H33" s="4" t="s">
        <v>14</v>
      </c>
      <c r="L33" s="6"/>
      <c r="M33" s="6"/>
    </row>
    <row r="34" spans="1:13" x14ac:dyDescent="0.25">
      <c r="A34" s="4" t="s">
        <v>4</v>
      </c>
      <c r="B34" s="4" t="s">
        <v>0</v>
      </c>
      <c r="C34" s="4" t="s">
        <v>1</v>
      </c>
      <c r="D34" s="4" t="s">
        <v>16</v>
      </c>
      <c r="E34" s="4" t="s">
        <v>16</v>
      </c>
      <c r="F34" s="4" t="s">
        <v>9</v>
      </c>
      <c r="G34" s="13" t="s">
        <v>13</v>
      </c>
      <c r="H34" s="4" t="s">
        <v>10</v>
      </c>
      <c r="L34" s="6"/>
      <c r="M34" s="6"/>
    </row>
    <row r="35" spans="1:13" x14ac:dyDescent="0.25">
      <c r="A35">
        <v>4</v>
      </c>
      <c r="B35" s="1">
        <v>0.5</v>
      </c>
      <c r="C35" s="2">
        <v>0.01</v>
      </c>
      <c r="D35" s="9">
        <f>POWER((1/atkStake-1)*honestActivity,N)</f>
        <v>6003725.0625</v>
      </c>
      <c r="E35" s="10">
        <f>D35/(D35+1)</f>
        <v>0.99999983343677079</v>
      </c>
      <c r="F35" s="7">
        <f>D35*honestHashpower+atkStake*totalCoins</f>
        <v>26416570275</v>
      </c>
      <c r="H35" s="6">
        <f>POWER(honestHashpower,1/(N+1))*POWER(honestActivity*totalCoins,N/(N+1))*(POWER(N,-N/(N+1)) + POWER(N,1/(N+1)))</f>
        <v>3231517.8123186971</v>
      </c>
      <c r="L35" s="6"/>
      <c r="M35" s="6"/>
    </row>
    <row r="36" spans="1:13" x14ac:dyDescent="0.25">
      <c r="A36">
        <f>A35</f>
        <v>4</v>
      </c>
      <c r="B36" s="1">
        <f>B35</f>
        <v>0.5</v>
      </c>
      <c r="C36" s="16">
        <f>C35+C35*IF(ABS(F35-H35)&lt;H35, 1, 3)</f>
        <v>0.04</v>
      </c>
      <c r="D36" s="9">
        <f>POWER((1/atkStake-1)*honestActivity,N)</f>
        <v>20736</v>
      </c>
      <c r="E36" s="10">
        <f>D36/(D36+1)</f>
        <v>0.99995177701692628</v>
      </c>
      <c r="F36" s="7">
        <f>D36*honestHashpower+atkStake*totalCoins</f>
        <v>91958400</v>
      </c>
      <c r="G36" s="14">
        <f>IF(ABS(F36-MIN($F$35:F36))&gt;ABS(F35-MIN($F$35:F36)),-1,1)</f>
        <v>1</v>
      </c>
      <c r="H36" s="6">
        <f>POWER(honestHashpower,1/(N+1))*POWER(honestActivity*totalCoins,N/(N+1))*(POWER(N,-N/(N+1)) + POWER(N,1/(N+1)))</f>
        <v>3231517.8123186971</v>
      </c>
      <c r="L36" s="6"/>
      <c r="M36" s="6"/>
    </row>
    <row r="37" spans="1:13" x14ac:dyDescent="0.25">
      <c r="A37">
        <f t="shared" ref="A37:B85" si="0">A36</f>
        <v>4</v>
      </c>
      <c r="B37" s="1">
        <f t="shared" si="0"/>
        <v>0.5</v>
      </c>
      <c r="C37" s="12">
        <f>C36+G36*IF(ABS(F35-F36)/F36 &lt; 0.05, 0.01, 0.03)</f>
        <v>7.0000000000000007E-2</v>
      </c>
      <c r="D37" s="9">
        <f>POWER((1/atkStake-1)*honestActivity,N)</f>
        <v>1947.240759058725</v>
      </c>
      <c r="E37" s="10">
        <f>D37/(D37+1)</f>
        <v>0.99948671641564302</v>
      </c>
      <c r="F37" s="7">
        <f>D37*honestHashpower+atkStake*totalCoins</f>
        <v>9827859.3398583904</v>
      </c>
      <c r="G37" s="14">
        <f>IF(ABS(F37-MIN($F$35:F37))&gt;ABS(F36-MIN($F$35:F37)),-1,1)</f>
        <v>1</v>
      </c>
      <c r="H37" s="6">
        <f>POWER(honestHashpower,1/(N+1))*POWER(honestActivity*totalCoins,N/(N+1))*(POWER(N,-N/(N+1)) + POWER(N,1/(N+1)))</f>
        <v>3231517.8123186971</v>
      </c>
      <c r="L37" s="6"/>
      <c r="M37" s="6"/>
    </row>
    <row r="38" spans="1:13" x14ac:dyDescent="0.25">
      <c r="A38">
        <f t="shared" si="0"/>
        <v>4</v>
      </c>
      <c r="B38" s="1">
        <f t="shared" si="0"/>
        <v>0.5</v>
      </c>
      <c r="C38" s="2">
        <f>C37+IF(G37&gt;0, (C37-C36)*IF(C37&gt;C36,1,1/2), -(C37-C36)*IF(C37&lt;C36,1,1/2))</f>
        <v>0.1</v>
      </c>
      <c r="D38" s="9">
        <f>POWER((1/atkStake-1)*honestActivity,N)</f>
        <v>410.0625</v>
      </c>
      <c r="E38" s="10">
        <f>D38/(D38+1)</f>
        <v>0.99756727991485483</v>
      </c>
      <c r="F38" s="7">
        <f>D38*honestHashpower+atkStake*totalCoins</f>
        <v>3604275</v>
      </c>
      <c r="G38" s="14">
        <f>IF(ABS(F38-MIN($F$35:F38))&gt;ABS(F37-MIN($F$35:F38)),-1,1)</f>
        <v>1</v>
      </c>
      <c r="H38" s="6">
        <f>POWER(honestHashpower,1/(N+1))*POWER(honestActivity*totalCoins,N/(N+1))*(POWER(N,-N/(N+1)) + POWER(N,1/(N+1)))</f>
        <v>3231517.8123186971</v>
      </c>
      <c r="L38" s="6"/>
      <c r="M38" s="6"/>
    </row>
    <row r="39" spans="1:13" x14ac:dyDescent="0.25">
      <c r="A39">
        <f t="shared" si="0"/>
        <v>4</v>
      </c>
      <c r="B39" s="1">
        <f t="shared" si="0"/>
        <v>0.5</v>
      </c>
      <c r="C39" s="2">
        <f>C38+IF(G38&gt;0, (C38-C37)*IF(C38&gt;C37,1,1/2), -(C38-C37)*IF(C38&lt;C37,1,1/2))</f>
        <v>0.13</v>
      </c>
      <c r="D39" s="9">
        <f>POWER((1/atkStake-1)*honestActivity,N)</f>
        <v>125.36711118308178</v>
      </c>
      <c r="E39" s="10">
        <f>D39/(D39+1)</f>
        <v>0.99208654854385969</v>
      </c>
      <c r="F39" s="7">
        <f>D39*honestHashpower+atkStake*totalCoins</f>
        <v>2891615.2892055595</v>
      </c>
      <c r="G39" s="14">
        <f>IF(ABS(F39-MIN($F$35:F39))&gt;ABS(F38-MIN($F$35:F39)),-1,1)</f>
        <v>1</v>
      </c>
      <c r="H39" s="6">
        <f>POWER(honestHashpower,1/(N+1))*POWER(honestActivity*totalCoins,N/(N+1))*(POWER(N,-N/(N+1)) + POWER(N,1/(N+1)))</f>
        <v>3231517.8123186971</v>
      </c>
      <c r="L39" s="6"/>
      <c r="M39" s="6"/>
    </row>
    <row r="40" spans="1:13" x14ac:dyDescent="0.25">
      <c r="A40">
        <f t="shared" si="0"/>
        <v>4</v>
      </c>
      <c r="B40" s="1">
        <f t="shared" si="0"/>
        <v>0.5</v>
      </c>
      <c r="C40" s="2">
        <f>C39+IF(G39&gt;0, (C39-C38)*IF(C39&gt;C38,1,1/2), -(C39-C38)*IF(C39&lt;C38,1,1/2))</f>
        <v>0.16</v>
      </c>
      <c r="D40" s="9">
        <f>POWER((1/atkStake-1)*honestActivity,N)</f>
        <v>47.480712890625</v>
      </c>
      <c r="E40" s="10">
        <f>D40/(D40+1)</f>
        <v>0.97937324060691822</v>
      </c>
      <c r="F40" s="7">
        <f>D40*honestHashpower+atkStake*totalCoins</f>
        <v>3088915.13671875</v>
      </c>
      <c r="G40" s="14">
        <f>IF(ABS(F40-MIN($F$35:F40))&gt;ABS(F39-MIN($F$35:F40)),-1,1)</f>
        <v>-1</v>
      </c>
      <c r="H40" s="6">
        <f>POWER(honestHashpower,1/(N+1))*POWER(honestActivity*totalCoins,N/(N+1))*(POWER(N,-N/(N+1)) + POWER(N,1/(N+1)))</f>
        <v>3231517.8123186971</v>
      </c>
      <c r="L40" s="6"/>
      <c r="M40" s="6"/>
    </row>
    <row r="41" spans="1:13" x14ac:dyDescent="0.25">
      <c r="A41">
        <f t="shared" si="0"/>
        <v>4</v>
      </c>
      <c r="B41" s="1">
        <f t="shared" si="0"/>
        <v>0.5</v>
      </c>
      <c r="C41" s="2">
        <f>C40+IF(G40&gt;0, (C40-C39)*IF(C40&gt;C39,1,1/2), -(C40-C39)*IF(C40&lt;C39,1,1/2))</f>
        <v>0.14500000000000002</v>
      </c>
      <c r="D41" s="9">
        <f>POWER((1/atkStake-1)*honestActivity,N)</f>
        <v>75.556610544465343</v>
      </c>
      <c r="E41" s="10">
        <f>D41/(D41+1)</f>
        <v>0.98693777071779865</v>
      </c>
      <c r="F41" s="7">
        <f>D41*honestHashpower+atkStake*totalCoins</f>
        <v>2942449.0863956478</v>
      </c>
      <c r="G41" s="14">
        <f>IF(ABS(F41-MIN($F$35:F41))&gt;ABS(F40-MIN($F$35:F41)),-1,1)</f>
        <v>1</v>
      </c>
      <c r="H41" s="6">
        <f>POWER(honestHashpower,1/(N+1))*POWER(honestActivity*totalCoins,N/(N+1))*(POWER(N,-N/(N+1)) + POWER(N,1/(N+1)))</f>
        <v>3231517.8123186971</v>
      </c>
      <c r="L41" s="6"/>
      <c r="M41" s="6"/>
    </row>
    <row r="42" spans="1:13" x14ac:dyDescent="0.25">
      <c r="A42">
        <f t="shared" si="0"/>
        <v>4</v>
      </c>
      <c r="B42" s="1">
        <f t="shared" si="0"/>
        <v>0.5</v>
      </c>
      <c r="C42" s="2">
        <f>C41+IF(G41&gt;0, (C41-C40)*IF(C41&gt;C40,1,1/2), -(C41-C40)*IF(C41&lt;C40,1,1/2))</f>
        <v>0.13750000000000001</v>
      </c>
      <c r="D42" s="9">
        <f>POWER((1/atkStake-1)*honestActivity,N)</f>
        <v>96.76217898367598</v>
      </c>
      <c r="E42" s="10">
        <f>D42/(D42+1)</f>
        <v>0.98977109542365072</v>
      </c>
      <c r="F42" s="7">
        <f>D42*honestHashpower+atkStake*totalCoins</f>
        <v>2900753.5875281743</v>
      </c>
      <c r="G42" s="14">
        <f>IF(ABS(F42-MIN($F$35:F42))&gt;ABS(F41-MIN($F$35:F42)),-1,1)</f>
        <v>1</v>
      </c>
      <c r="H42" s="6">
        <f>POWER(honestHashpower,1/(N+1))*POWER(honestActivity*totalCoins,N/(N+1))*(POWER(N,-N/(N+1)) + POWER(N,1/(N+1)))</f>
        <v>3231517.8123186971</v>
      </c>
      <c r="L42" s="6"/>
      <c r="M42" s="6"/>
    </row>
    <row r="43" spans="1:13" x14ac:dyDescent="0.25">
      <c r="A43">
        <f t="shared" si="0"/>
        <v>4</v>
      </c>
      <c r="B43" s="1">
        <f t="shared" si="0"/>
        <v>0.5</v>
      </c>
      <c r="C43" s="2">
        <f>C42+IF(G42&gt;0, (C42-C41)*IF(C42&gt;C41,1,1/2), -(C42-C41)*IF(C42&lt;C41,1,1/2))</f>
        <v>0.13375000000000001</v>
      </c>
      <c r="D43" s="9">
        <f>POWER((1/atkStake-1)*honestActivity,N)</f>
        <v>109.97091664218982</v>
      </c>
      <c r="E43" s="10">
        <f>D43/(D43+1)</f>
        <v>0.99098862990179348</v>
      </c>
      <c r="F43" s="7">
        <f>D43*honestHashpower+atkStake*totalCoins</f>
        <v>2891372.0332256351</v>
      </c>
      <c r="G43" s="14">
        <f>IF(ABS(F43-MIN($F$35:F43))&gt;ABS(F42-MIN($F$35:F43)),-1,1)</f>
        <v>1</v>
      </c>
      <c r="H43" s="6">
        <f>POWER(honestHashpower,1/(N+1))*POWER(honestActivity*totalCoins,N/(N+1))*(POWER(N,-N/(N+1)) + POWER(N,1/(N+1)))</f>
        <v>3231517.8123186971</v>
      </c>
      <c r="L43" s="6"/>
      <c r="M43" s="6"/>
    </row>
    <row r="44" spans="1:13" x14ac:dyDescent="0.25">
      <c r="A44">
        <f t="shared" si="0"/>
        <v>4</v>
      </c>
      <c r="B44" s="1">
        <f t="shared" si="0"/>
        <v>0.5</v>
      </c>
      <c r="C44" s="2">
        <f>C43+IF(G43&gt;0, (C43-C42)*IF(C43&gt;C42,1,1/2), -(C43-C42)*IF(C43&lt;C42,1,1/2))</f>
        <v>0.13187500000000002</v>
      </c>
      <c r="D44" s="9">
        <f>POWER((1/atkStake-1)*honestActivity,N)</f>
        <v>117.37056064981223</v>
      </c>
      <c r="E44" s="10">
        <f>D44/(D44+1)</f>
        <v>0.99155195350507463</v>
      </c>
      <c r="F44" s="7">
        <f>D44*honestHashpower+atkStake*totalCoins</f>
        <v>2890180.4668591744</v>
      </c>
      <c r="G44" s="14">
        <f>IF(ABS(F44-MIN($F$35:F44))&gt;ABS(F43-MIN($F$35:F44)),-1,1)</f>
        <v>1</v>
      </c>
      <c r="H44" s="6">
        <f>POWER(honestHashpower,1/(N+1))*POWER(honestActivity*totalCoins,N/(N+1))*(POWER(N,-N/(N+1)) + POWER(N,1/(N+1)))</f>
        <v>3231517.8123186971</v>
      </c>
      <c r="L44" s="6"/>
      <c r="M44" s="6"/>
    </row>
    <row r="45" spans="1:13" x14ac:dyDescent="0.25">
      <c r="A45">
        <f t="shared" si="0"/>
        <v>4</v>
      </c>
      <c r="B45" s="1">
        <f t="shared" si="0"/>
        <v>0.5</v>
      </c>
      <c r="C45" s="2">
        <f>C44+IF(G44&gt;0, (C44-C43)*IF(C44&gt;C43,1,1/2), -(C44-C43)*IF(C44&lt;C43,1,1/2))</f>
        <v>0.13093750000000004</v>
      </c>
      <c r="D45" s="9">
        <f>POWER((1/atkStake-1)*honestActivity,N)</f>
        <v>121.29080569415028</v>
      </c>
      <c r="E45" s="10">
        <f>D45/(D45+1)</f>
        <v>0.99182277036835453</v>
      </c>
      <c r="F45" s="7">
        <f>D45*honestHashpower+atkStake*totalCoins</f>
        <v>2890554.545054262</v>
      </c>
      <c r="G45" s="14">
        <f>IF(ABS(F45-MIN($F$35:F45))&gt;ABS(F44-MIN($F$35:F45)),-1,1)</f>
        <v>-1</v>
      </c>
      <c r="H45" s="6">
        <f>POWER(honestHashpower,1/(N+1))*POWER(honestActivity*totalCoins,N/(N+1))*(POWER(N,-N/(N+1)) + POWER(N,1/(N+1)))</f>
        <v>3231517.8123186971</v>
      </c>
      <c r="L45" s="6"/>
      <c r="M45" s="6"/>
    </row>
    <row r="46" spans="1:13" x14ac:dyDescent="0.25">
      <c r="A46">
        <f t="shared" si="0"/>
        <v>4</v>
      </c>
      <c r="B46" s="1">
        <f t="shared" si="0"/>
        <v>0.5</v>
      </c>
      <c r="C46" s="2">
        <f>C45+IF(G45&gt;0, (C45-C44)*IF(C45&gt;C44,1,1/2), -(C45-C44)*IF(C45&lt;C44,1,1/2))</f>
        <v>0.13187500000000002</v>
      </c>
      <c r="D46" s="9">
        <f>POWER((1/atkStake-1)*honestActivity,N)</f>
        <v>117.37056064981223</v>
      </c>
      <c r="E46" s="10">
        <f>D46/(D46+1)</f>
        <v>0.99155195350507463</v>
      </c>
      <c r="F46" s="7">
        <f>D46*honestHashpower+atkStake*totalCoins</f>
        <v>2890180.4668591744</v>
      </c>
      <c r="G46" s="14">
        <f>IF(ABS(F46-MIN($F$35:F46))&gt;ABS(F45-MIN($F$35:F46)),-1,1)</f>
        <v>1</v>
      </c>
      <c r="H46" s="6">
        <f>POWER(honestHashpower,1/(N+1))*POWER(honestActivity*totalCoins,N/(N+1))*(POWER(N,-N/(N+1)) + POWER(N,1/(N+1)))</f>
        <v>3231517.8123186971</v>
      </c>
      <c r="L46" s="6"/>
      <c r="M46" s="6"/>
    </row>
    <row r="47" spans="1:13" x14ac:dyDescent="0.25">
      <c r="A47">
        <f t="shared" si="0"/>
        <v>4</v>
      </c>
      <c r="B47" s="1">
        <f t="shared" si="0"/>
        <v>0.5</v>
      </c>
      <c r="C47" s="2">
        <f>C46+IF(G46&gt;0, (C46-C45)*IF(C46&gt;C45,1,1/2), -(C46-C45)*IF(C46&lt;C45,1,1/2))</f>
        <v>0.1328125</v>
      </c>
      <c r="D47" s="9">
        <f>POWER((1/atkStake-1)*honestActivity,N)</f>
        <v>113.59945477784029</v>
      </c>
      <c r="E47" s="10">
        <f>D47/(D47+1)</f>
        <v>0.99127395499447557</v>
      </c>
      <c r="F47" s="7">
        <f>D47*honestHashpower+atkStake*totalCoins</f>
        <v>2890462.6010224973</v>
      </c>
      <c r="G47" s="14">
        <f>IF(ABS(F47-MIN($F$35:F47))&gt;ABS(F46-MIN($F$35:F47)),-1,1)</f>
        <v>-1</v>
      </c>
      <c r="H47" s="6">
        <f>POWER(honestHashpower,1/(N+1))*POWER(honestActivity*totalCoins,N/(N+1))*(POWER(N,-N/(N+1)) + POWER(N,1/(N+1)))</f>
        <v>3231517.8123186971</v>
      </c>
      <c r="L47" s="6"/>
      <c r="M47" s="6"/>
    </row>
    <row r="48" spans="1:13" x14ac:dyDescent="0.25">
      <c r="A48">
        <f t="shared" si="0"/>
        <v>4</v>
      </c>
      <c r="B48" s="1">
        <f t="shared" si="0"/>
        <v>0.5</v>
      </c>
      <c r="C48" s="2">
        <f>C47+IF(G47&gt;0, (C47-C46)*IF(C47&gt;C46,1,1/2), -(C47-C46)*IF(C47&lt;C46,1,1/2))</f>
        <v>0.13234375000000001</v>
      </c>
      <c r="D48" s="9">
        <f>POWER((1/atkStake-1)*honestActivity,N)</f>
        <v>115.46678399220527</v>
      </c>
      <c r="E48" s="10">
        <f>D48/(D48+1)</f>
        <v>0.99141386096771655</v>
      </c>
      <c r="F48" s="7">
        <f>D48*honestHashpower+atkStake*totalCoins</f>
        <v>2890241.3495657034</v>
      </c>
      <c r="G48" s="14">
        <f>IF(ABS(F48-MIN($F$35:F48))&gt;ABS(F47-MIN($F$35:F48)),-1,1)</f>
        <v>1</v>
      </c>
      <c r="H48" s="6">
        <f>POWER(honestHashpower,1/(N+1))*POWER(honestActivity*totalCoins,N/(N+1))*(POWER(N,-N/(N+1)) + POWER(N,1/(N+1)))</f>
        <v>3231517.8123186971</v>
      </c>
      <c r="L48" s="6"/>
      <c r="M48" s="6"/>
    </row>
    <row r="49" spans="1:13" x14ac:dyDescent="0.25">
      <c r="A49">
        <f t="shared" si="0"/>
        <v>4</v>
      </c>
      <c r="B49" s="1">
        <f t="shared" si="0"/>
        <v>0.5</v>
      </c>
      <c r="C49" s="2">
        <f>C48+IF(G48&gt;0, (C48-C47)*IF(C48&gt;C47,1,1/2), -(C48-C47)*IF(C48&lt;C47,1,1/2))</f>
        <v>0.13210937500000003</v>
      </c>
      <c r="D49" s="9">
        <f>POWER((1/atkStake-1)*honestActivity,N)</f>
        <v>116.41406490243043</v>
      </c>
      <c r="E49" s="10">
        <f>D49/(D49+1)</f>
        <v>0.99148313278455191</v>
      </c>
      <c r="F49" s="7">
        <f>D49*honestHashpower+atkStake*totalCoins</f>
        <v>2890190.6355706942</v>
      </c>
      <c r="G49" s="14">
        <f>IF(ABS(F49-MIN($F$35:F49))&gt;ABS(F48-MIN($F$35:F49)),-1,1)</f>
        <v>1</v>
      </c>
      <c r="H49" s="6">
        <f>POWER(honestHashpower,1/(N+1))*POWER(honestActivity*totalCoins,N/(N+1))*(POWER(N,-N/(N+1)) + POWER(N,1/(N+1)))</f>
        <v>3231517.8123186971</v>
      </c>
      <c r="L49" s="6"/>
      <c r="M49" s="6"/>
    </row>
    <row r="50" spans="1:13" x14ac:dyDescent="0.25">
      <c r="A50">
        <f t="shared" si="0"/>
        <v>4</v>
      </c>
      <c r="B50" s="1">
        <f t="shared" si="0"/>
        <v>0.5</v>
      </c>
      <c r="C50" s="2">
        <f>C49+IF(G49&gt;0, (C49-C48)*IF(C49&gt;C48,1,1/2), -(C49-C48)*IF(C49&lt;C48,1,1/2))</f>
        <v>0.13199218750000002</v>
      </c>
      <c r="D50" s="9">
        <f>POWER((1/atkStake-1)*honestActivity,N)</f>
        <v>116.89115441238954</v>
      </c>
      <c r="E50" s="10">
        <f>D50/(D50+1)</f>
        <v>0.99151759939085893</v>
      </c>
      <c r="F50" s="7">
        <f>D50*honestHashpower+atkStake*totalCoins</f>
        <v>2890180.4544145144</v>
      </c>
      <c r="G50" s="14">
        <f>IF(ABS(F50-MIN($F$35:F50))&gt;ABS(F49-MIN($F$35:F50)),-1,1)</f>
        <v>1</v>
      </c>
      <c r="H50" s="6">
        <f>POWER(honestHashpower,1/(N+1))*POWER(honestActivity*totalCoins,N/(N+1))*(POWER(N,-N/(N+1)) + POWER(N,1/(N+1)))</f>
        <v>3231517.8123186971</v>
      </c>
      <c r="L50" s="6"/>
      <c r="M50" s="6"/>
    </row>
    <row r="51" spans="1:13" x14ac:dyDescent="0.25">
      <c r="A51">
        <f t="shared" si="0"/>
        <v>4</v>
      </c>
      <c r="B51" s="1">
        <f t="shared" si="0"/>
        <v>0.5</v>
      </c>
      <c r="C51" s="2">
        <f>C50+IF(G50&gt;0, (C50-C49)*IF(C50&gt;C49,1,1/2), -(C50-C49)*IF(C50&lt;C49,1,1/2))</f>
        <v>0.13193359375000002</v>
      </c>
      <c r="D51" s="9">
        <f>POWER((1/atkStake-1)*honestActivity,N)</f>
        <v>117.13056712191516</v>
      </c>
      <c r="E51" s="10">
        <f>D51/(D51+1)</f>
        <v>0.99153479049188042</v>
      </c>
      <c r="F51" s="7">
        <f>D51*honestHashpower+atkStake*totalCoins</f>
        <v>2890179.1828364274</v>
      </c>
      <c r="G51" s="14">
        <f>IF(ABS(F51-MIN($F$35:F51))&gt;ABS(F50-MIN($F$35:F51)),-1,1)</f>
        <v>1</v>
      </c>
      <c r="H51" s="6">
        <f>POWER(honestHashpower,1/(N+1))*POWER(honestActivity*totalCoins,N/(N+1))*(POWER(N,-N/(N+1)) + POWER(N,1/(N+1)))</f>
        <v>3231517.8123186971</v>
      </c>
      <c r="L51" s="6"/>
      <c r="M51" s="6"/>
    </row>
    <row r="52" spans="1:13" x14ac:dyDescent="0.25">
      <c r="A52">
        <v>3</v>
      </c>
      <c r="B52" s="1">
        <f t="shared" ref="B52:B102" si="1">B51</f>
        <v>0.5</v>
      </c>
      <c r="C52" s="2">
        <v>0.01</v>
      </c>
      <c r="D52" s="9">
        <f>POWER((1/atkStake-1)*honestActivity,N)</f>
        <v>121287.375</v>
      </c>
      <c r="E52" s="10">
        <f>D52/(D52+1)</f>
        <v>0.99999175518676053</v>
      </c>
      <c r="F52" s="7">
        <f>D52*honestHashpower+atkStake*totalCoins</f>
        <v>533844450</v>
      </c>
      <c r="H52" s="6">
        <f>POWER(honestHashpower,1/(N+1))*POWER(honestActivity*totalCoins,N/(N+1))*(POWER(N,-N/(N+1)) + POWER(N,1/(N+1)))</f>
        <v>2348356.9023205368</v>
      </c>
      <c r="L52" s="6"/>
      <c r="M52" s="6"/>
    </row>
    <row r="53" spans="1:13" x14ac:dyDescent="0.25">
      <c r="A53">
        <f>A52</f>
        <v>3</v>
      </c>
      <c r="B53" s="1">
        <f t="shared" si="1"/>
        <v>0.5</v>
      </c>
      <c r="C53" s="16">
        <f>C52+C52*IF(ABS(F52-H52)&lt;H52, 1, 3)</f>
        <v>0.04</v>
      </c>
      <c r="D53" s="9">
        <f>POWER((1/atkStake-1)*honestActivity,N)</f>
        <v>1728</v>
      </c>
      <c r="E53" s="10">
        <f>D53/(D53+1)</f>
        <v>0.99942163100057835</v>
      </c>
      <c r="F53" s="7">
        <f>D53*honestHashpower+atkStake*totalCoins</f>
        <v>8323200</v>
      </c>
      <c r="G53" s="14">
        <f>IF(ABS(F53-MIN($F$52:F53))&gt;ABS(F52-MIN($F$52:F53)),-1,1)</f>
        <v>1</v>
      </c>
      <c r="H53" s="6">
        <f>POWER(honestHashpower,1/(N+1))*POWER(honestActivity*totalCoins,N/(N+1))*(POWER(N,-N/(N+1)) + POWER(N,1/(N+1)))</f>
        <v>2348356.9023205368</v>
      </c>
      <c r="L53" s="6"/>
      <c r="M53" s="6"/>
    </row>
    <row r="54" spans="1:13" x14ac:dyDescent="0.25">
      <c r="A54">
        <f t="shared" si="0"/>
        <v>3</v>
      </c>
      <c r="B54" s="1">
        <f t="shared" si="1"/>
        <v>0.5</v>
      </c>
      <c r="C54" s="12">
        <f>C53+G53*IF(ABS(F52-F53)/F53 &lt; 0.05, 0.01, 0.03)</f>
        <v>7.0000000000000007E-2</v>
      </c>
      <c r="D54" s="9">
        <f>POWER((1/atkStake-1)*honestActivity,N)</f>
        <v>293.1330174927113</v>
      </c>
      <c r="E54" s="10">
        <f>D54/(D54+1)</f>
        <v>0.99660017767293063</v>
      </c>
      <c r="F54" s="7">
        <f>D54*honestHashpower+atkStake*totalCoins</f>
        <v>2549785.2769679297</v>
      </c>
      <c r="G54" s="14">
        <f>IF(ABS(F54-MIN($F$52:F54))&gt;ABS(F53-MIN($F$52:F54)),-1,1)</f>
        <v>1</v>
      </c>
      <c r="H54" s="6">
        <f>POWER(honestHashpower,1/(N+1))*POWER(honestActivity*totalCoins,N/(N+1))*(POWER(N,-N/(N+1)) + POWER(N,1/(N+1)))</f>
        <v>2348356.9023205368</v>
      </c>
      <c r="L54" s="6"/>
      <c r="M54" s="6"/>
    </row>
    <row r="55" spans="1:13" x14ac:dyDescent="0.25">
      <c r="A55">
        <f t="shared" si="0"/>
        <v>3</v>
      </c>
      <c r="B55" s="1">
        <f t="shared" si="1"/>
        <v>0.5</v>
      </c>
      <c r="C55" s="2">
        <f>C54+IF(G54&gt;0, (C54-C53)*IF(C54&gt;C53,1,1/2), -(C54-C53)*IF(C54&lt;C53,1,1/2))</f>
        <v>0.1</v>
      </c>
      <c r="D55" s="9">
        <f>POWER((1/atkStake-1)*honestActivity,N)</f>
        <v>91.125</v>
      </c>
      <c r="E55" s="10">
        <f>D55/(D55+1)</f>
        <v>0.98914518317503397</v>
      </c>
      <c r="F55" s="7">
        <f>D55*honestHashpower+atkStake*totalCoins</f>
        <v>2200950</v>
      </c>
      <c r="G55" s="14">
        <f>IF(ABS(F55-MIN($F$52:F55))&gt;ABS(F54-MIN($F$52:F55)),-1,1)</f>
        <v>1</v>
      </c>
      <c r="H55" s="6">
        <f>POWER(honestHashpower,1/(N+1))*POWER(honestActivity*totalCoins,N/(N+1))*(POWER(N,-N/(N+1)) + POWER(N,1/(N+1)))</f>
        <v>2348356.9023205368</v>
      </c>
      <c r="L55" s="6"/>
      <c r="M55" s="6"/>
    </row>
    <row r="56" spans="1:13" x14ac:dyDescent="0.25">
      <c r="A56">
        <f t="shared" si="0"/>
        <v>3</v>
      </c>
      <c r="B56" s="1">
        <f t="shared" si="1"/>
        <v>0.5</v>
      </c>
      <c r="C56" s="2">
        <f>C55+IF(G55&gt;0, (C55-C54)*IF(C55&gt;C54,1,1/2), -(C55-C54)*IF(C55&lt;C54,1,1/2))</f>
        <v>0.13</v>
      </c>
      <c r="D56" s="9">
        <f>POWER((1/atkStake-1)*honestActivity,N)</f>
        <v>37.466033227127888</v>
      </c>
      <c r="E56" s="10">
        <f>D56/(D56+1)</f>
        <v>0.97400303810649347</v>
      </c>
      <c r="F56" s="7">
        <f>D56*honestHashpower+atkStake*totalCoins</f>
        <v>2504850.5461993627</v>
      </c>
      <c r="G56" s="14">
        <f>IF(ABS(F56-MIN($F$52:F56))&gt;ABS(F55-MIN($F$52:F56)),-1,1)</f>
        <v>-1</v>
      </c>
      <c r="H56" s="6">
        <f>POWER(honestHashpower,1/(N+1))*POWER(honestActivity*totalCoins,N/(N+1))*(POWER(N,-N/(N+1)) + POWER(N,1/(N+1)))</f>
        <v>2348356.9023205368</v>
      </c>
      <c r="L56" s="6"/>
      <c r="M56" s="6"/>
    </row>
    <row r="57" spans="1:13" x14ac:dyDescent="0.25">
      <c r="A57">
        <f t="shared" si="0"/>
        <v>3</v>
      </c>
      <c r="B57" s="1">
        <f t="shared" si="1"/>
        <v>0.5</v>
      </c>
      <c r="C57" s="2">
        <f>C56+IF(G56&gt;0, (C56-C55)*IF(C56&gt;C55,1,1/2), -(C56-C55)*IF(C56&lt;C55,1,1/2))</f>
        <v>0.115</v>
      </c>
      <c r="D57" s="9">
        <f>POWER((1/atkStake-1)*honestActivity,N)</f>
        <v>56.970011095586408</v>
      </c>
      <c r="E57" s="10">
        <f>D57/(D57+1)</f>
        <v>0.98274970142146245</v>
      </c>
      <c r="F57" s="7">
        <f>D57*honestHashpower+atkStake*totalCoins</f>
        <v>2320668.0488205804</v>
      </c>
      <c r="G57" s="14">
        <f>IF(ABS(F57-MIN($F$52:F57))&gt;ABS(F56-MIN($F$52:F57)),-1,1)</f>
        <v>1</v>
      </c>
      <c r="H57" s="6">
        <f>POWER(honestHashpower,1/(N+1))*POWER(honestActivity*totalCoins,N/(N+1))*(POWER(N,-N/(N+1)) + POWER(N,1/(N+1)))</f>
        <v>2348356.9023205368</v>
      </c>
      <c r="L57" s="6"/>
      <c r="M57" s="6"/>
    </row>
    <row r="58" spans="1:13" x14ac:dyDescent="0.25">
      <c r="A58">
        <f t="shared" si="0"/>
        <v>3</v>
      </c>
      <c r="B58" s="1">
        <f t="shared" si="1"/>
        <v>0.5</v>
      </c>
      <c r="C58" s="2">
        <f>C57+IF(G57&gt;0, (C57-C56)*IF(C57&gt;C56,1,1/2), -(C57-C56)*IF(C57&lt;C56,1,1/2))</f>
        <v>0.10750000000000001</v>
      </c>
      <c r="D58" s="9">
        <f>POWER((1/atkStake-1)*honestActivity,N)</f>
        <v>71.533470323367723</v>
      </c>
      <c r="E58" s="10">
        <f>D58/(D58+1)</f>
        <v>0.98621326133243292</v>
      </c>
      <c r="F58" s="7">
        <f>D58*honestHashpower+atkStake*totalCoins</f>
        <v>2249747.269422818</v>
      </c>
      <c r="G58" s="14">
        <f>IF(ABS(F58-MIN($F$52:F58))&gt;ABS(F57-MIN($F$52:F58)),-1,1)</f>
        <v>1</v>
      </c>
      <c r="H58" s="6">
        <f>POWER(honestHashpower,1/(N+1))*POWER(honestActivity*totalCoins,N/(N+1))*(POWER(N,-N/(N+1)) + POWER(N,1/(N+1)))</f>
        <v>2348356.9023205368</v>
      </c>
      <c r="L58" s="6"/>
      <c r="M58" s="6"/>
    </row>
    <row r="59" spans="1:13" x14ac:dyDescent="0.25">
      <c r="A59">
        <f t="shared" si="0"/>
        <v>3</v>
      </c>
      <c r="B59" s="1">
        <f t="shared" si="1"/>
        <v>0.5</v>
      </c>
      <c r="C59" s="2">
        <f>C58+IF(G58&gt;0, (C58-C57)*IF(C58&gt;C57,1,1/2), -(C58-C57)*IF(C58&lt;C57,1,1/2))</f>
        <v>0.10375000000000001</v>
      </c>
      <c r="D59" s="9">
        <f>POWER((1/atkStake-1)*honestActivity,N)</f>
        <v>80.581102097459336</v>
      </c>
      <c r="E59" s="10">
        <f>D59/(D59+1)</f>
        <v>0.98774225924521875</v>
      </c>
      <c r="F59" s="7">
        <f>D59*honestHashpower+atkStake*totalCoins</f>
        <v>2222056.8492288212</v>
      </c>
      <c r="G59" s="14">
        <f>IF(ABS(F59-MIN($F$52:F59))&gt;ABS(F58-MIN($F$52:F59)),-1,1)</f>
        <v>1</v>
      </c>
      <c r="H59" s="6">
        <f>POWER(honestHashpower,1/(N+1))*POWER(honestActivity*totalCoins,N/(N+1))*(POWER(N,-N/(N+1)) + POWER(N,1/(N+1)))</f>
        <v>2348356.9023205368</v>
      </c>
      <c r="L59" s="6"/>
      <c r="M59" s="6"/>
    </row>
    <row r="60" spans="1:13" x14ac:dyDescent="0.25">
      <c r="A60">
        <f t="shared" si="0"/>
        <v>3</v>
      </c>
      <c r="B60" s="1">
        <f t="shared" si="1"/>
        <v>0.5</v>
      </c>
      <c r="C60" s="2">
        <f>C59+IF(G59&gt;0, (C59-C58)*IF(C59&gt;C58,1,1/2), -(C59-C58)*IF(C59&lt;C58,1,1/2))</f>
        <v>0.10187500000000001</v>
      </c>
      <c r="D60" s="9">
        <f>POWER((1/atkStake-1)*honestActivity,N)</f>
        <v>85.648054856356197</v>
      </c>
      <c r="E60" s="10">
        <f>D60/(D60+1)</f>
        <v>0.98845906002555062</v>
      </c>
      <c r="F60" s="7">
        <f>D60*honestHashpower+atkStake*totalCoins</f>
        <v>2210601.4413679675</v>
      </c>
      <c r="G60" s="14">
        <f>IF(ABS(F60-MIN($F$52:F60))&gt;ABS(F59-MIN($F$52:F60)),-1,1)</f>
        <v>1</v>
      </c>
      <c r="H60" s="6">
        <f>POWER(honestHashpower,1/(N+1))*POWER(honestActivity*totalCoins,N/(N+1))*(POWER(N,-N/(N+1)) + POWER(N,1/(N+1)))</f>
        <v>2348356.9023205368</v>
      </c>
      <c r="L60" s="6"/>
      <c r="M60" s="6"/>
    </row>
    <row r="61" spans="1:13" x14ac:dyDescent="0.25">
      <c r="A61">
        <f t="shared" si="0"/>
        <v>3</v>
      </c>
      <c r="B61" s="1">
        <f t="shared" si="1"/>
        <v>0.5</v>
      </c>
      <c r="C61" s="2">
        <f>C60+IF(G60&gt;0, (C60-C59)*IF(C60&gt;C59,1,1/2), -(C60-C59)*IF(C60&lt;C59,1,1/2))</f>
        <v>0.10093750000000001</v>
      </c>
      <c r="D61" s="9">
        <f>POWER((1/atkStake-1)*honestActivity,N)</f>
        <v>88.33280704390522</v>
      </c>
      <c r="E61" s="10">
        <f>D61/(D61+1)</f>
        <v>0.98880590420148196</v>
      </c>
      <c r="F61" s="7">
        <f>D61*honestHashpower+atkStake*totalCoins</f>
        <v>2205539.3509931834</v>
      </c>
      <c r="G61" s="14">
        <f>IF(ABS(F61-MIN($F$52:F61))&gt;ABS(F60-MIN($F$52:F61)),-1,1)</f>
        <v>1</v>
      </c>
      <c r="H61" s="6">
        <f>POWER(honestHashpower,1/(N+1))*POWER(honestActivity*totalCoins,N/(N+1))*(POWER(N,-N/(N+1)) + POWER(N,1/(N+1)))</f>
        <v>2348356.9023205368</v>
      </c>
      <c r="L61" s="6"/>
      <c r="M61" s="6"/>
    </row>
    <row r="62" spans="1:13" x14ac:dyDescent="0.25">
      <c r="A62">
        <f t="shared" si="0"/>
        <v>3</v>
      </c>
      <c r="B62" s="1">
        <f t="shared" si="1"/>
        <v>0.5</v>
      </c>
      <c r="C62" s="2">
        <f>C61+IF(G61&gt;0, (C61-C60)*IF(C61&gt;C60,1,1/2), -(C61-C60)*IF(C61&lt;C60,1,1/2))</f>
        <v>0.10046875000000002</v>
      </c>
      <c r="D62" s="9">
        <f>POWER((1/atkStake-1)*honestActivity,N)</f>
        <v>89.715148969199063</v>
      </c>
      <c r="E62" s="10">
        <f>D62/(D62+1)</f>
        <v>0.98897648285470452</v>
      </c>
      <c r="F62" s="7">
        <f>D62*honestHashpower+atkStake*totalCoins</f>
        <v>2203184.1554644764</v>
      </c>
      <c r="G62" s="14">
        <f>IF(ABS(F62-MIN($F$52:F62))&gt;ABS(F61-MIN($F$52:F62)),-1,1)</f>
        <v>1</v>
      </c>
      <c r="H62" s="6">
        <f>POWER(honestHashpower,1/(N+1))*POWER(honestActivity*totalCoins,N/(N+1))*(POWER(N,-N/(N+1)) + POWER(N,1/(N+1)))</f>
        <v>2348356.9023205368</v>
      </c>
      <c r="L62" s="6"/>
      <c r="M62" s="6"/>
    </row>
    <row r="63" spans="1:13" x14ac:dyDescent="0.25">
      <c r="A63">
        <f t="shared" si="0"/>
        <v>3</v>
      </c>
      <c r="B63" s="1">
        <f t="shared" si="1"/>
        <v>0.5</v>
      </c>
      <c r="C63" s="2">
        <f>C62+IF(G62&gt;0, (C62-C61)*IF(C62&gt;C61,1,1/2), -(C62-C61)*IF(C62&lt;C61,1,1/2))</f>
        <v>0.10023437500000003</v>
      </c>
      <c r="D63" s="9">
        <f>POWER((1/atkStake-1)*honestActivity,N)</f>
        <v>90.416594269475411</v>
      </c>
      <c r="E63" s="10">
        <f>D63/(D63+1)</f>
        <v>0.9890610669978338</v>
      </c>
      <c r="F63" s="7">
        <f>D63*honestHashpower+atkStake*totalCoins</f>
        <v>2202051.7647856921</v>
      </c>
      <c r="G63" s="14">
        <f>IF(ABS(F63-MIN($F$52:F63))&gt;ABS(F62-MIN($F$52:F63)),-1,1)</f>
        <v>1</v>
      </c>
      <c r="H63" s="6">
        <f>POWER(honestHashpower,1/(N+1))*POWER(honestActivity*totalCoins,N/(N+1))*(POWER(N,-N/(N+1)) + POWER(N,1/(N+1)))</f>
        <v>2348356.9023205368</v>
      </c>
      <c r="L63" s="6"/>
      <c r="M63" s="6"/>
    </row>
    <row r="64" spans="1:13" x14ac:dyDescent="0.25">
      <c r="A64">
        <f t="shared" si="0"/>
        <v>3</v>
      </c>
      <c r="B64" s="1">
        <f t="shared" si="1"/>
        <v>0.5</v>
      </c>
      <c r="C64" s="2">
        <f>C63+IF(G63&gt;0, (C63-C62)*IF(C63&gt;C62,1,1/2), -(C63-C62)*IF(C63&lt;C62,1,1/2))</f>
        <v>0.10011718750000004</v>
      </c>
      <c r="D64" s="9">
        <f>POWER((1/atkStake-1)*honestActivity,N)</f>
        <v>90.769921818504983</v>
      </c>
      <c r="E64" s="10">
        <f>D64/(D64+1)</f>
        <v>0.98910318348120951</v>
      </c>
      <c r="F64" s="7">
        <f>D64*honestHashpower+atkStake*totalCoins</f>
        <v>2201497.0310014226</v>
      </c>
      <c r="G64" s="14">
        <f>IF(ABS(F64-MIN($F$52:F64))&gt;ABS(F63-MIN($F$52:F64)),-1,1)</f>
        <v>1</v>
      </c>
      <c r="H64" s="6">
        <f>POWER(honestHashpower,1/(N+1))*POWER(honestActivity*totalCoins,N/(N+1))*(POWER(N,-N/(N+1)) + POWER(N,1/(N+1)))</f>
        <v>2348356.9023205368</v>
      </c>
      <c r="L64" s="6"/>
      <c r="M64" s="6"/>
    </row>
    <row r="65" spans="1:13" x14ac:dyDescent="0.25">
      <c r="A65">
        <f t="shared" si="0"/>
        <v>3</v>
      </c>
      <c r="B65" s="1">
        <f t="shared" si="1"/>
        <v>0.5</v>
      </c>
      <c r="C65" s="2">
        <f>C64+IF(G64&gt;0, (C64-C63)*IF(C64&gt;C63,1,1/2), -(C64-C63)*IF(C64&lt;C63,1,1/2))</f>
        <v>0.10005859375000004</v>
      </c>
      <c r="D65" s="9">
        <f>POWER((1/atkStake-1)*honestActivity,N)</f>
        <v>90.947241418253398</v>
      </c>
      <c r="E65" s="10">
        <f>D65/(D65+1)</f>
        <v>0.98912419791420214</v>
      </c>
      <c r="F65" s="7">
        <f>D65*honestHashpower+atkStake*totalCoins</f>
        <v>2201222.5497403154</v>
      </c>
      <c r="G65" s="14">
        <f>IF(ABS(F65-MIN($F$52:F65))&gt;ABS(F64-MIN($F$52:F65)),-1,1)</f>
        <v>1</v>
      </c>
      <c r="H65" s="6">
        <f>POWER(honestHashpower,1/(N+1))*POWER(honestActivity*totalCoins,N/(N+1))*(POWER(N,-N/(N+1)) + POWER(N,1/(N+1)))</f>
        <v>2348356.9023205368</v>
      </c>
      <c r="L65" s="6"/>
      <c r="M65" s="6"/>
    </row>
    <row r="66" spans="1:13" x14ac:dyDescent="0.25">
      <c r="A66">
        <f t="shared" si="0"/>
        <v>3</v>
      </c>
      <c r="B66" s="1">
        <f t="shared" si="1"/>
        <v>0.5</v>
      </c>
      <c r="C66" s="2">
        <f>C65+IF(G65&gt;0, (C65-C64)*IF(C65&gt;C64,1,1/2), -(C65-C64)*IF(C65&lt;C64,1,1/2))</f>
        <v>0.10002929687500003</v>
      </c>
      <c r="D66" s="9">
        <f>POWER((1/atkStake-1)*honestActivity,N)</f>
        <v>91.036065753374288</v>
      </c>
      <c r="E66" s="10">
        <f>D66/(D66+1)</f>
        <v>0.9891346941895619</v>
      </c>
      <c r="F66" s="7">
        <f>D66*honestHashpower+atkStake*totalCoins</f>
        <v>2201086.0330648478</v>
      </c>
      <c r="G66" s="14">
        <f>IF(ABS(F66-MIN($F$52:F66))&gt;ABS(F65-MIN($F$52:F66)),-1,1)</f>
        <v>1</v>
      </c>
      <c r="H66" s="6">
        <f>POWER(honestHashpower,1/(N+1))*POWER(honestActivity*totalCoins,N/(N+1))*(POWER(N,-N/(N+1)) + POWER(N,1/(N+1)))</f>
        <v>2348356.9023205368</v>
      </c>
      <c r="L66" s="6"/>
      <c r="M66" s="6"/>
    </row>
    <row r="67" spans="1:13" x14ac:dyDescent="0.25">
      <c r="A67">
        <f t="shared" si="0"/>
        <v>3</v>
      </c>
      <c r="B67" s="1">
        <f t="shared" si="1"/>
        <v>0.5</v>
      </c>
      <c r="C67" s="2">
        <f>C66+IF(G66&gt;0, (C66-C65)*IF(C66&gt;C65,1,1/2), -(C66-C65)*IF(C66&lt;C65,1,1/2))</f>
        <v>0.10001464843750003</v>
      </c>
      <c r="D67" s="9">
        <f>POWER((1/atkStake-1)*honestActivity,N)</f>
        <v>91.080519127357334</v>
      </c>
      <c r="E67" s="10">
        <f>D67/(D67+1)</f>
        <v>0.9891399395933369</v>
      </c>
      <c r="F67" s="7">
        <f>D67*honestHashpower+atkStake*totalCoins</f>
        <v>2201017.9560353728</v>
      </c>
      <c r="G67" s="14">
        <f>IF(ABS(F67-MIN($F$52:F67))&gt;ABS(F66-MIN($F$52:F67)),-1,1)</f>
        <v>1</v>
      </c>
      <c r="H67" s="6">
        <f>POWER(honestHashpower,1/(N+1))*POWER(honestActivity*totalCoins,N/(N+1))*(POWER(N,-N/(N+1)) + POWER(N,1/(N+1)))</f>
        <v>2348356.9023205368</v>
      </c>
      <c r="L67" s="6"/>
      <c r="M67" s="6"/>
    </row>
    <row r="68" spans="1:13" x14ac:dyDescent="0.25">
      <c r="A68">
        <f t="shared" si="0"/>
        <v>3</v>
      </c>
      <c r="B68" s="1">
        <f t="shared" si="1"/>
        <v>0.5</v>
      </c>
      <c r="C68" s="2">
        <f>C67+IF(G67&gt;0, (C67-C66)*IF(C67&gt;C66,1,1/2), -(C67-C66)*IF(C67&lt;C66,1,1/2))</f>
        <v>0.10000732421875003</v>
      </c>
      <c r="D68" s="9">
        <f>POWER((1/atkStake-1)*honestActivity,N)</f>
        <v>91.102756125046255</v>
      </c>
      <c r="E68" s="10">
        <f>D68/(D68+1)</f>
        <v>0.98914256161192049</v>
      </c>
      <c r="F68" s="7">
        <f>D68*honestHashpower+atkStake*totalCoins</f>
        <v>2200983.9628877039</v>
      </c>
      <c r="G68" s="14">
        <f>IF(ABS(F68-MIN($F$52:F68))&gt;ABS(F67-MIN($F$52:F68)),-1,1)</f>
        <v>1</v>
      </c>
      <c r="H68" s="6">
        <f>POWER(honestHashpower,1/(N+1))*POWER(honestActivity*totalCoins,N/(N+1))*(POWER(N,-N/(N+1)) + POWER(N,1/(N+1)))</f>
        <v>2348356.9023205368</v>
      </c>
      <c r="L68" s="6"/>
      <c r="M68" s="6"/>
    </row>
    <row r="69" spans="1:13" x14ac:dyDescent="0.25">
      <c r="A69">
        <v>2</v>
      </c>
      <c r="B69" s="1">
        <f t="shared" si="1"/>
        <v>0.5</v>
      </c>
      <c r="C69" s="2">
        <v>0.01</v>
      </c>
      <c r="D69" s="9">
        <f>POWER((1/atkStake-1)*honestActivity,N)</f>
        <v>2450.25</v>
      </c>
      <c r="E69" s="10">
        <f>D69/(D69+1)</f>
        <v>0.9995920448750637</v>
      </c>
      <c r="F69" s="7">
        <f>D69*honestHashpower+atkStake*totalCoins</f>
        <v>10961100</v>
      </c>
      <c r="H69" s="6">
        <f>POWER(honestHashpower,1/(N+1))*POWER(honestActivity*totalCoins,N/(N+1))*(POWER(N,-N/(N+1)) + POWER(N,1/(N+1)))</f>
        <v>1339924.9976584413</v>
      </c>
      <c r="L69" s="6"/>
      <c r="M69" s="6"/>
    </row>
    <row r="70" spans="1:13" x14ac:dyDescent="0.25">
      <c r="A70">
        <f>A69</f>
        <v>2</v>
      </c>
      <c r="B70" s="1">
        <f t="shared" si="1"/>
        <v>0.5</v>
      </c>
      <c r="C70" s="16">
        <f>C69+C69*IF(ABS(F69-H69)&lt;H69, 1, 3)</f>
        <v>0.04</v>
      </c>
      <c r="D70" s="9">
        <f>POWER((1/atkStake-1)*honestActivity,N)</f>
        <v>144</v>
      </c>
      <c r="E70" s="10">
        <f>D70/(D70+1)</f>
        <v>0.99310344827586206</v>
      </c>
      <c r="F70" s="7">
        <f>D70*honestHashpower+atkStake*totalCoins</f>
        <v>1353600</v>
      </c>
      <c r="G70" s="14">
        <f>IF(ABS(F70-MIN($F$69:F70))&gt;ABS(F69-MIN($F$69:F70)),-1,1)</f>
        <v>1</v>
      </c>
      <c r="H70" s="6">
        <f>POWER(honestHashpower,1/(N+1))*POWER(honestActivity*totalCoins,N/(N+1))*(POWER(N,-N/(N+1)) + POWER(N,1/(N+1)))</f>
        <v>1339924.9976584413</v>
      </c>
      <c r="L70" s="6"/>
      <c r="M70" s="6"/>
    </row>
    <row r="71" spans="1:13" x14ac:dyDescent="0.25">
      <c r="A71">
        <f t="shared" si="0"/>
        <v>2</v>
      </c>
      <c r="B71" s="1">
        <f t="shared" si="1"/>
        <v>0.5</v>
      </c>
      <c r="C71" s="12">
        <f>C70+G70*IF(ABS(F69-F70)/F70 &lt; 0.05, 0.01, 0.03)</f>
        <v>7.0000000000000007E-2</v>
      </c>
      <c r="D71" s="9">
        <f>POWER((1/atkStake-1)*honestActivity,N)</f>
        <v>44.127551020408156</v>
      </c>
      <c r="E71" s="10">
        <f>D71/(D71+1)</f>
        <v>0.97784058790276995</v>
      </c>
      <c r="F71" s="7">
        <f>D71*honestHashpower+atkStake*totalCoins</f>
        <v>1454161.2244897962</v>
      </c>
      <c r="G71" s="14">
        <f>IF(ABS(F71-MIN($F$69:F71))&gt;ABS(F70-MIN($F$69:F71)),-1,1)</f>
        <v>-1</v>
      </c>
      <c r="H71" s="6">
        <f>POWER(honestHashpower,1/(N+1))*POWER(honestActivity*totalCoins,N/(N+1))*(POWER(N,-N/(N+1)) + POWER(N,1/(N+1)))</f>
        <v>1339924.9976584413</v>
      </c>
      <c r="L71" s="6"/>
      <c r="M71" s="6"/>
    </row>
    <row r="72" spans="1:13" x14ac:dyDescent="0.25">
      <c r="A72">
        <f t="shared" si="0"/>
        <v>2</v>
      </c>
      <c r="B72" s="1">
        <f t="shared" si="1"/>
        <v>0.5</v>
      </c>
      <c r="C72" s="2">
        <f>C71+IF(G71&gt;0, (C71-C70)*IF(C71&gt;C70,1,1/2), -(C71-C70)*IF(C71&lt;C70,1,1/2))</f>
        <v>5.5000000000000007E-2</v>
      </c>
      <c r="D72" s="9">
        <f>POWER((1/atkStake-1)*honestActivity,N)</f>
        <v>73.803719008264451</v>
      </c>
      <c r="E72" s="10">
        <f>D72/(D72+1)</f>
        <v>0.98663168070708462</v>
      </c>
      <c r="F72" s="7">
        <f>D72*honestHashpower+atkStake*totalCoins</f>
        <v>1314736.3636363638</v>
      </c>
      <c r="G72" s="14">
        <f>IF(ABS(F72-MIN($F$69:F72))&gt;ABS(F71-MIN($F$69:F72)),-1,1)</f>
        <v>1</v>
      </c>
      <c r="H72" s="6">
        <f>POWER(honestHashpower,1/(N+1))*POWER(honestActivity*totalCoins,N/(N+1))*(POWER(N,-N/(N+1)) + POWER(N,1/(N+1)))</f>
        <v>1339924.9976584413</v>
      </c>
      <c r="L72" s="6"/>
      <c r="M72" s="6"/>
    </row>
    <row r="73" spans="1:13" x14ac:dyDescent="0.25">
      <c r="A73">
        <f t="shared" si="0"/>
        <v>2</v>
      </c>
      <c r="B73" s="1">
        <f t="shared" si="1"/>
        <v>0.5</v>
      </c>
      <c r="C73" s="2">
        <f>C72+IF(G72&gt;0, (C72-C71)*IF(C72&gt;C71,1,1/2), -(C72-C71)*IF(C72&lt;C71,1,1/2))</f>
        <v>4.7500000000000007E-2</v>
      </c>
      <c r="D73" s="9">
        <f>POWER((1/atkStake-1)*honestActivity,N)</f>
        <v>100.52700831024929</v>
      </c>
      <c r="E73" s="10">
        <f>D73/(D73+1)</f>
        <v>0.99015040414719824</v>
      </c>
      <c r="F73" s="7">
        <f>D73*honestHashpower+atkStake*totalCoins</f>
        <v>1297318.8365650969</v>
      </c>
      <c r="G73" s="14">
        <f>IF(ABS(F73-MIN($F$69:F73))&gt;ABS(F72-MIN($F$69:F73)),-1,1)</f>
        <v>1</v>
      </c>
      <c r="H73" s="6">
        <f>POWER(honestHashpower,1/(N+1))*POWER(honestActivity*totalCoins,N/(N+1))*(POWER(N,-N/(N+1)) + POWER(N,1/(N+1)))</f>
        <v>1339924.9976584413</v>
      </c>
      <c r="L73" s="6"/>
      <c r="M73" s="6"/>
    </row>
    <row r="74" spans="1:13" x14ac:dyDescent="0.25">
      <c r="A74">
        <f t="shared" si="0"/>
        <v>2</v>
      </c>
      <c r="B74" s="1">
        <f t="shared" si="1"/>
        <v>0.5</v>
      </c>
      <c r="C74" s="2">
        <f>C73+IF(G73&gt;0, (C73-C72)*IF(C73&gt;C72,1,1/2), -(C73-C72)*IF(C73&lt;C72,1,1/2))</f>
        <v>4.3750000000000011E-2</v>
      </c>
      <c r="D74" s="9">
        <f>POWER((1/atkStake-1)*honestActivity,N)</f>
        <v>119.43367346938768</v>
      </c>
      <c r="E74" s="10">
        <f>D74/(D74+1)</f>
        <v>0.99169667443338272</v>
      </c>
      <c r="F74" s="7">
        <f>D74*honestHashpower+atkStake*totalCoins</f>
        <v>1313008.163265306</v>
      </c>
      <c r="G74" s="14">
        <f>IF(ABS(F74-MIN($F$69:F74))&gt;ABS(F73-MIN($F$69:F74)),-1,1)</f>
        <v>-1</v>
      </c>
      <c r="H74" s="6">
        <f>POWER(honestHashpower,1/(N+1))*POWER(honestActivity*totalCoins,N/(N+1))*(POWER(N,-N/(N+1)) + POWER(N,1/(N+1)))</f>
        <v>1339924.9976584413</v>
      </c>
      <c r="L74" s="6"/>
      <c r="M74" s="6"/>
    </row>
    <row r="75" spans="1:13" x14ac:dyDescent="0.25">
      <c r="A75">
        <f t="shared" si="0"/>
        <v>2</v>
      </c>
      <c r="B75" s="1">
        <f t="shared" si="1"/>
        <v>0.5</v>
      </c>
      <c r="C75" s="2">
        <f>C74+IF(G74&gt;0, (C74-C73)*IF(C74&gt;C73,1,1/2), -(C74-C73)*IF(C74&lt;C73,1,1/2))</f>
        <v>4.7500000000000007E-2</v>
      </c>
      <c r="D75" s="9">
        <f>POWER((1/atkStake-1)*honestActivity,N)</f>
        <v>100.52700831024929</v>
      </c>
      <c r="E75" s="10">
        <f>D75/(D75+1)</f>
        <v>0.99015040414719824</v>
      </c>
      <c r="F75" s="7">
        <f>D75*honestHashpower+atkStake*totalCoins</f>
        <v>1297318.8365650969</v>
      </c>
      <c r="G75" s="14">
        <f>IF(ABS(F75-MIN($F$69:F75))&gt;ABS(F74-MIN($F$69:F75)),-1,1)</f>
        <v>1</v>
      </c>
      <c r="H75" s="6">
        <f>POWER(honestHashpower,1/(N+1))*POWER(honestActivity*totalCoins,N/(N+1))*(POWER(N,-N/(N+1)) + POWER(N,1/(N+1)))</f>
        <v>1339924.9976584413</v>
      </c>
      <c r="L75" s="6"/>
      <c r="M75" s="6"/>
    </row>
    <row r="76" spans="1:13" x14ac:dyDescent="0.25">
      <c r="A76">
        <f t="shared" si="0"/>
        <v>2</v>
      </c>
      <c r="B76" s="1">
        <f t="shared" si="1"/>
        <v>0.5</v>
      </c>
      <c r="C76" s="2">
        <f>C75+IF(G75&gt;0, (C75-C74)*IF(C75&gt;C74,1,1/2), -(C75-C74)*IF(C75&lt;C74,1,1/2))</f>
        <v>5.1250000000000004E-2</v>
      </c>
      <c r="D76" s="9">
        <f>POWER((1/atkStake-1)*honestActivity,N)</f>
        <v>85.675342058298625</v>
      </c>
      <c r="E76" s="10">
        <f>D76/(D76+1)</f>
        <v>0.98846269335369463</v>
      </c>
      <c r="F76" s="7">
        <f>D76*honestHashpower+atkStake*totalCoins</f>
        <v>1299471.5050565139</v>
      </c>
      <c r="G76" s="14">
        <f>IF(ABS(F76-MIN($F$69:F76))&gt;ABS(F75-MIN($F$69:F76)),-1,1)</f>
        <v>-1</v>
      </c>
      <c r="H76" s="6">
        <f>POWER(honestHashpower,1/(N+1))*POWER(honestActivity*totalCoins,N/(N+1))*(POWER(N,-N/(N+1)) + POWER(N,1/(N+1)))</f>
        <v>1339924.9976584413</v>
      </c>
      <c r="L76" s="6"/>
      <c r="M76" s="6"/>
    </row>
    <row r="77" spans="1:13" x14ac:dyDescent="0.25">
      <c r="A77">
        <f t="shared" si="0"/>
        <v>2</v>
      </c>
      <c r="B77" s="1">
        <f t="shared" si="1"/>
        <v>0.5</v>
      </c>
      <c r="C77" s="2">
        <f>C76+IF(G76&gt;0, (C76-C75)*IF(C76&gt;C75,1,1/2), -(C76-C75)*IF(C76&lt;C75,1,1/2))</f>
        <v>4.9375000000000002E-2</v>
      </c>
      <c r="D77" s="9">
        <f>POWER((1/atkStake-1)*honestActivity,N)</f>
        <v>92.671086364364669</v>
      </c>
      <c r="E77" s="10">
        <f>D77/(D77+1)</f>
        <v>0.98932434715115647</v>
      </c>
      <c r="F77" s="7">
        <f>D77*honestHashpower+atkStake*totalCoins</f>
        <v>1296502.7800032045</v>
      </c>
      <c r="G77" s="14">
        <f>IF(ABS(F77-MIN($F$69:F77))&gt;ABS(F76-MIN($F$69:F77)),-1,1)</f>
        <v>1</v>
      </c>
      <c r="H77" s="6">
        <f>POWER(honestHashpower,1/(N+1))*POWER(honestActivity*totalCoins,N/(N+1))*(POWER(N,-N/(N+1)) + POWER(N,1/(N+1)))</f>
        <v>1339924.9976584413</v>
      </c>
      <c r="L77" s="6"/>
      <c r="M77" s="6"/>
    </row>
    <row r="78" spans="1:13" x14ac:dyDescent="0.25">
      <c r="A78">
        <f t="shared" si="0"/>
        <v>2</v>
      </c>
      <c r="B78" s="1">
        <f t="shared" si="1"/>
        <v>0.5</v>
      </c>
      <c r="C78" s="2">
        <f>C77+IF(G77&gt;0, (C77-C76)*IF(C77&gt;C76,1,1/2), -(C77-C76)*IF(C77&lt;C76,1,1/2))</f>
        <v>4.8437500000000001E-2</v>
      </c>
      <c r="D78" s="9">
        <f>POWER((1/atkStake-1)*honestActivity,N)</f>
        <v>96.483090530697183</v>
      </c>
      <c r="E78" s="10">
        <f>D78/(D78+1)</f>
        <v>0.98974181066115152</v>
      </c>
      <c r="F78" s="7">
        <f>D78*honestHashpower+atkStake*totalCoins</f>
        <v>1296400.5983350677</v>
      </c>
      <c r="G78" s="14">
        <f>IF(ABS(F78-MIN($F$69:F78))&gt;ABS(F77-MIN($F$69:F78)),-1,1)</f>
        <v>1</v>
      </c>
      <c r="H78" s="6">
        <f>POWER(honestHashpower,1/(N+1))*POWER(honestActivity*totalCoins,N/(N+1))*(POWER(N,-N/(N+1)) + POWER(N,1/(N+1)))</f>
        <v>1339924.9976584413</v>
      </c>
      <c r="L78" s="6"/>
      <c r="M78" s="6"/>
    </row>
    <row r="79" spans="1:13" x14ac:dyDescent="0.25">
      <c r="A79">
        <f t="shared" si="0"/>
        <v>2</v>
      </c>
      <c r="B79" s="1">
        <f t="shared" si="1"/>
        <v>0.5</v>
      </c>
      <c r="C79" s="2">
        <f>C78+IF(G78&gt;0, (C78-C77)*IF(C78&gt;C77,1,1/2), -(C78-C77)*IF(C78&lt;C77,1,1/2))</f>
        <v>4.7968750000000004E-2</v>
      </c>
      <c r="D79" s="9">
        <f>POWER((1/atkStake-1)*honestActivity,N)</f>
        <v>98.474914853207977</v>
      </c>
      <c r="E79" s="10">
        <f>D79/(D79+1)</f>
        <v>0.98994721431553201</v>
      </c>
      <c r="F79" s="7">
        <f>D79*honestHashpower+atkStake*totalCoins</f>
        <v>1296727.1253541152</v>
      </c>
      <c r="G79" s="14">
        <f>IF(ABS(F79-MIN($F$69:F79))&gt;ABS(F78-MIN($F$69:F79)),-1,1)</f>
        <v>-1</v>
      </c>
      <c r="H79" s="6">
        <f>POWER(honestHashpower,1/(N+1))*POWER(honestActivity*totalCoins,N/(N+1))*(POWER(N,-N/(N+1)) + POWER(N,1/(N+1)))</f>
        <v>1339924.9976584413</v>
      </c>
      <c r="L79" s="6"/>
      <c r="M79" s="6"/>
    </row>
    <row r="80" spans="1:13" x14ac:dyDescent="0.25">
      <c r="A80">
        <f t="shared" si="0"/>
        <v>2</v>
      </c>
      <c r="B80" s="1">
        <f t="shared" si="1"/>
        <v>0.5</v>
      </c>
      <c r="C80" s="2">
        <f>C79+IF(G79&gt;0, (C79-C78)*IF(C79&gt;C78,1,1/2), -(C79-C78)*IF(C79&lt;C78,1,1/2))</f>
        <v>4.8437500000000001E-2</v>
      </c>
      <c r="D80" s="9">
        <f>POWER((1/atkStake-1)*honestActivity,N)</f>
        <v>96.483090530697183</v>
      </c>
      <c r="E80" s="10">
        <f>D80/(D80+1)</f>
        <v>0.98974181066115152</v>
      </c>
      <c r="F80" s="7">
        <f>D80*honestHashpower+atkStake*totalCoins</f>
        <v>1296400.5983350677</v>
      </c>
      <c r="G80" s="14">
        <f>IF(ABS(F80-MIN($F$69:F80))&gt;ABS(F79-MIN($F$69:F80)),-1,1)</f>
        <v>1</v>
      </c>
      <c r="H80" s="6">
        <f>POWER(honestHashpower,1/(N+1))*POWER(honestActivity*totalCoins,N/(N+1))*(POWER(N,-N/(N+1)) + POWER(N,1/(N+1)))</f>
        <v>1339924.9976584413</v>
      </c>
      <c r="L80" s="6"/>
      <c r="M80" s="6"/>
    </row>
    <row r="81" spans="1:13" x14ac:dyDescent="0.25">
      <c r="A81">
        <f t="shared" si="0"/>
        <v>2</v>
      </c>
      <c r="B81" s="1">
        <f t="shared" si="1"/>
        <v>0.5</v>
      </c>
      <c r="C81" s="2">
        <f>C80+IF(G80&gt;0, (C80-C79)*IF(C80&gt;C79,1,1/2), -(C80-C79)*IF(C80&lt;C79,1,1/2))</f>
        <v>4.8906249999999998E-2</v>
      </c>
      <c r="D81" s="9">
        <f>POWER((1/atkStake-1)*honestActivity,N)</f>
        <v>94.549217099286494</v>
      </c>
      <c r="E81" s="10">
        <f>D81/(D81+1)</f>
        <v>0.98953418949565142</v>
      </c>
      <c r="F81" s="7">
        <f>D81*honestHashpower+atkStake*totalCoins</f>
        <v>1296329.0552368606</v>
      </c>
      <c r="G81" s="14">
        <f>IF(ABS(F81-MIN($F$69:F81))&gt;ABS(F80-MIN($F$69:F81)),-1,1)</f>
        <v>1</v>
      </c>
      <c r="H81" s="6">
        <f>POWER(honestHashpower,1/(N+1))*POWER(honestActivity*totalCoins,N/(N+1))*(POWER(N,-N/(N+1)) + POWER(N,1/(N+1)))</f>
        <v>1339924.9976584413</v>
      </c>
      <c r="L81" s="6"/>
      <c r="M81" s="6"/>
    </row>
    <row r="82" spans="1:13" x14ac:dyDescent="0.25">
      <c r="A82">
        <f t="shared" si="0"/>
        <v>2</v>
      </c>
      <c r="B82" s="1">
        <f t="shared" si="1"/>
        <v>0.5</v>
      </c>
      <c r="C82" s="2">
        <f>C81+IF(G81&gt;0, (C81-C80)*IF(C81&gt;C80,1,1/2), -(C81-C80)*IF(C81&lt;C80,1,1/2))</f>
        <v>4.9374999999999995E-2</v>
      </c>
      <c r="D82" s="9">
        <f>POWER((1/atkStake-1)*honestActivity,N)</f>
        <v>92.671086364364697</v>
      </c>
      <c r="E82" s="10">
        <f>D82/(D82+1)</f>
        <v>0.98932434715115647</v>
      </c>
      <c r="F82" s="7">
        <f>D82*honestHashpower+atkStake*totalCoins</f>
        <v>1296502.7800032045</v>
      </c>
      <c r="G82" s="14">
        <f>IF(ABS(F82-MIN($F$69:F82))&gt;ABS(F81-MIN($F$69:F82)),-1,1)</f>
        <v>-1</v>
      </c>
      <c r="H82" s="6">
        <f>POWER(honestHashpower,1/(N+1))*POWER(honestActivity*totalCoins,N/(N+1))*(POWER(N,-N/(N+1)) + POWER(N,1/(N+1)))</f>
        <v>1339924.9976584413</v>
      </c>
      <c r="L82" s="6"/>
      <c r="M82" s="6"/>
    </row>
    <row r="83" spans="1:13" x14ac:dyDescent="0.25">
      <c r="A83">
        <f t="shared" si="0"/>
        <v>2</v>
      </c>
      <c r="B83" s="1">
        <f t="shared" si="1"/>
        <v>0.5</v>
      </c>
      <c r="C83" s="2">
        <f>C82+IF(G82&gt;0, (C82-C81)*IF(C82&gt;C81,1,1/2), -(C82-C81)*IF(C82&lt;C81,1,1/2))</f>
        <v>4.9140624999999993E-2</v>
      </c>
      <c r="D83" s="9">
        <f>POWER((1/atkStake-1)*honestActivity,N)</f>
        <v>93.60331778051318</v>
      </c>
      <c r="E83" s="10">
        <f>D83/(D83+1)</f>
        <v>0.98942954619921386</v>
      </c>
      <c r="F83" s="7">
        <f>D83*honestHashpower+atkStake*totalCoins</f>
        <v>1296385.8482342579</v>
      </c>
      <c r="G83" s="14">
        <f>IF(ABS(F83-MIN($F$69:F83))&gt;ABS(F82-MIN($F$69:F83)),-1,1)</f>
        <v>1</v>
      </c>
      <c r="H83" s="6">
        <f>POWER(honestHashpower,1/(N+1))*POWER(honestActivity*totalCoins,N/(N+1))*(POWER(N,-N/(N+1)) + POWER(N,1/(N+1)))</f>
        <v>1339924.9976584413</v>
      </c>
      <c r="L83" s="6"/>
      <c r="M83" s="6"/>
    </row>
    <row r="84" spans="1:13" x14ac:dyDescent="0.25">
      <c r="A84">
        <f t="shared" si="0"/>
        <v>2</v>
      </c>
      <c r="B84" s="1">
        <f t="shared" si="1"/>
        <v>0.5</v>
      </c>
      <c r="C84" s="2">
        <f>C83+IF(G83&gt;0, (C83-C82)*IF(C83&gt;C82,1,1/2), -(C83-C82)*IF(C83&lt;C82,1,1/2))</f>
        <v>4.9023437499999989E-2</v>
      </c>
      <c r="D84" s="9">
        <f>POWER((1/atkStake-1)*honestActivity,N)</f>
        <v>94.074542467579917</v>
      </c>
      <c r="E84" s="10">
        <f>D84/(D84+1)</f>
        <v>0.98948193728788125</v>
      </c>
      <c r="F84" s="7">
        <f>D84*honestHashpower+atkStake*totalCoins</f>
        <v>1296349.8618573514</v>
      </c>
      <c r="G84" s="14">
        <f>IF(ABS(F84-MIN($F$69:F84))&gt;ABS(F83-MIN($F$69:F84)),-1,1)</f>
        <v>1</v>
      </c>
      <c r="H84" s="6">
        <f>POWER(honestHashpower,1/(N+1))*POWER(honestActivity*totalCoins,N/(N+1))*(POWER(N,-N/(N+1)) + POWER(N,1/(N+1)))</f>
        <v>1339924.9976584413</v>
      </c>
      <c r="L84" s="6"/>
      <c r="M84" s="6"/>
    </row>
    <row r="85" spans="1:13" x14ac:dyDescent="0.25">
      <c r="A85">
        <f t="shared" si="0"/>
        <v>2</v>
      </c>
      <c r="B85" s="1">
        <f t="shared" si="1"/>
        <v>0.5</v>
      </c>
      <c r="C85" s="2">
        <f>C84+IF(G84&gt;0, (C84-C83)*IF(C84&gt;C83,1,1/2), -(C84-C83)*IF(C84&lt;C83,1,1/2))</f>
        <v>4.8964843749999987E-2</v>
      </c>
      <c r="D85" s="9">
        <f>POWER((1/atkStake-1)*honestActivity,N)</f>
        <v>94.311446458094508</v>
      </c>
      <c r="E85" s="10">
        <f>D85/(D85+1)</f>
        <v>0.98950808074831109</v>
      </c>
      <c r="F85" s="7">
        <f>D85*honestHashpower+atkStake*totalCoins</f>
        <v>1296337.5519156156</v>
      </c>
      <c r="G85" s="14">
        <f>IF(ABS(F85-MIN($F$69:F85))&gt;ABS(F84-MIN($F$69:F85)),-1,1)</f>
        <v>1</v>
      </c>
      <c r="H85" s="6">
        <f>POWER(honestHashpower,1/(N+1))*POWER(honestActivity*totalCoins,N/(N+1))*(POWER(N,-N/(N+1)) + POWER(N,1/(N+1)))</f>
        <v>1339924.9976584413</v>
      </c>
      <c r="L85" s="6"/>
      <c r="M85" s="6"/>
    </row>
    <row r="86" spans="1:13" x14ac:dyDescent="0.25">
      <c r="A86">
        <v>1</v>
      </c>
      <c r="B86" s="1">
        <f t="shared" si="1"/>
        <v>0.5</v>
      </c>
      <c r="C86" s="2">
        <v>1E-3</v>
      </c>
      <c r="D86" s="9">
        <f>POWER((1/atkStake-1)*honestActivity,N)</f>
        <v>499.5</v>
      </c>
      <c r="E86" s="10">
        <f>D86/(D86+1)</f>
        <v>0.99800199800199796</v>
      </c>
      <c r="F86" s="7">
        <f>D86*honestHashpower+atkStake*totalCoins</f>
        <v>2215800</v>
      </c>
      <c r="H86" s="6">
        <f>POWER(honestHashpower,1/(N+1))*POWER(honestActivity*totalCoins,N/(N+1))*(POWER(N,-N/(N+1)) + POWER(N,1/(N+1)))</f>
        <v>397994.97484264802</v>
      </c>
      <c r="L86" s="6"/>
      <c r="M86" s="6"/>
    </row>
    <row r="87" spans="1:13" x14ac:dyDescent="0.25">
      <c r="A87">
        <f>A86</f>
        <v>1</v>
      </c>
      <c r="B87" s="1">
        <f t="shared" si="1"/>
        <v>0.5</v>
      </c>
      <c r="C87" s="12">
        <f>C86+C86*IF(ABS(F86-M76)&lt;M76, 1, 3)</f>
        <v>4.0000000000000001E-3</v>
      </c>
      <c r="D87" s="9">
        <f>POWER((1/atkStake-1)*honestActivity,N)</f>
        <v>124.5</v>
      </c>
      <c r="E87" s="10">
        <f>D87/(D87+1)</f>
        <v>0.99203187250996017</v>
      </c>
      <c r="F87" s="7">
        <f>D87*honestHashpower+atkStake*totalCoins</f>
        <v>619800</v>
      </c>
      <c r="G87" s="14">
        <f>IF(ABS(F87-MIN($F$86:F87))&gt;ABS(F86-MIN($F$86:F87)),-1,1)</f>
        <v>1</v>
      </c>
      <c r="H87" s="6">
        <f>POWER(honestHashpower,1/(N+1))*POWER(honestActivity*totalCoins,N/(N+1))*(POWER(N,-N/(N+1)) + POWER(N,1/(N+1)))</f>
        <v>397994.97484264802</v>
      </c>
      <c r="L87" s="6"/>
      <c r="M87" s="6"/>
    </row>
    <row r="88" spans="1:13" x14ac:dyDescent="0.25">
      <c r="A88">
        <f t="shared" ref="A88:A102" si="2">A87</f>
        <v>1</v>
      </c>
      <c r="B88" s="1">
        <f t="shared" si="1"/>
        <v>0.5</v>
      </c>
      <c r="C88" s="2">
        <f>C87+IF(G87&gt;0, (C87-C86)*IF(C87&gt;C86,1,1/2), -(C87-C86)*IF(C87&lt;C86,1,1/2))</f>
        <v>7.0000000000000001E-3</v>
      </c>
      <c r="D88" s="9">
        <f>POWER((1/atkStake-1)*honestActivity,N)</f>
        <v>70.928571428571431</v>
      </c>
      <c r="E88" s="10">
        <f>D88/(D88+1)</f>
        <v>0.98609731876861961</v>
      </c>
      <c r="F88" s="7">
        <f>D88*honestHashpower+atkStake*totalCoins</f>
        <v>438085.71428571432</v>
      </c>
      <c r="G88" s="14">
        <f>IF(ABS(F88-MIN($F$86:F88))&gt;ABS(F87-MIN($F$86:F88)),-1,1)</f>
        <v>1</v>
      </c>
      <c r="H88" s="6">
        <f>POWER(honestHashpower,1/(N+1))*POWER(honestActivity*totalCoins,N/(N+1))*(POWER(N,-N/(N+1)) + POWER(N,1/(N+1)))</f>
        <v>397994.97484264802</v>
      </c>
      <c r="L88" s="6"/>
      <c r="M88" s="6"/>
    </row>
    <row r="89" spans="1:13" x14ac:dyDescent="0.25">
      <c r="A89">
        <f t="shared" si="2"/>
        <v>1</v>
      </c>
      <c r="B89" s="1">
        <f t="shared" si="1"/>
        <v>0.5</v>
      </c>
      <c r="C89" s="2">
        <f>C88+IF(G88&gt;0, (C88-C87)*IF(C88&gt;C87,1,1/2), -(C88-C87)*IF(C88&lt;C87,1,1/2))</f>
        <v>0.01</v>
      </c>
      <c r="D89" s="9">
        <f>POWER((1/atkStake-1)*honestActivity,N)</f>
        <v>49.5</v>
      </c>
      <c r="E89" s="10">
        <f>D89/(D89+1)</f>
        <v>0.98019801980198018</v>
      </c>
      <c r="F89" s="7">
        <f>D89*honestHashpower+atkStake*totalCoins</f>
        <v>397800</v>
      </c>
      <c r="G89" s="14">
        <f>IF(ABS(F89-MIN($F$86:F89))&gt;ABS(F88-MIN($F$86:F89)),-1,1)</f>
        <v>1</v>
      </c>
      <c r="H89" s="6">
        <f>POWER(honestHashpower,1/(N+1))*POWER(honestActivity*totalCoins,N/(N+1))*(POWER(N,-N/(N+1)) + POWER(N,1/(N+1)))</f>
        <v>397994.97484264802</v>
      </c>
      <c r="L89" s="6"/>
      <c r="M89" s="6"/>
    </row>
    <row r="90" spans="1:13" x14ac:dyDescent="0.25">
      <c r="A90">
        <f t="shared" si="2"/>
        <v>1</v>
      </c>
      <c r="B90" s="1">
        <f t="shared" si="1"/>
        <v>0.5</v>
      </c>
      <c r="C90" s="2">
        <f>C89+IF(G89&gt;0, (C89-C88)*IF(C89&gt;C88,1,1/2), -(C89-C88)*IF(C89&lt;C88,1,1/2))</f>
        <v>1.3000000000000001E-2</v>
      </c>
      <c r="D90" s="9">
        <f>POWER((1/atkStake-1)*honestActivity,N)</f>
        <v>37.96153846153846</v>
      </c>
      <c r="E90" s="10">
        <f>D90/(D90+1)</f>
        <v>0.9743336623889437</v>
      </c>
      <c r="F90" s="7">
        <f>D90*honestHashpower+atkStake*totalCoins</f>
        <v>401030.76923076925</v>
      </c>
      <c r="G90" s="14">
        <f>IF(ABS(F90-MIN($F$86:F90))&gt;ABS(F89-MIN($F$86:F90)),-1,1)</f>
        <v>-1</v>
      </c>
      <c r="H90" s="6">
        <f>POWER(honestHashpower,1/(N+1))*POWER(honestActivity*totalCoins,N/(N+1))*(POWER(N,-N/(N+1)) + POWER(N,1/(N+1)))</f>
        <v>397994.97484264802</v>
      </c>
      <c r="L90" s="6"/>
      <c r="M90" s="6"/>
    </row>
    <row r="91" spans="1:13" x14ac:dyDescent="0.25">
      <c r="A91">
        <f t="shared" si="2"/>
        <v>1</v>
      </c>
      <c r="B91" s="1">
        <f t="shared" si="1"/>
        <v>0.5</v>
      </c>
      <c r="C91" s="2">
        <f>C90+IF(G90&gt;0, (C90-C89)*IF(C90&gt;C89,1,1/2), -(C90-C89)*IF(C90&lt;C89,1,1/2))</f>
        <v>1.15E-2</v>
      </c>
      <c r="D91" s="9">
        <f>POWER((1/atkStake-1)*honestActivity,N)</f>
        <v>42.978260869565219</v>
      </c>
      <c r="E91" s="10">
        <f>D91/(D91+1)</f>
        <v>0.97726149283242714</v>
      </c>
      <c r="F91" s="7">
        <f>D91*honestHashpower+atkStake*totalCoins</f>
        <v>396104.34782608697</v>
      </c>
      <c r="G91" s="14">
        <f>IF(ABS(F91-MIN($F$86:F91))&gt;ABS(F90-MIN($F$86:F91)),-1,1)</f>
        <v>1</v>
      </c>
      <c r="H91" s="6">
        <f>POWER(honestHashpower,1/(N+1))*POWER(honestActivity*totalCoins,N/(N+1))*(POWER(N,-N/(N+1)) + POWER(N,1/(N+1)))</f>
        <v>397994.97484264802</v>
      </c>
      <c r="L91" s="6"/>
      <c r="M91" s="6"/>
    </row>
    <row r="92" spans="1:13" x14ac:dyDescent="0.25">
      <c r="A92">
        <f t="shared" si="2"/>
        <v>1</v>
      </c>
      <c r="B92" s="1">
        <f t="shared" si="1"/>
        <v>0.5</v>
      </c>
      <c r="C92" s="2">
        <f>C91+IF(G91&gt;0, (C91-C90)*IF(C91&gt;C90,1,1/2), -(C91-C90)*IF(C91&lt;C90,1,1/2))</f>
        <v>1.0749999999999999E-2</v>
      </c>
      <c r="D92" s="9">
        <f>POWER((1/atkStake-1)*honestActivity,N)</f>
        <v>46.011627906976749</v>
      </c>
      <c r="E92" s="10">
        <f>D92/(D92+1)</f>
        <v>0.97872866683156068</v>
      </c>
      <c r="F92" s="7">
        <f>D92*honestHashpower+atkStake*totalCoins</f>
        <v>395951.16279069765</v>
      </c>
      <c r="G92" s="14">
        <f>IF(ABS(F92-MIN($F$86:F92))&gt;ABS(F91-MIN($F$86:F92)),-1,1)</f>
        <v>1</v>
      </c>
      <c r="H92" s="6">
        <f>POWER(honestHashpower,1/(N+1))*POWER(honestActivity*totalCoins,N/(N+1))*(POWER(N,-N/(N+1)) + POWER(N,1/(N+1)))</f>
        <v>397994.97484264802</v>
      </c>
      <c r="L92" s="6"/>
      <c r="M92" s="6"/>
    </row>
    <row r="93" spans="1:13" x14ac:dyDescent="0.25">
      <c r="A93">
        <f t="shared" si="2"/>
        <v>1</v>
      </c>
      <c r="B93" s="1">
        <f t="shared" si="1"/>
        <v>0.5</v>
      </c>
      <c r="C93" s="2">
        <f>C92+IF(G92&gt;0, (C92-C91)*IF(C92&gt;C91,1,1/2), -(C92-C91)*IF(C92&lt;C91,1,1/2))</f>
        <v>1.0374999999999999E-2</v>
      </c>
      <c r="D93" s="9">
        <f>POWER((1/atkStake-1)*honestActivity,N)</f>
        <v>47.692771084337352</v>
      </c>
      <c r="E93" s="10">
        <f>D93/(D93+1)</f>
        <v>0.97946307064208837</v>
      </c>
      <c r="F93" s="7">
        <f>D93*honestHashpower+atkStake*totalCoins</f>
        <v>396598.19277108432</v>
      </c>
      <c r="G93" s="14">
        <f>IF(ABS(F93-MIN($F$86:F93))&gt;ABS(F92-MIN($F$86:F93)),-1,1)</f>
        <v>-1</v>
      </c>
      <c r="H93" s="6">
        <f>POWER(honestHashpower,1/(N+1))*POWER(honestActivity*totalCoins,N/(N+1))*(POWER(N,-N/(N+1)) + POWER(N,1/(N+1)))</f>
        <v>397994.97484264802</v>
      </c>
      <c r="L93" s="6"/>
      <c r="M93" s="6"/>
    </row>
    <row r="94" spans="1:13" x14ac:dyDescent="0.25">
      <c r="A94">
        <f t="shared" si="2"/>
        <v>1</v>
      </c>
      <c r="B94" s="1">
        <f t="shared" si="1"/>
        <v>0.5</v>
      </c>
      <c r="C94" s="2">
        <f>C93+IF(G93&gt;0, (C93-C92)*IF(C93&gt;C92,1,1/2), -(C93-C92)*IF(C93&lt;C92,1,1/2))</f>
        <v>1.0749999999999999E-2</v>
      </c>
      <c r="D94" s="9">
        <f>POWER((1/atkStake-1)*honestActivity,N)</f>
        <v>46.011627906976749</v>
      </c>
      <c r="E94" s="10">
        <f>D94/(D94+1)</f>
        <v>0.97872866683156068</v>
      </c>
      <c r="F94" s="7">
        <f>D94*honestHashpower+atkStake*totalCoins</f>
        <v>395951.16279069765</v>
      </c>
      <c r="G94" s="14">
        <f>IF(ABS(F94-MIN($F$86:F94))&gt;ABS(F93-MIN($F$86:F94)),-1,1)</f>
        <v>1</v>
      </c>
      <c r="H94" s="6">
        <f>POWER(honestHashpower,1/(N+1))*POWER(honestActivity*totalCoins,N/(N+1))*(POWER(N,-N/(N+1)) + POWER(N,1/(N+1)))</f>
        <v>397994.97484264802</v>
      </c>
      <c r="L94" s="6"/>
      <c r="M94" s="6"/>
    </row>
    <row r="95" spans="1:13" x14ac:dyDescent="0.25">
      <c r="A95">
        <f t="shared" si="2"/>
        <v>1</v>
      </c>
      <c r="B95" s="1">
        <f t="shared" si="1"/>
        <v>0.5</v>
      </c>
      <c r="C95" s="2">
        <f>C94+IF(G94&gt;0, (C94-C93)*IF(C94&gt;C93,1,1/2), -(C94-C93)*IF(C94&lt;C93,1,1/2))</f>
        <v>1.1124999999999999E-2</v>
      </c>
      <c r="D95" s="9">
        <f>POWER((1/atkStake-1)*honestActivity,N)</f>
        <v>44.443820224719104</v>
      </c>
      <c r="E95" s="10">
        <f>D95/(D95+1)</f>
        <v>0.97799480776362957</v>
      </c>
      <c r="F95" s="7">
        <f>D95*honestHashpower+atkStake*totalCoins</f>
        <v>395802.80898876407</v>
      </c>
      <c r="G95" s="14">
        <f>IF(ABS(F95-MIN($F$86:F95))&gt;ABS(F94-MIN($F$86:F95)),-1,1)</f>
        <v>1</v>
      </c>
      <c r="H95" s="6">
        <f>POWER(honestHashpower,1/(N+1))*POWER(honestActivity*totalCoins,N/(N+1))*(POWER(N,-N/(N+1)) + POWER(N,1/(N+1)))</f>
        <v>397994.97484264802</v>
      </c>
      <c r="L95" s="6"/>
      <c r="M95" s="6"/>
    </row>
    <row r="96" spans="1:13" x14ac:dyDescent="0.25">
      <c r="A96">
        <f t="shared" si="2"/>
        <v>1</v>
      </c>
      <c r="B96" s="1">
        <f t="shared" si="1"/>
        <v>0.5</v>
      </c>
      <c r="C96" s="2">
        <f>C95+IF(G95&gt;0, (C95-C94)*IF(C95&gt;C94,1,1/2), -(C95-C94)*IF(C95&lt;C94,1,1/2))</f>
        <v>1.15E-2</v>
      </c>
      <c r="D96" s="9">
        <f>POWER((1/atkStake-1)*honestActivity,N)</f>
        <v>42.978260869565219</v>
      </c>
      <c r="E96" s="10">
        <f>D96/(D96+1)</f>
        <v>0.97726149283242714</v>
      </c>
      <c r="F96" s="7">
        <f>D96*honestHashpower+atkStake*totalCoins</f>
        <v>396104.34782608697</v>
      </c>
      <c r="G96" s="14">
        <f>IF(ABS(F96-MIN($F$86:F96))&gt;ABS(F95-MIN($F$86:F96)),-1,1)</f>
        <v>-1</v>
      </c>
      <c r="H96" s="6">
        <f>POWER(honestHashpower,1/(N+1))*POWER(honestActivity*totalCoins,N/(N+1))*(POWER(N,-N/(N+1)) + POWER(N,1/(N+1)))</f>
        <v>397994.97484264802</v>
      </c>
      <c r="L96" s="6"/>
      <c r="M96" s="6"/>
    </row>
    <row r="97" spans="1:13" x14ac:dyDescent="0.25">
      <c r="A97">
        <f t="shared" si="2"/>
        <v>1</v>
      </c>
      <c r="B97" s="1">
        <f t="shared" si="1"/>
        <v>0.5</v>
      </c>
      <c r="C97" s="2">
        <f>C96+IF(G96&gt;0, (C96-C95)*IF(C96&gt;C95,1,1/2), -(C96-C95)*IF(C96&lt;C95,1,1/2))</f>
        <v>1.13125E-2</v>
      </c>
      <c r="D97" s="9">
        <f>POWER((1/atkStake-1)*honestActivity,N)</f>
        <v>43.69889502762431</v>
      </c>
      <c r="E97" s="10">
        <f>D97/(D97+1)</f>
        <v>0.97762808231876897</v>
      </c>
      <c r="F97" s="7">
        <f>D97*honestHashpower+atkStake*totalCoins</f>
        <v>395900.13812154694</v>
      </c>
      <c r="G97" s="14">
        <f>IF(ABS(F97-MIN($F$86:F97))&gt;ABS(F96-MIN($F$86:F97)),-1,1)</f>
        <v>1</v>
      </c>
      <c r="H97" s="6">
        <f>POWER(honestHashpower,1/(N+1))*POWER(honestActivity*totalCoins,N/(N+1))*(POWER(N,-N/(N+1)) + POWER(N,1/(N+1)))</f>
        <v>397994.97484264802</v>
      </c>
      <c r="L97" s="6"/>
      <c r="M97" s="6"/>
    </row>
    <row r="98" spans="1:13" x14ac:dyDescent="0.25">
      <c r="A98">
        <f t="shared" si="2"/>
        <v>1</v>
      </c>
      <c r="B98" s="1">
        <f t="shared" si="1"/>
        <v>0.5</v>
      </c>
      <c r="C98" s="2">
        <f>C97+IF(G97&gt;0, (C97-C96)*IF(C97&gt;C96,1,1/2), -(C97-C96)*IF(C97&lt;C96,1,1/2))</f>
        <v>1.121875E-2</v>
      </c>
      <c r="D98" s="9">
        <f>POWER((1/atkStake-1)*honestActivity,N)</f>
        <v>44.068245125348191</v>
      </c>
      <c r="E98" s="10">
        <f>D98/(D98+1)</f>
        <v>0.97781142804165766</v>
      </c>
      <c r="F98" s="7">
        <f>D98*honestHashpower+atkStake*totalCoins</f>
        <v>395837.77855153207</v>
      </c>
      <c r="G98" s="14">
        <f>IF(ABS(F98-MIN($F$86:F98))&gt;ABS(F97-MIN($F$86:F98)),-1,1)</f>
        <v>1</v>
      </c>
      <c r="H98" s="6">
        <f>POWER(honestHashpower,1/(N+1))*POWER(honestActivity*totalCoins,N/(N+1))*(POWER(N,-N/(N+1)) + POWER(N,1/(N+1)))</f>
        <v>397994.97484264802</v>
      </c>
      <c r="L98" s="6"/>
      <c r="M98" s="6"/>
    </row>
    <row r="99" spans="1:13" x14ac:dyDescent="0.25">
      <c r="A99">
        <f t="shared" si="2"/>
        <v>1</v>
      </c>
      <c r="B99" s="1">
        <f t="shared" si="1"/>
        <v>0.5</v>
      </c>
      <c r="C99" s="2">
        <f>C98+IF(G98&gt;0, (C98-C97)*IF(C98&gt;C97,1,1/2), -(C98-C97)*IF(C98&lt;C97,1,1/2))</f>
        <v>1.1171875E-2</v>
      </c>
      <c r="D99" s="9">
        <f>POWER((1/atkStake-1)*honestActivity,N)</f>
        <v>44.25524475524476</v>
      </c>
      <c r="E99" s="10">
        <f>D99/(D99+1)</f>
        <v>0.9779031136521672</v>
      </c>
      <c r="F99" s="7">
        <f>D99*honestHashpower+atkStake*totalCoins</f>
        <v>395816.82692307694</v>
      </c>
      <c r="G99" s="14">
        <f>IF(ABS(F99-MIN($F$86:F99))&gt;ABS(F98-MIN($F$86:F99)),-1,1)</f>
        <v>1</v>
      </c>
      <c r="H99" s="6">
        <f>POWER(honestHashpower,1/(N+1))*POWER(honestActivity*totalCoins,N/(N+1))*(POWER(N,-N/(N+1)) + POWER(N,1/(N+1)))</f>
        <v>397994.97484264802</v>
      </c>
      <c r="L99" s="6"/>
      <c r="M99" s="6"/>
    </row>
    <row r="100" spans="1:13" x14ac:dyDescent="0.25">
      <c r="A100">
        <f t="shared" si="2"/>
        <v>1</v>
      </c>
      <c r="B100" s="1">
        <f t="shared" si="1"/>
        <v>0.5</v>
      </c>
      <c r="C100" s="2">
        <f>C99+IF(G99&gt;0, (C99-C98)*IF(C99&gt;C98,1,1/2), -(C99-C98)*IF(C99&lt;C98,1,1/2))</f>
        <v>1.11484375E-2</v>
      </c>
      <c r="D100" s="9">
        <f>POWER((1/atkStake-1)*honestActivity,N)</f>
        <v>44.349334267694459</v>
      </c>
      <c r="E100" s="10">
        <f>D100/(D100+1)</f>
        <v>0.97794895964520545</v>
      </c>
      <c r="F100" s="7">
        <f>D100*honestHashpower+atkStake*totalCoins</f>
        <v>395808.94577785558</v>
      </c>
      <c r="G100" s="14">
        <f>IF(ABS(F100-MIN($F$86:F100))&gt;ABS(F99-MIN($F$86:F100)),-1,1)</f>
        <v>1</v>
      </c>
      <c r="H100" s="6">
        <f>POWER(honestHashpower,1/(N+1))*POWER(honestActivity*totalCoins,N/(N+1))*(POWER(N,-N/(N+1)) + POWER(N,1/(N+1)))</f>
        <v>397994.97484264802</v>
      </c>
      <c r="L100" s="6"/>
      <c r="M100" s="6"/>
    </row>
    <row r="101" spans="1:13" x14ac:dyDescent="0.25">
      <c r="A101">
        <f t="shared" si="2"/>
        <v>1</v>
      </c>
      <c r="B101" s="1">
        <f t="shared" si="1"/>
        <v>0.5</v>
      </c>
      <c r="C101" s="2">
        <f>C100+IF(G100&gt;0, (C100-C99)*IF(C100&gt;C99,1,1/2), -(C100-C99)*IF(C100&lt;C99,1,1/2))</f>
        <v>1.113671875E-2</v>
      </c>
      <c r="D101" s="9">
        <f>POWER((1/atkStake-1)*honestActivity,N)</f>
        <v>44.396527534198526</v>
      </c>
      <c r="E101" s="10">
        <f>D101/(D101+1)</f>
        <v>0.97797188343873498</v>
      </c>
      <c r="F101" s="7">
        <f>D101*honestHashpower+atkStake*totalCoins</f>
        <v>395805.65865047352</v>
      </c>
      <c r="G101" s="14">
        <f>IF(ABS(F101-MIN($F$86:F101))&gt;ABS(F100-MIN($F$86:F101)),-1,1)</f>
        <v>1</v>
      </c>
      <c r="H101" s="6">
        <f>POWER(honestHashpower,1/(N+1))*POWER(honestActivity*totalCoins,N/(N+1))*(POWER(N,-N/(N+1)) + POWER(N,1/(N+1)))</f>
        <v>397994.97484264802</v>
      </c>
      <c r="L101" s="6"/>
      <c r="M101" s="6"/>
    </row>
    <row r="102" spans="1:13" x14ac:dyDescent="0.25">
      <c r="A102">
        <f t="shared" si="2"/>
        <v>1</v>
      </c>
      <c r="B102" s="1">
        <f t="shared" si="1"/>
        <v>0.5</v>
      </c>
      <c r="C102" s="2">
        <f>C101+IF(G101&gt;0, (C101-C100)*IF(C101&gt;C100,1,1/2), -(C101-C100)*IF(C101&lt;C100,1,1/2))</f>
        <v>1.1130859375E-2</v>
      </c>
      <c r="D102" s="9">
        <f>POWER((1/atkStake-1)*honestActivity,N)</f>
        <v>44.420161431830145</v>
      </c>
      <c r="E102" s="10">
        <f>D102/(D102+1)</f>
        <v>0.97798334553476052</v>
      </c>
      <c r="F102" s="7">
        <f>D102*honestHashpower+atkStake*totalCoins</f>
        <v>395804.17905005265</v>
      </c>
      <c r="G102" s="14">
        <f>IF(ABS(F102-MIN($F$86:F102))&gt;ABS(F101-MIN($F$86:F102)),-1,1)</f>
        <v>1</v>
      </c>
      <c r="H102" s="6">
        <f>POWER(honestHashpower,1/(N+1))*POWER(honestActivity*totalCoins,N/(N+1))*(POWER(N,-N/(N+1)) + POWER(N,1/(N+1)))</f>
        <v>397994.97484264802</v>
      </c>
      <c r="L102" s="6"/>
      <c r="M102" s="6"/>
    </row>
    <row r="103" spans="1:13" x14ac:dyDescent="0.25">
      <c r="A103">
        <v>4</v>
      </c>
      <c r="B103" s="1">
        <v>0.3</v>
      </c>
      <c r="C103" s="2">
        <v>0.01</v>
      </c>
      <c r="D103" s="9">
        <f>POWER((1/atkStake-1)*honestActivity,N)</f>
        <v>778082.76809999987</v>
      </c>
      <c r="E103" s="10">
        <f>D103/(D103+1)</f>
        <v>0.99999871479133606</v>
      </c>
      <c r="F103" s="7">
        <f>D103*honestHashpower+atkStake*totalCoins</f>
        <v>3423744179.6399994</v>
      </c>
      <c r="H103" s="6">
        <f>POWER(honestHashpower,1/(N+1))*POWER(honestActivity*totalCoins,N/(N+1))*(POWER(N,-N/(N+1)) + POWER(N,1/(N+1)))</f>
        <v>2147472.2199189225</v>
      </c>
      <c r="L103" s="6"/>
      <c r="M103" s="6"/>
    </row>
    <row r="104" spans="1:13" x14ac:dyDescent="0.25">
      <c r="A104">
        <f>A103</f>
        <v>4</v>
      </c>
      <c r="B104" s="1">
        <f>B103</f>
        <v>0.3</v>
      </c>
      <c r="C104" s="16">
        <f>C103+C103*IF(ABS(F103-H103)&lt;H103, 1, 3)</f>
        <v>0.04</v>
      </c>
      <c r="D104" s="9">
        <f>POWER((1/atkStake-1)*honestActivity,N)</f>
        <v>2687.3855999999987</v>
      </c>
      <c r="E104" s="10">
        <f>D104/(D104+1)</f>
        <v>0.99962802955052277</v>
      </c>
      <c r="F104" s="7">
        <f>D104*honestHashpower+atkStake*totalCoins</f>
        <v>12544496.639999995</v>
      </c>
      <c r="G104" s="14">
        <f>IF(ABS(F104-MIN($F$35:F104))&gt;ABS(F103-MIN($F$35:F104)),-1,1)</f>
        <v>1</v>
      </c>
      <c r="H104" s="6">
        <f>POWER(honestHashpower,1/(N+1))*POWER(honestActivity*totalCoins,N/(N+1))*(POWER(N,-N/(N+1)) + POWER(N,1/(N+1)))</f>
        <v>2147472.2199189225</v>
      </c>
      <c r="L104" s="6"/>
      <c r="M104" s="6"/>
    </row>
    <row r="105" spans="1:13" x14ac:dyDescent="0.25">
      <c r="A105">
        <f t="shared" ref="A105:B105" si="3">A104</f>
        <v>4</v>
      </c>
      <c r="B105" s="1">
        <f t="shared" si="3"/>
        <v>0.3</v>
      </c>
      <c r="C105" s="12">
        <f>C104+G104*IF(ABS(F103-F104)/F104 &lt; 0.05, 0.01, 0.03)</f>
        <v>7.0000000000000007E-2</v>
      </c>
      <c r="D105" s="9">
        <f>POWER((1/atkStake-1)*honestActivity,N)</f>
        <v>252.36240237401071</v>
      </c>
      <c r="E105" s="10">
        <f>D105/(D105+1)</f>
        <v>0.99605308447255791</v>
      </c>
      <c r="F105" s="7">
        <f>D105*honestHashpower+atkStake*totalCoins</f>
        <v>2370394.5704456475</v>
      </c>
      <c r="G105" s="14">
        <f>IF(ABS(F105-MIN($F$35:F105))&gt;ABS(F104-MIN($F$35:F105)),-1,1)</f>
        <v>1</v>
      </c>
      <c r="H105" s="6">
        <f>POWER(honestHashpower,1/(N+1))*POWER(honestActivity*totalCoins,N/(N+1))*(POWER(N,-N/(N+1)) + POWER(N,1/(N+1)))</f>
        <v>2147472.2199189225</v>
      </c>
      <c r="L105" s="6"/>
      <c r="M105" s="6"/>
    </row>
    <row r="106" spans="1:13" x14ac:dyDescent="0.25">
      <c r="A106">
        <f t="shared" ref="A106:B106" si="4">A105</f>
        <v>4</v>
      </c>
      <c r="B106" s="1">
        <f t="shared" si="4"/>
        <v>0.3</v>
      </c>
      <c r="C106" s="2">
        <f>C105+IF(G105&gt;0, (C105-C104)*IF(C105&gt;C104,1,1/2), -(C105-C104)*IF(C105&lt;C104,1,1/2))</f>
        <v>0.1</v>
      </c>
      <c r="D106" s="9">
        <f>POWER((1/atkStake-1)*honestActivity,N)</f>
        <v>53.144099999999973</v>
      </c>
      <c r="E106" s="10">
        <f>D106/(D106+1)</f>
        <v>0.98153076697183994</v>
      </c>
      <c r="F106" s="7">
        <f>D106*honestHashpower+atkStake*totalCoins</f>
        <v>2033834.0399999998</v>
      </c>
      <c r="G106" s="14">
        <f>IF(ABS(F106-MIN($F$35:F106))&gt;ABS(F105-MIN($F$35:F106)),-1,1)</f>
        <v>1</v>
      </c>
      <c r="H106" s="6">
        <f>POWER(honestHashpower,1/(N+1))*POWER(honestActivity*totalCoins,N/(N+1))*(POWER(N,-N/(N+1)) + POWER(N,1/(N+1)))</f>
        <v>2147472.2199189225</v>
      </c>
      <c r="L106" s="6"/>
      <c r="M106" s="6"/>
    </row>
    <row r="107" spans="1:13" x14ac:dyDescent="0.25">
      <c r="A107">
        <f t="shared" ref="A107:B107" si="5">A106</f>
        <v>4</v>
      </c>
      <c r="B107" s="1">
        <f t="shared" si="5"/>
        <v>0.3</v>
      </c>
      <c r="C107" s="2">
        <f>C106+IF(G106&gt;0, (C106-C105)*IF(C106&gt;C105,1,1/2), -(C106-C105)*IF(C106&lt;C105,1,1/2))</f>
        <v>0.13</v>
      </c>
      <c r="D107" s="9">
        <f>POWER((1/atkStake-1)*honestActivity,N)</f>
        <v>16.24757760932739</v>
      </c>
      <c r="E107" s="10">
        <f>D107/(D107+1)</f>
        <v>0.94202084358448079</v>
      </c>
      <c r="F107" s="7">
        <f>D107*honestHashpower+atkStake*totalCoins</f>
        <v>2411489.3414810407</v>
      </c>
      <c r="G107" s="14">
        <f>IF(ABS(F107-MIN($F$35:F107))&gt;ABS(F106-MIN($F$35:F107)),-1,1)</f>
        <v>-1</v>
      </c>
      <c r="H107" s="6">
        <f>POWER(honestHashpower,1/(N+1))*POWER(honestActivity*totalCoins,N/(N+1))*(POWER(N,-N/(N+1)) + POWER(N,1/(N+1)))</f>
        <v>2147472.2199189225</v>
      </c>
      <c r="L107" s="6"/>
      <c r="M107" s="6"/>
    </row>
    <row r="108" spans="1:13" x14ac:dyDescent="0.25">
      <c r="A108">
        <f t="shared" ref="A108:B108" si="6">A107</f>
        <v>4</v>
      </c>
      <c r="B108" s="1">
        <f t="shared" si="6"/>
        <v>0.3</v>
      </c>
      <c r="C108" s="2">
        <f>C107+IF(G107&gt;0, (C107-C106)*IF(C107&gt;C106,1,1/2), -(C107-C106)*IF(C107&lt;C106,1,1/2))</f>
        <v>0.115</v>
      </c>
      <c r="D108" s="9">
        <f>POWER((1/atkStake-1)*honestActivity,N)</f>
        <v>28.409706054866863</v>
      </c>
      <c r="E108" s="10">
        <f>D108/(D108+1)</f>
        <v>0.9659976200328424</v>
      </c>
      <c r="F108" s="7">
        <f>D108*honestHashpower+atkStake*totalCoins</f>
        <v>2195002.7066414142</v>
      </c>
      <c r="G108" s="14">
        <f>IF(ABS(F108-MIN($F$35:F108))&gt;ABS(F107-MIN($F$35:F108)),-1,1)</f>
        <v>1</v>
      </c>
      <c r="H108" s="6">
        <f>POWER(honestHashpower,1/(N+1))*POWER(honestActivity*totalCoins,N/(N+1))*(POWER(N,-N/(N+1)) + POWER(N,1/(N+1)))</f>
        <v>2147472.2199189225</v>
      </c>
      <c r="L108" s="6"/>
      <c r="M108" s="6"/>
    </row>
    <row r="109" spans="1:13" x14ac:dyDescent="0.25">
      <c r="A109">
        <f t="shared" ref="A109:B109" si="7">A108</f>
        <v>4</v>
      </c>
      <c r="B109" s="1">
        <f t="shared" si="7"/>
        <v>0.3</v>
      </c>
      <c r="C109" s="2">
        <f>C108+IF(G108&gt;0, (C108-C107)*IF(C108&gt;C107,1,1/2), -(C108-C107)*IF(C108&lt;C107,1,1/2))</f>
        <v>0.10750000000000001</v>
      </c>
      <c r="D109" s="9">
        <f>POWER((1/atkStake-1)*honestActivity,N)</f>
        <v>38.484341606340891</v>
      </c>
      <c r="E109" s="10">
        <f>D109/(D109+1)</f>
        <v>0.97467350450034074</v>
      </c>
      <c r="F109" s="7">
        <f>D109*honestHashpower+atkStake*totalCoins</f>
        <v>2104331.1030679001</v>
      </c>
      <c r="G109" s="14">
        <f>IF(ABS(F109-MIN($F$35:F109))&gt;ABS(F108-MIN($F$35:F109)),-1,1)</f>
        <v>1</v>
      </c>
      <c r="H109" s="6">
        <f>POWER(honestHashpower,1/(N+1))*POWER(honestActivity*totalCoins,N/(N+1))*(POWER(N,-N/(N+1)) + POWER(N,1/(N+1)))</f>
        <v>2147472.2199189225</v>
      </c>
      <c r="L109" s="6"/>
      <c r="M109" s="6"/>
    </row>
    <row r="110" spans="1:13" x14ac:dyDescent="0.25">
      <c r="A110">
        <f t="shared" ref="A110:B110" si="8">A109</f>
        <v>4</v>
      </c>
      <c r="B110" s="1">
        <f t="shared" si="8"/>
        <v>0.3</v>
      </c>
      <c r="C110" s="2">
        <f>C109+IF(G109&gt;0, (C109-C108)*IF(C109&gt;C108,1,1/2), -(C109-C108)*IF(C109&lt;C108,1,1/2))</f>
        <v>0.10375000000000001</v>
      </c>
      <c r="D110" s="9">
        <f>POWER((1/atkStake-1)*honestActivity,N)</f>
        <v>45.107553412184537</v>
      </c>
      <c r="E110" s="10">
        <f>D110/(D110+1)</f>
        <v>0.97831157964378701</v>
      </c>
      <c r="F110" s="7">
        <f>D110*honestHashpower+atkStake*totalCoins</f>
        <v>2065973.2350136121</v>
      </c>
      <c r="G110" s="14">
        <f>IF(ABS(F110-MIN($F$35:F110))&gt;ABS(F109-MIN($F$35:F110)),-1,1)</f>
        <v>1</v>
      </c>
      <c r="H110" s="6">
        <f>POWER(honestHashpower,1/(N+1))*POWER(honestActivity*totalCoins,N/(N+1))*(POWER(N,-N/(N+1)) + POWER(N,1/(N+1)))</f>
        <v>2147472.2199189225</v>
      </c>
      <c r="L110" s="6"/>
      <c r="M110" s="6"/>
    </row>
    <row r="111" spans="1:13" x14ac:dyDescent="0.25">
      <c r="A111">
        <f t="shared" ref="A111:B111" si="9">A110</f>
        <v>4</v>
      </c>
      <c r="B111" s="1">
        <f t="shared" si="9"/>
        <v>0.3</v>
      </c>
      <c r="C111" s="2">
        <f>C110+IF(G110&gt;0, (C110-C109)*IF(C110&gt;C109,1,1/2), -(C110-C109)*IF(C110&lt;C109,1,1/2))</f>
        <v>0.10187500000000001</v>
      </c>
      <c r="D111" s="9">
        <f>POWER((1/atkStake-1)*honestActivity,N)</f>
        <v>48.928474312222292</v>
      </c>
      <c r="E111" s="10">
        <f>D111/(D111+1)</f>
        <v>0.97997134873886571</v>
      </c>
      <c r="F111" s="7">
        <f>D111*honestHashpower+atkStake*totalCoins</f>
        <v>2049035.2869737784</v>
      </c>
      <c r="G111" s="14">
        <f>IF(ABS(F111-MIN($F$35:F111))&gt;ABS(F110-MIN($F$35:F111)),-1,1)</f>
        <v>1</v>
      </c>
      <c r="H111" s="6">
        <f>POWER(honestHashpower,1/(N+1))*POWER(honestActivity*totalCoins,N/(N+1))*(POWER(N,-N/(N+1)) + POWER(N,1/(N+1)))</f>
        <v>2147472.2199189225</v>
      </c>
      <c r="L111" s="6"/>
      <c r="M111" s="6"/>
    </row>
    <row r="112" spans="1:13" x14ac:dyDescent="0.25">
      <c r="A112">
        <f t="shared" ref="A112:B112" si="10">A111</f>
        <v>4</v>
      </c>
      <c r="B112" s="1">
        <f t="shared" si="10"/>
        <v>0.3</v>
      </c>
      <c r="C112" s="2">
        <f>C111+IF(G111&gt;0, (C111-C110)*IF(C111&gt;C110,1,1/2), -(C111-C110)*IF(C111&lt;C110,1,1/2))</f>
        <v>0.10093750000000001</v>
      </c>
      <c r="D112" s="9">
        <f>POWER((1/atkStake-1)*honestActivity,N)</f>
        <v>50.984055368645279</v>
      </c>
      <c r="E112" s="10">
        <f>D112/(D112+1)</f>
        <v>0.98076333227739754</v>
      </c>
      <c r="F112" s="7">
        <f>D112*honestHashpower+atkStake*totalCoins</f>
        <v>2041204.8436220395</v>
      </c>
      <c r="G112" s="14">
        <f>IF(ABS(F112-MIN($F$35:F112))&gt;ABS(F111-MIN($F$35:F112)),-1,1)</f>
        <v>1</v>
      </c>
      <c r="H112" s="6">
        <f>POWER(honestHashpower,1/(N+1))*POWER(honestActivity*totalCoins,N/(N+1))*(POWER(N,-N/(N+1)) + POWER(N,1/(N+1)))</f>
        <v>2147472.2199189225</v>
      </c>
      <c r="L112" s="6"/>
      <c r="M112" s="6"/>
    </row>
    <row r="113" spans="1:13" x14ac:dyDescent="0.25">
      <c r="A113">
        <f t="shared" ref="A113:B113" si="11">A112</f>
        <v>4</v>
      </c>
      <c r="B113" s="1">
        <f t="shared" si="11"/>
        <v>0.3</v>
      </c>
      <c r="C113" s="2">
        <f>C112+IF(G112&gt;0, (C112-C111)*IF(C112&gt;C111,1,1/2), -(C112-C111)*IF(C112&lt;C111,1,1/2))</f>
        <v>0.10046875000000002</v>
      </c>
      <c r="D113" s="9">
        <f>POWER((1/atkStake-1)*honestActivity,N)</f>
        <v>52.050636543539639</v>
      </c>
      <c r="E113" s="10">
        <f>D113/(D113+1)</f>
        <v>0.98115008480286037</v>
      </c>
      <c r="F113" s="7">
        <f>D113*honestHashpower+atkStake*totalCoins</f>
        <v>2037460.3007915749</v>
      </c>
      <c r="G113" s="14">
        <f>IF(ABS(F113-MIN($F$35:F113))&gt;ABS(F112-MIN($F$35:F113)),-1,1)</f>
        <v>1</v>
      </c>
      <c r="H113" s="6">
        <f>POWER(honestHashpower,1/(N+1))*POWER(honestActivity*totalCoins,N/(N+1))*(POWER(N,-N/(N+1)) + POWER(N,1/(N+1)))</f>
        <v>2147472.2199189225</v>
      </c>
      <c r="L113" s="6"/>
      <c r="M113" s="6"/>
    </row>
    <row r="114" spans="1:13" x14ac:dyDescent="0.25">
      <c r="A114">
        <f t="shared" ref="A114:B114" si="12">A113</f>
        <v>4</v>
      </c>
      <c r="B114" s="1">
        <f t="shared" si="12"/>
        <v>0.3</v>
      </c>
      <c r="C114" s="2">
        <f>C113+IF(G113&gt;0, (C113-C112)*IF(C113&gt;C112,1,1/2), -(C113-C112)*IF(C113&lt;C112,1,1/2))</f>
        <v>0.10023437500000003</v>
      </c>
      <c r="D114" s="9">
        <f>POWER((1/atkStake-1)*honestActivity,N)</f>
        <v>52.593958667077402</v>
      </c>
      <c r="E114" s="10">
        <f>D114/(D114+1)</f>
        <v>0.98134118051976826</v>
      </c>
      <c r="F114" s="7">
        <f>D114*honestHashpower+atkStake*totalCoins</f>
        <v>2035632.168135141</v>
      </c>
      <c r="G114" s="14">
        <f>IF(ABS(F114-MIN($F$35:F114))&gt;ABS(F113-MIN($F$35:F114)),-1,1)</f>
        <v>1</v>
      </c>
      <c r="H114" s="6">
        <f>POWER(honestHashpower,1/(N+1))*POWER(honestActivity*totalCoins,N/(N+1))*(POWER(N,-N/(N+1)) + POWER(N,1/(N+1)))</f>
        <v>2147472.2199189225</v>
      </c>
      <c r="L114" s="6"/>
      <c r="M114" s="6"/>
    </row>
    <row r="115" spans="1:13" x14ac:dyDescent="0.25">
      <c r="A115">
        <f t="shared" ref="A115:B115" si="13">A114</f>
        <v>4</v>
      </c>
      <c r="B115" s="1">
        <f t="shared" si="13"/>
        <v>0.3</v>
      </c>
      <c r="C115" s="2">
        <f>C114+IF(G114&gt;0, (C114-C113)*IF(C114&gt;C113,1,1/2), -(C114-C113)*IF(C114&lt;C113,1,1/2))</f>
        <v>0.10011718750000004</v>
      </c>
      <c r="D115" s="9">
        <f>POWER((1/atkStake-1)*honestActivity,N)</f>
        <v>52.868170676102928</v>
      </c>
      <c r="E115" s="10">
        <f>D115/(D115+1)</f>
        <v>0.98143616188467264</v>
      </c>
      <c r="F115" s="7">
        <f>D115*honestHashpower+atkStake*totalCoins</f>
        <v>2034729.3259748537</v>
      </c>
      <c r="G115" s="14">
        <f>IF(ABS(F115-MIN($F$35:F115))&gt;ABS(F114-MIN($F$35:F115)),-1,1)</f>
        <v>1</v>
      </c>
      <c r="H115" s="6">
        <f>POWER(honestHashpower,1/(N+1))*POWER(honestActivity*totalCoins,N/(N+1))*(POWER(N,-N/(N+1)) + POWER(N,1/(N+1)))</f>
        <v>2147472.2199189225</v>
      </c>
      <c r="L115" s="6"/>
      <c r="M115" s="6"/>
    </row>
    <row r="116" spans="1:13" x14ac:dyDescent="0.25">
      <c r="A116">
        <f t="shared" ref="A116:B116" si="14">A115</f>
        <v>4</v>
      </c>
      <c r="B116" s="1">
        <f t="shared" si="14"/>
        <v>0.3</v>
      </c>
      <c r="C116" s="2">
        <f>C115+IF(G115&gt;0, (C115-C114)*IF(C115&gt;C114,1,1/2), -(C115-C114)*IF(C115&lt;C114,1,1/2))</f>
        <v>0.10005859375000004</v>
      </c>
      <c r="D116" s="9">
        <f>POWER((1/atkStake-1)*honestActivity,N)</f>
        <v>53.005919885869616</v>
      </c>
      <c r="E116" s="10">
        <f>D116/(D116+1)</f>
        <v>0.98148351139813383</v>
      </c>
      <c r="F116" s="7">
        <f>D116*honestHashpower+atkStake*totalCoins</f>
        <v>2034280.7349978271</v>
      </c>
      <c r="G116" s="14">
        <f>IF(ABS(F116-MIN($F$35:F116))&gt;ABS(F115-MIN($F$35:F116)),-1,1)</f>
        <v>1</v>
      </c>
      <c r="H116" s="6">
        <f>POWER(honestHashpower,1/(N+1))*POWER(honestActivity*totalCoins,N/(N+1))*(POWER(N,-N/(N+1)) + POWER(N,1/(N+1)))</f>
        <v>2147472.2199189225</v>
      </c>
      <c r="L116" s="6"/>
      <c r="M116" s="6"/>
    </row>
    <row r="117" spans="1:13" x14ac:dyDescent="0.25">
      <c r="A117">
        <f t="shared" ref="A117:B117" si="15">A116</f>
        <v>4</v>
      </c>
      <c r="B117" s="1">
        <f t="shared" si="15"/>
        <v>0.3</v>
      </c>
      <c r="C117" s="2">
        <f>C116+IF(G116&gt;0, (C116-C115)*IF(C116&gt;C115,1,1/2), -(C116-C115)*IF(C116&lt;C115,1,1/2))</f>
        <v>0.10002929687500003</v>
      </c>
      <c r="D117" s="9">
        <f>POWER((1/atkStake-1)*honestActivity,N)</f>
        <v>53.074955981046998</v>
      </c>
      <c r="E117" s="10">
        <f>D117/(D117+1)</f>
        <v>0.98150715091935548</v>
      </c>
      <c r="F117" s="7">
        <f>D117*honestHashpower+atkStake*totalCoins</f>
        <v>2034057.1500666074</v>
      </c>
      <c r="G117" s="14">
        <f>IF(ABS(F117-MIN($F$35:F117))&gt;ABS(F116-MIN($F$35:F117)),-1,1)</f>
        <v>1</v>
      </c>
      <c r="H117" s="6">
        <f>POWER(honestHashpower,1/(N+1))*POWER(honestActivity*totalCoins,N/(N+1))*(POWER(N,-N/(N+1)) + POWER(N,1/(N+1)))</f>
        <v>2147472.2199189225</v>
      </c>
      <c r="L117" s="6"/>
      <c r="M117" s="6"/>
    </row>
    <row r="118" spans="1:13" x14ac:dyDescent="0.25">
      <c r="A118">
        <f t="shared" ref="A118:B118" si="16">A117</f>
        <v>4</v>
      </c>
      <c r="B118" s="1">
        <f t="shared" si="16"/>
        <v>0.3</v>
      </c>
      <c r="C118" s="2">
        <f>C117+IF(G117&gt;0, (C117-C116)*IF(C117&gt;C116,1,1/2), -(C117-C116)*IF(C117&lt;C116,1,1/2))</f>
        <v>0.10001464843750003</v>
      </c>
      <c r="D118" s="9">
        <f>POWER((1/atkStake-1)*honestActivity,N)</f>
        <v>53.10951448767333</v>
      </c>
      <c r="E118" s="10">
        <f>D118/(D118+1)</f>
        <v>0.98151896187817744</v>
      </c>
      <c r="F118" s="7">
        <f>D118*honestHashpower+atkStake*totalCoins</f>
        <v>2033945.5356207634</v>
      </c>
      <c r="G118" s="14">
        <f>IF(ABS(F118-MIN($F$35:F118))&gt;ABS(F117-MIN($F$35:F118)),-1,1)</f>
        <v>1</v>
      </c>
      <c r="H118" s="6">
        <f>POWER(honestHashpower,1/(N+1))*POWER(honestActivity*totalCoins,N/(N+1))*(POWER(N,-N/(N+1)) + POWER(N,1/(N+1)))</f>
        <v>2147472.2199189225</v>
      </c>
      <c r="L118" s="6"/>
      <c r="M118" s="6"/>
    </row>
    <row r="119" spans="1:13" x14ac:dyDescent="0.25">
      <c r="A119">
        <f t="shared" ref="A119:B134" si="17">A118</f>
        <v>4</v>
      </c>
      <c r="B119" s="1">
        <f t="shared" si="17"/>
        <v>0.3</v>
      </c>
      <c r="C119" s="2">
        <f>C118+IF(G118&gt;0, (C118-C117)*IF(C118&gt;C117,1,1/2), -(C118-C117)*IF(C118&lt;C117,1,1/2))</f>
        <v>0.10000732421875003</v>
      </c>
      <c r="D119" s="9">
        <f>POWER((1/atkStake-1)*honestActivity,N)</f>
        <v>53.126803866575422</v>
      </c>
      <c r="E119" s="10">
        <f>D119/(D119+1)</f>
        <v>0.98152486515802717</v>
      </c>
      <c r="F119" s="7">
        <f>D119*honestHashpower+atkStake*totalCoins</f>
        <v>2033889.7729504323</v>
      </c>
      <c r="G119" s="14">
        <f>IF(ABS(F119-MIN($F$35:F119))&gt;ABS(F118-MIN($F$35:F119)),-1,1)</f>
        <v>1</v>
      </c>
      <c r="H119" s="6">
        <f>POWER(honestHashpower,1/(N+1))*POWER(honestActivity*totalCoins,N/(N+1))*(POWER(N,-N/(N+1)) + POWER(N,1/(N+1)))</f>
        <v>2147472.2199189225</v>
      </c>
      <c r="L119" s="6"/>
      <c r="M119" s="6"/>
    </row>
    <row r="120" spans="1:13" x14ac:dyDescent="0.25">
      <c r="A120">
        <v>3</v>
      </c>
      <c r="B120" s="1">
        <f t="shared" si="17"/>
        <v>0.3</v>
      </c>
      <c r="C120" s="2">
        <v>0.01</v>
      </c>
      <c r="D120" s="9">
        <f>POWER((1/atkStake-1)*honestActivity,N)</f>
        <v>26198.072999999997</v>
      </c>
      <c r="E120" s="10">
        <f>D120/(D120+1)</f>
        <v>0.99996183071057509</v>
      </c>
      <c r="F120" s="7">
        <f>D120*honestHashpower+atkStake*totalCoins</f>
        <v>115451521.19999999</v>
      </c>
      <c r="H120" s="6">
        <f>POWER(honestHashpower,1/(N+1))*POWER(honestActivity*totalCoins,N/(N+1))*(POWER(N,-N/(N+1)) + POWER(N,1/(N+1)))</f>
        <v>1600949.1550765312</v>
      </c>
      <c r="L120" s="6"/>
      <c r="M120" s="6"/>
    </row>
    <row r="121" spans="1:13" x14ac:dyDescent="0.25">
      <c r="A121">
        <f>A120</f>
        <v>3</v>
      </c>
      <c r="B121" s="1">
        <f t="shared" si="17"/>
        <v>0.3</v>
      </c>
      <c r="C121" s="16">
        <f>C120+C120*IF(ABS(F120-H120)&lt;H120, 1, 3)</f>
        <v>0.04</v>
      </c>
      <c r="D121" s="9">
        <f>POWER((1/atkStake-1)*honestActivity,N)</f>
        <v>373.24799999999988</v>
      </c>
      <c r="E121" s="10">
        <f>D121/(D121+1)</f>
        <v>0.99732797503259873</v>
      </c>
      <c r="F121" s="7">
        <f>D121*honestHashpower+atkStake*totalCoins</f>
        <v>2362291.1999999993</v>
      </c>
      <c r="G121" s="14">
        <f>IF(ABS(F121-MIN($F$52:F121))&gt;ABS(F120-MIN($F$52:F121)),-1,1)</f>
        <v>1</v>
      </c>
      <c r="H121" s="6">
        <f>POWER(honestHashpower,1/(N+1))*POWER(honestActivity*totalCoins,N/(N+1))*(POWER(N,-N/(N+1)) + POWER(N,1/(N+1)))</f>
        <v>1600949.1550765312</v>
      </c>
      <c r="L121" s="6"/>
      <c r="M121" s="6"/>
    </row>
    <row r="122" spans="1:13" x14ac:dyDescent="0.25">
      <c r="A122">
        <f t="shared" ref="A122" si="18">A121</f>
        <v>3</v>
      </c>
      <c r="B122" s="1">
        <f t="shared" si="17"/>
        <v>0.3</v>
      </c>
      <c r="C122" s="12">
        <f>C121+G121*IF(ABS(F120-F121)/F121 &lt; 0.05, 0.01, 0.03)</f>
        <v>7.0000000000000007E-2</v>
      </c>
      <c r="D122" s="9">
        <f>POWER((1/atkStake-1)*honestActivity,N)</f>
        <v>63.316731778425634</v>
      </c>
      <c r="E122" s="10">
        <f>D122/(D122+1)</f>
        <v>0.98445194629221755</v>
      </c>
      <c r="F122" s="7">
        <f>D122*honestHashpower+atkStake*totalCoins</f>
        <v>1538593.6198250731</v>
      </c>
      <c r="G122" s="14">
        <f>IF(ABS(F122-MIN($F$52:F122))&gt;ABS(F121-MIN($F$52:F122)),-1,1)</f>
        <v>1</v>
      </c>
      <c r="H122" s="6">
        <f>POWER(honestHashpower,1/(N+1))*POWER(honestActivity*totalCoins,N/(N+1))*(POWER(N,-N/(N+1)) + POWER(N,1/(N+1)))</f>
        <v>1600949.1550765312</v>
      </c>
      <c r="L122" s="6"/>
      <c r="M122" s="6"/>
    </row>
    <row r="123" spans="1:13" x14ac:dyDescent="0.25">
      <c r="A123">
        <f t="shared" ref="A123" si="19">A122</f>
        <v>3</v>
      </c>
      <c r="B123" s="1">
        <f t="shared" si="17"/>
        <v>0.3</v>
      </c>
      <c r="C123" s="2">
        <f>C122+IF(G122&gt;0, (C122-C121)*IF(C122&gt;C121,1,1/2), -(C122-C121)*IF(C122&lt;C121,1,1/2))</f>
        <v>0.1</v>
      </c>
      <c r="D123" s="9">
        <f>POWER((1/atkStake-1)*honestActivity,N)</f>
        <v>19.682999999999993</v>
      </c>
      <c r="E123" s="10">
        <f>D123/(D123+1)</f>
        <v>0.95165111444181205</v>
      </c>
      <c r="F123" s="7">
        <f>D123*honestHashpower+atkStake*totalCoins</f>
        <v>1886605.2</v>
      </c>
      <c r="G123" s="14">
        <f>IF(ABS(F123-MIN($F$52:F123))&gt;ABS(F122-MIN($F$52:F123)),-1,1)</f>
        <v>-1</v>
      </c>
      <c r="H123" s="6">
        <f>POWER(honestHashpower,1/(N+1))*POWER(honestActivity*totalCoins,N/(N+1))*(POWER(N,-N/(N+1)) + POWER(N,1/(N+1)))</f>
        <v>1600949.1550765312</v>
      </c>
      <c r="L123" s="6"/>
      <c r="M123" s="6"/>
    </row>
    <row r="124" spans="1:13" x14ac:dyDescent="0.25">
      <c r="A124">
        <f t="shared" ref="A124" si="20">A123</f>
        <v>3</v>
      </c>
      <c r="B124" s="1">
        <f t="shared" si="17"/>
        <v>0.3</v>
      </c>
      <c r="C124" s="2">
        <f>C123+IF(G123&gt;0, (C123-C122)*IF(C123&gt;C122,1,1/2), -(C123-C122)*IF(C123&lt;C122,1,1/2))</f>
        <v>8.5000000000000006E-2</v>
      </c>
      <c r="D124" s="9">
        <f>POWER((1/atkStake-1)*honestActivity,N)</f>
        <v>33.679859352737623</v>
      </c>
      <c r="E124" s="10">
        <f>D124/(D124+1)</f>
        <v>0.97116481961968915</v>
      </c>
      <c r="F124" s="7">
        <f>D124*honestHashpower+atkStake*totalCoins</f>
        <v>1678191.3811520454</v>
      </c>
      <c r="G124" s="14">
        <f>IF(ABS(F124-MIN($F$52:F124))&gt;ABS(F123-MIN($F$52:F124)),-1,1)</f>
        <v>1</v>
      </c>
      <c r="H124" s="6">
        <f>POWER(honestHashpower,1/(N+1))*POWER(honestActivity*totalCoins,N/(N+1))*(POWER(N,-N/(N+1)) + POWER(N,1/(N+1)))</f>
        <v>1600949.1550765312</v>
      </c>
      <c r="L124" s="6"/>
      <c r="M124" s="6"/>
    </row>
    <row r="125" spans="1:13" x14ac:dyDescent="0.25">
      <c r="A125">
        <f t="shared" ref="A125" si="21">A124</f>
        <v>3</v>
      </c>
      <c r="B125" s="1">
        <f t="shared" si="17"/>
        <v>0.3</v>
      </c>
      <c r="C125" s="2">
        <f>C124+IF(G124&gt;0, (C124-C123)*IF(C124&gt;C123,1,1/2), -(C124-C123)*IF(C124&lt;C123,1,1/2))</f>
        <v>7.7500000000000013E-2</v>
      </c>
      <c r="D125" s="9">
        <f>POWER((1/atkStake-1)*honestActivity,N)</f>
        <v>45.536304353663823</v>
      </c>
      <c r="E125" s="10">
        <f>D125/(D125+1)</f>
        <v>0.97851140063894504</v>
      </c>
      <c r="F125" s="7">
        <f>D125*honestHashpower+atkStake*totalCoins</f>
        <v>1595359.7391561212</v>
      </c>
      <c r="G125" s="14">
        <f>IF(ABS(F125-MIN($F$52:F125))&gt;ABS(F124-MIN($F$52:F125)),-1,1)</f>
        <v>1</v>
      </c>
      <c r="H125" s="6">
        <f>POWER(honestHashpower,1/(N+1))*POWER(honestActivity*totalCoins,N/(N+1))*(POWER(N,-N/(N+1)) + POWER(N,1/(N+1)))</f>
        <v>1600949.1550765312</v>
      </c>
      <c r="L125" s="6"/>
      <c r="M125" s="6"/>
    </row>
    <row r="126" spans="1:13" x14ac:dyDescent="0.25">
      <c r="A126">
        <f t="shared" ref="A126" si="22">A125</f>
        <v>3</v>
      </c>
      <c r="B126" s="1">
        <f t="shared" si="17"/>
        <v>0.3</v>
      </c>
      <c r="C126" s="2">
        <f>C125+IF(G125&gt;0, (C125-C124)*IF(C125&gt;C124,1,1/2), -(C125-C124)*IF(C125&lt;C124,1,1/2))</f>
        <v>7.375000000000001E-2</v>
      </c>
      <c r="D126" s="9">
        <f>POWER((1/atkStake-1)*honestActivity,N)</f>
        <v>53.488738220558048</v>
      </c>
      <c r="E126" s="10">
        <f>D126/(D126+1)</f>
        <v>0.98164758383737527</v>
      </c>
      <c r="F126" s="7">
        <f>D126*honestHashpower+atkStake*totalCoins</f>
        <v>1562850.4481704556</v>
      </c>
      <c r="G126" s="14">
        <f>IF(ABS(F126-MIN($F$52:F126))&gt;ABS(F125-MIN($F$52:F126)),-1,1)</f>
        <v>1</v>
      </c>
      <c r="H126" s="6">
        <f>POWER(honestHashpower,1/(N+1))*POWER(honestActivity*totalCoins,N/(N+1))*(POWER(N,-N/(N+1)) + POWER(N,1/(N+1)))</f>
        <v>1600949.1550765312</v>
      </c>
      <c r="L126" s="6"/>
      <c r="M126" s="6"/>
    </row>
    <row r="127" spans="1:13" x14ac:dyDescent="0.25">
      <c r="A127">
        <f t="shared" ref="A127" si="23">A126</f>
        <v>3</v>
      </c>
      <c r="B127" s="1">
        <f t="shared" si="17"/>
        <v>0.3</v>
      </c>
      <c r="C127" s="2">
        <f>C126+IF(G126&gt;0, (C126-C125)*IF(C126&gt;C125,1,1/2), -(C126-C125)*IF(C126&lt;C125,1,1/2))</f>
        <v>7.1875000000000008E-2</v>
      </c>
      <c r="D127" s="9">
        <f>POWER((1/atkStake-1)*honestActivity,N)</f>
        <v>58.136596613791369</v>
      </c>
      <c r="E127" s="10">
        <f>D127/(D127+1)</f>
        <v>0.98308999744217973</v>
      </c>
      <c r="F127" s="7">
        <f>D127*honestHashpower+atkStake*totalCoins</f>
        <v>1549551.0251006822</v>
      </c>
      <c r="G127" s="14">
        <f>IF(ABS(F127-MIN($F$52:F127))&gt;ABS(F126-MIN($F$52:F127)),-1,1)</f>
        <v>1</v>
      </c>
      <c r="H127" s="6">
        <f>POWER(honestHashpower,1/(N+1))*POWER(honestActivity*totalCoins,N/(N+1))*(POWER(N,-N/(N+1)) + POWER(N,1/(N+1)))</f>
        <v>1600949.1550765312</v>
      </c>
      <c r="L127" s="6"/>
      <c r="M127" s="6"/>
    </row>
    <row r="128" spans="1:13" x14ac:dyDescent="0.25">
      <c r="A128">
        <f t="shared" ref="A128" si="24">A127</f>
        <v>3</v>
      </c>
      <c r="B128" s="1">
        <f t="shared" si="17"/>
        <v>0.3</v>
      </c>
      <c r="C128" s="2">
        <f>C127+IF(G127&gt;0, (C127-C126)*IF(C127&gt;C126,1,1/2), -(C127-C126)*IF(C127&lt;C126,1,1/2))</f>
        <v>7.0937500000000014E-2</v>
      </c>
      <c r="D128" s="9">
        <f>POWER((1/atkStake-1)*honestActivity,N)</f>
        <v>60.65560238898874</v>
      </c>
      <c r="E128" s="10">
        <f>D128/(D128+1)</f>
        <v>0.98378087373648637</v>
      </c>
      <c r="F128" s="7">
        <f>D128*honestHashpower+atkStake*totalCoins</f>
        <v>1543759.6505115507</v>
      </c>
      <c r="G128" s="14">
        <f>IF(ABS(F128-MIN($F$52:F128))&gt;ABS(F127-MIN($F$52:F128)),-1,1)</f>
        <v>1</v>
      </c>
      <c r="H128" s="6">
        <f>POWER(honestHashpower,1/(N+1))*POWER(honestActivity*totalCoins,N/(N+1))*(POWER(N,-N/(N+1)) + POWER(N,1/(N+1)))</f>
        <v>1600949.1550765312</v>
      </c>
      <c r="L128" s="6"/>
      <c r="M128" s="6"/>
    </row>
    <row r="129" spans="1:13" x14ac:dyDescent="0.25">
      <c r="A129">
        <f t="shared" ref="A129" si="25">A128</f>
        <v>3</v>
      </c>
      <c r="B129" s="1">
        <f t="shared" si="17"/>
        <v>0.3</v>
      </c>
      <c r="C129" s="2">
        <f>C128+IF(G128&gt;0, (C128-C127)*IF(C128&gt;C127,1,1/2), -(C128-C127)*IF(C128&lt;C127,1,1/2))</f>
        <v>7.0468750000000024E-2</v>
      </c>
      <c r="D129" s="9">
        <f>POWER((1/atkStake-1)*honestActivity,N)</f>
        <v>61.967795338963732</v>
      </c>
      <c r="E129" s="10">
        <f>D129/(D129+1)</f>
        <v>0.98411886592794184</v>
      </c>
      <c r="F129" s="7">
        <f>D129*honestHashpower+atkStake*totalCoins</f>
        <v>1541095.7994914409</v>
      </c>
      <c r="G129" s="14">
        <f>IF(ABS(F129-MIN($F$52:F129))&gt;ABS(F128-MIN($F$52:F129)),-1,1)</f>
        <v>1</v>
      </c>
      <c r="H129" s="6">
        <f>POWER(honestHashpower,1/(N+1))*POWER(honestActivity*totalCoins,N/(N+1))*(POWER(N,-N/(N+1)) + POWER(N,1/(N+1)))</f>
        <v>1600949.1550765312</v>
      </c>
      <c r="L129" s="6"/>
      <c r="M129" s="6"/>
    </row>
    <row r="130" spans="1:13" x14ac:dyDescent="0.25">
      <c r="A130">
        <f t="shared" ref="A130" si="26">A129</f>
        <v>3</v>
      </c>
      <c r="B130" s="1">
        <f t="shared" si="17"/>
        <v>0.3</v>
      </c>
      <c r="C130" s="2">
        <f>C129+IF(G129&gt;0, (C129-C128)*IF(C129&gt;C128,1,1/2), -(C129-C128)*IF(C129&lt;C128,1,1/2))</f>
        <v>7.0234375000000029E-2</v>
      </c>
      <c r="D130" s="9">
        <f>POWER((1/atkStake-1)*honestActivity,N)</f>
        <v>62.6375921316126</v>
      </c>
      <c r="E130" s="10">
        <f>D130/(D130+1)</f>
        <v>0.98428601764297052</v>
      </c>
      <c r="F130" s="7">
        <f>D130*honestHashpower+atkStake*totalCoins</f>
        <v>1539824.155379096</v>
      </c>
      <c r="G130" s="14">
        <f>IF(ABS(F130-MIN($F$52:F130))&gt;ABS(F129-MIN($F$52:F130)),-1,1)</f>
        <v>1</v>
      </c>
      <c r="H130" s="6">
        <f>POWER(honestHashpower,1/(N+1))*POWER(honestActivity*totalCoins,N/(N+1))*(POWER(N,-N/(N+1)) + POWER(N,1/(N+1)))</f>
        <v>1600949.1550765312</v>
      </c>
      <c r="L130" s="6"/>
      <c r="M130" s="6"/>
    </row>
    <row r="131" spans="1:13" x14ac:dyDescent="0.25">
      <c r="A131">
        <f t="shared" ref="A131" si="27">A130</f>
        <v>3</v>
      </c>
      <c r="B131" s="1">
        <f t="shared" si="17"/>
        <v>0.3</v>
      </c>
      <c r="C131" s="2">
        <f>C130+IF(G130&gt;0, (C130-C129)*IF(C130&gt;C129,1,1/2), -(C130-C129)*IF(C130&lt;C129,1,1/2))</f>
        <v>7.0117187500000039E-2</v>
      </c>
      <c r="D131" s="9">
        <f>POWER((1/atkStake-1)*honestActivity,N)</f>
        <v>62.975984111857606</v>
      </c>
      <c r="E131" s="10">
        <f>D131/(D131+1)</f>
        <v>0.98436913454505726</v>
      </c>
      <c r="F131" s="7">
        <f>D131*honestHashpower+atkStake*totalCoins</f>
        <v>1539203.7050921742</v>
      </c>
      <c r="G131" s="14">
        <f>IF(ABS(F131-MIN($F$52:F131))&gt;ABS(F130-MIN($F$52:F131)),-1,1)</f>
        <v>1</v>
      </c>
      <c r="H131" s="6">
        <f>POWER(honestHashpower,1/(N+1))*POWER(honestActivity*totalCoins,N/(N+1))*(POWER(N,-N/(N+1)) + POWER(N,1/(N+1)))</f>
        <v>1600949.1550765312</v>
      </c>
      <c r="L131" s="6"/>
      <c r="M131" s="6"/>
    </row>
    <row r="132" spans="1:13" x14ac:dyDescent="0.25">
      <c r="A132">
        <f t="shared" ref="A132" si="28">A131</f>
        <v>3</v>
      </c>
      <c r="B132" s="1">
        <f t="shared" si="17"/>
        <v>0.3</v>
      </c>
      <c r="C132" s="2">
        <f>C131+IF(G131&gt;0, (C131-C130)*IF(C131&gt;C130,1,1/2), -(C131-C130)*IF(C131&lt;C130,1,1/2))</f>
        <v>7.0058593750000037E-2</v>
      </c>
      <c r="D132" s="9">
        <f>POWER((1/atkStake-1)*honestActivity,N)</f>
        <v>63.146062224918602</v>
      </c>
      <c r="E132" s="10">
        <f>D132/(D132+1)</f>
        <v>0.98441057852477898</v>
      </c>
      <c r="F132" s="7">
        <f>D132*honestHashpower+atkStake*totalCoins</f>
        <v>1538897.3612896425</v>
      </c>
      <c r="G132" s="14">
        <f>IF(ABS(F132-MIN($F$52:F132))&gt;ABS(F131-MIN($F$52:F132)),-1,1)</f>
        <v>1</v>
      </c>
      <c r="H132" s="6">
        <f>POWER(honestHashpower,1/(N+1))*POWER(honestActivity*totalCoins,N/(N+1))*(POWER(N,-N/(N+1)) + POWER(N,1/(N+1)))</f>
        <v>1600949.1550765312</v>
      </c>
      <c r="L132" s="6"/>
      <c r="M132" s="6"/>
    </row>
    <row r="133" spans="1:13" x14ac:dyDescent="0.25">
      <c r="A133">
        <f t="shared" ref="A133" si="29">A132</f>
        <v>3</v>
      </c>
      <c r="B133" s="1">
        <f t="shared" si="17"/>
        <v>0.3</v>
      </c>
      <c r="C133" s="2">
        <f>C132+IF(G132&gt;0, (C132-C131)*IF(C132&gt;C131,1,1/2), -(C132-C131)*IF(C132&lt;C131,1,1/2))</f>
        <v>7.0029296875000036E-2</v>
      </c>
      <c r="D133" s="9">
        <f>POWER((1/atkStake-1)*honestActivity,N)</f>
        <v>63.231322913485222</v>
      </c>
      <c r="E133" s="10">
        <f>D133/(D133+1)</f>
        <v>0.98443127193025537</v>
      </c>
      <c r="F133" s="7">
        <f>D133*honestHashpower+atkStake*totalCoins</f>
        <v>1538745.1645693358</v>
      </c>
      <c r="G133" s="14">
        <f>IF(ABS(F133-MIN($F$52:F133))&gt;ABS(F132-MIN($F$52:F133)),-1,1)</f>
        <v>1</v>
      </c>
      <c r="H133" s="6">
        <f>POWER(honestHashpower,1/(N+1))*POWER(honestActivity*totalCoins,N/(N+1))*(POWER(N,-N/(N+1)) + POWER(N,1/(N+1)))</f>
        <v>1600949.1550765312</v>
      </c>
      <c r="L133" s="6"/>
      <c r="M133" s="6"/>
    </row>
    <row r="134" spans="1:13" x14ac:dyDescent="0.25">
      <c r="A134">
        <f t="shared" ref="A134" si="30">A133</f>
        <v>3</v>
      </c>
      <c r="B134" s="1">
        <f t="shared" si="17"/>
        <v>0.3</v>
      </c>
      <c r="C134" s="2">
        <f>C133+IF(G133&gt;0, (C133-C132)*IF(C133&gt;C132,1,1/2), -(C133-C132)*IF(C133&lt;C132,1,1/2))</f>
        <v>7.0014648437500035E-2</v>
      </c>
      <c r="D134" s="9">
        <f>POWER((1/atkStake-1)*honestActivity,N)</f>
        <v>63.274008804098216</v>
      </c>
      <c r="E134" s="10">
        <f>D134/(D134+1)</f>
        <v>0.98444161149107856</v>
      </c>
      <c r="F134" s="7">
        <f>D134*honestHashpower+atkStake*totalCoins</f>
        <v>1538669.3106130329</v>
      </c>
      <c r="G134" s="14">
        <f>IF(ABS(F134-MIN($F$52:F134))&gt;ABS(F133-MIN($F$52:F134)),-1,1)</f>
        <v>1</v>
      </c>
      <c r="H134" s="6">
        <f>POWER(honestHashpower,1/(N+1))*POWER(honestActivity*totalCoins,N/(N+1))*(POWER(N,-N/(N+1)) + POWER(N,1/(N+1)))</f>
        <v>1600949.1550765312</v>
      </c>
      <c r="L134" s="6"/>
      <c r="M134" s="6"/>
    </row>
    <row r="135" spans="1:13" x14ac:dyDescent="0.25">
      <c r="A135">
        <f t="shared" ref="A135" si="31">A134</f>
        <v>3</v>
      </c>
      <c r="B135" s="1">
        <f t="shared" ref="B135:B170" si="32">B134</f>
        <v>0.3</v>
      </c>
      <c r="C135" s="2">
        <f>C134+IF(G134&gt;0, (C134-C133)*IF(C134&gt;C133,1,1/2), -(C134-C133)*IF(C134&lt;C133,1,1/2))</f>
        <v>7.0007324218750028E-2</v>
      </c>
      <c r="D135" s="9">
        <f>POWER((1/atkStake-1)*honestActivity,N)</f>
        <v>63.295365653318527</v>
      </c>
      <c r="E135" s="10">
        <f>D135/(D135+1)</f>
        <v>0.98444677948653381</v>
      </c>
      <c r="F135" s="7">
        <f>D135*honestHashpower+atkStake*totalCoins</f>
        <v>1538631.444812102</v>
      </c>
      <c r="G135" s="14">
        <f>IF(ABS(F135-MIN($F$52:F135))&gt;ABS(F134-MIN($F$52:F135)),-1,1)</f>
        <v>1</v>
      </c>
      <c r="H135" s="6">
        <f>POWER(honestHashpower,1/(N+1))*POWER(honestActivity*totalCoins,N/(N+1))*(POWER(N,-N/(N+1)) + POWER(N,1/(N+1)))</f>
        <v>1600949.1550765312</v>
      </c>
      <c r="L135" s="6"/>
      <c r="M135" s="6"/>
    </row>
    <row r="136" spans="1:13" x14ac:dyDescent="0.25">
      <c r="A136">
        <f t="shared" ref="A136" si="33">A135</f>
        <v>3</v>
      </c>
      <c r="B136" s="1">
        <f t="shared" si="32"/>
        <v>0.3</v>
      </c>
      <c r="C136" s="2">
        <f>C135+IF(G135&gt;0, (C135-C134)*IF(C135&gt;C134,1,1/2), -(C135-C134)*IF(C135&lt;C134,1,1/2))</f>
        <v>7.0003662109375031E-2</v>
      </c>
      <c r="D136" s="9">
        <f>POWER((1/atkStake-1)*honestActivity,N)</f>
        <v>63.306047556076152</v>
      </c>
      <c r="E136" s="10">
        <f>D136/(D136+1)</f>
        <v>0.98444936303808783</v>
      </c>
      <c r="F136" s="7">
        <f>D136*honestHashpower+atkStake*totalCoins</f>
        <v>1538612.5272154855</v>
      </c>
      <c r="G136" s="14">
        <f>IF(ABS(F136-MIN($F$52:F136))&gt;ABS(F135-MIN($F$52:F136)),-1,1)</f>
        <v>1</v>
      </c>
      <c r="H136" s="6">
        <f>POWER(honestHashpower,1/(N+1))*POWER(honestActivity*totalCoins,N/(N+1))*(POWER(N,-N/(N+1)) + POWER(N,1/(N+1)))</f>
        <v>1600949.1550765312</v>
      </c>
      <c r="L136" s="6"/>
      <c r="M136" s="6"/>
    </row>
    <row r="137" spans="1:13" x14ac:dyDescent="0.25">
      <c r="A137">
        <v>2</v>
      </c>
      <c r="B137" s="1">
        <f t="shared" si="32"/>
        <v>0.3</v>
      </c>
      <c r="C137" s="2">
        <v>0.01</v>
      </c>
      <c r="D137" s="9">
        <f>POWER((1/atkStake-1)*honestActivity,N)</f>
        <v>882.08999999999992</v>
      </c>
      <c r="E137" s="10">
        <f>D137/(D137+1)</f>
        <v>0.99886761258761847</v>
      </c>
      <c r="F137" s="7">
        <f>D137*honestHashpower+atkStake*totalCoins</f>
        <v>4061195.9999999995</v>
      </c>
      <c r="H137" s="6">
        <f>POWER(honestHashpower,1/(N+1))*POWER(honestActivity*totalCoins,N/(N+1))*(POWER(N,-N/(N+1)) + POWER(N,1/(N+1)))</f>
        <v>953194.05053803604</v>
      </c>
      <c r="L137" s="6"/>
      <c r="M137" s="6"/>
    </row>
    <row r="138" spans="1:13" x14ac:dyDescent="0.25">
      <c r="A138">
        <f>A137</f>
        <v>2</v>
      </c>
      <c r="B138" s="1">
        <f t="shared" si="32"/>
        <v>0.3</v>
      </c>
      <c r="C138" s="16">
        <f>C137+C137*IF(ABS(F137-H137)&lt;H137, 1, 3)</f>
        <v>0.04</v>
      </c>
      <c r="D138" s="9">
        <f>POWER((1/atkStake-1)*honestActivity,N)</f>
        <v>51.839999999999989</v>
      </c>
      <c r="E138" s="10">
        <f>D138/(D138+1)</f>
        <v>0.98107494322482969</v>
      </c>
      <c r="F138" s="7">
        <f>D138*honestHashpower+atkStake*totalCoins</f>
        <v>948096</v>
      </c>
      <c r="G138" s="14">
        <f>IF(ABS(F138-MIN($F$69:F138))&gt;ABS(F137-MIN($F$69:F138)),-1,1)</f>
        <v>1</v>
      </c>
      <c r="H138" s="6">
        <f>POWER(honestHashpower,1/(N+1))*POWER(honestActivity*totalCoins,N/(N+1))*(POWER(N,-N/(N+1)) + POWER(N,1/(N+1)))</f>
        <v>953194.05053803604</v>
      </c>
      <c r="L138" s="6"/>
      <c r="M138" s="6"/>
    </row>
    <row r="139" spans="1:13" x14ac:dyDescent="0.25">
      <c r="A139">
        <f t="shared" ref="A139" si="34">A138</f>
        <v>2</v>
      </c>
      <c r="B139" s="1">
        <f t="shared" si="32"/>
        <v>0.3</v>
      </c>
      <c r="C139" s="12">
        <f>C138+G138*IF(ABS(F137-F138)/F138 &lt; 0.05, 0.01, 0.03)</f>
        <v>7.0000000000000007E-2</v>
      </c>
      <c r="D139" s="9">
        <f>POWER((1/atkStake-1)*honestActivity,N)</f>
        <v>15.885918367346935</v>
      </c>
      <c r="E139" s="10">
        <f>D139/(D139+1)</f>
        <v>0.94077905754100144</v>
      </c>
      <c r="F139" s="7">
        <f>D139*honestHashpower+atkStake*totalCoins</f>
        <v>1329898.0408163266</v>
      </c>
      <c r="G139" s="14">
        <f>IF(ABS(F139-MIN($F$69:F139))&gt;ABS(F138-MIN($F$69:F139)),-1,1)</f>
        <v>-1</v>
      </c>
      <c r="H139" s="6">
        <f>POWER(honestHashpower,1/(N+1))*POWER(honestActivity*totalCoins,N/(N+1))*(POWER(N,-N/(N+1)) + POWER(N,1/(N+1)))</f>
        <v>953194.05053803604</v>
      </c>
      <c r="L139" s="6"/>
      <c r="M139" s="6"/>
    </row>
    <row r="140" spans="1:13" x14ac:dyDescent="0.25">
      <c r="A140">
        <f t="shared" ref="A140" si="35">A139</f>
        <v>2</v>
      </c>
      <c r="B140" s="1">
        <f t="shared" si="32"/>
        <v>0.3</v>
      </c>
      <c r="C140" s="2">
        <f>C139+IF(G139&gt;0, (C139-C138)*IF(C139&gt;C138,1,1/2), -(C139-C138)*IF(C139&lt;C138,1,1/2))</f>
        <v>5.5000000000000007E-2</v>
      </c>
      <c r="D140" s="9">
        <f>POWER((1/atkStake-1)*honestActivity,N)</f>
        <v>26.569338842975196</v>
      </c>
      <c r="E140" s="10">
        <f>D140/(D140+1)</f>
        <v>0.9637278207614759</v>
      </c>
      <c r="F140" s="7">
        <f>D140*honestHashpower+atkStake*totalCoins</f>
        <v>1106905.0909090911</v>
      </c>
      <c r="G140" s="14">
        <f>IF(ABS(F140-MIN($F$69:F140))&gt;ABS(F139-MIN($F$69:F140)),-1,1)</f>
        <v>1</v>
      </c>
      <c r="H140" s="6">
        <f>POWER(honestHashpower,1/(N+1))*POWER(honestActivity*totalCoins,N/(N+1))*(POWER(N,-N/(N+1)) + POWER(N,1/(N+1)))</f>
        <v>953194.05053803604</v>
      </c>
      <c r="L140" s="6"/>
      <c r="M140" s="6"/>
    </row>
    <row r="141" spans="1:13" x14ac:dyDescent="0.25">
      <c r="A141">
        <f t="shared" ref="A141" si="36">A140</f>
        <v>2</v>
      </c>
      <c r="B141" s="1">
        <f t="shared" si="32"/>
        <v>0.3</v>
      </c>
      <c r="C141" s="2">
        <f>C140+IF(G140&gt;0, (C140-C139)*IF(C140&gt;C139,1,1/2), -(C140-C139)*IF(C140&lt;C139,1,1/2))</f>
        <v>4.7500000000000007E-2</v>
      </c>
      <c r="D141" s="9">
        <f>POWER((1/atkStake-1)*honestActivity,N)</f>
        <v>36.189722991689742</v>
      </c>
      <c r="E141" s="10">
        <f>D141/(D141+1)</f>
        <v>0.97311085107508177</v>
      </c>
      <c r="F141" s="7">
        <f>D141*honestHashpower+atkStake*totalCoins</f>
        <v>1014234.781163435</v>
      </c>
      <c r="G141" s="14">
        <f>IF(ABS(F141-MIN($F$69:F141))&gt;ABS(F140-MIN($F$69:F141)),-1,1)</f>
        <v>1</v>
      </c>
      <c r="H141" s="6">
        <f>POWER(honestHashpower,1/(N+1))*POWER(honestActivity*totalCoins,N/(N+1))*(POWER(N,-N/(N+1)) + POWER(N,1/(N+1)))</f>
        <v>953194.05053803604</v>
      </c>
      <c r="L141" s="6"/>
      <c r="M141" s="6"/>
    </row>
    <row r="142" spans="1:13" x14ac:dyDescent="0.25">
      <c r="A142">
        <f t="shared" ref="A142" si="37">A141</f>
        <v>2</v>
      </c>
      <c r="B142" s="1">
        <f t="shared" si="32"/>
        <v>0.3</v>
      </c>
      <c r="C142" s="2">
        <f>C141+IF(G141&gt;0, (C141-C140)*IF(C141&gt;C140,1,1/2), -(C141-C140)*IF(C141&lt;C140,1,1/2))</f>
        <v>4.3750000000000011E-2</v>
      </c>
      <c r="D142" s="9">
        <f>POWER((1/atkStake-1)*honestActivity,N)</f>
        <v>42.996122448979563</v>
      </c>
      <c r="E142" s="10">
        <f>D142/(D142+1)</f>
        <v>0.97727072422894412</v>
      </c>
      <c r="F142" s="7">
        <f>D142*honestHashpower+atkStake*totalCoins</f>
        <v>976682.93877551029</v>
      </c>
      <c r="G142" s="14">
        <f>IF(ABS(F142-MIN($F$69:F142))&gt;ABS(F141-MIN($F$69:F142)),-1,1)</f>
        <v>1</v>
      </c>
      <c r="H142" s="6">
        <f>POWER(honestHashpower,1/(N+1))*POWER(honestActivity*totalCoins,N/(N+1))*(POWER(N,-N/(N+1)) + POWER(N,1/(N+1)))</f>
        <v>953194.05053803604</v>
      </c>
      <c r="L142" s="6"/>
      <c r="M142" s="6"/>
    </row>
    <row r="143" spans="1:13" x14ac:dyDescent="0.25">
      <c r="A143">
        <f t="shared" ref="A143" si="38">A142</f>
        <v>2</v>
      </c>
      <c r="B143" s="1">
        <f t="shared" si="32"/>
        <v>0.3</v>
      </c>
      <c r="C143" s="2">
        <f>C142+IF(G142&gt;0, (C142-C141)*IF(C142&gt;C141,1,1/2), -(C142-C141)*IF(C142&lt;C141,1,1/2))</f>
        <v>4.1875000000000009E-2</v>
      </c>
      <c r="D143" s="9">
        <f>POWER((1/atkStake-1)*honestActivity,N)</f>
        <v>47.116954778347036</v>
      </c>
      <c r="E143" s="10">
        <f>D143/(D143+1)</f>
        <v>0.97921730490621139</v>
      </c>
      <c r="F143" s="7">
        <f>D143*honestHashpower+atkStake*totalCoins</f>
        <v>961064.6010247271</v>
      </c>
      <c r="G143" s="14">
        <f>IF(ABS(F143-MIN($F$69:F143))&gt;ABS(F142-MIN($F$69:F143)),-1,1)</f>
        <v>1</v>
      </c>
      <c r="H143" s="6">
        <f>POWER(honestHashpower,1/(N+1))*POWER(honestActivity*totalCoins,N/(N+1))*(POWER(N,-N/(N+1)) + POWER(N,1/(N+1)))</f>
        <v>953194.05053803604</v>
      </c>
      <c r="L143" s="6"/>
      <c r="M143" s="6"/>
    </row>
    <row r="144" spans="1:13" x14ac:dyDescent="0.25">
      <c r="A144">
        <f t="shared" ref="A144" si="39">A143</f>
        <v>2</v>
      </c>
      <c r="B144" s="1">
        <f t="shared" si="32"/>
        <v>0.3</v>
      </c>
      <c r="C144" s="2">
        <f>C143+IF(G143&gt;0, (C143-C142)*IF(C143&gt;C142,1,1/2), -(C143-C142)*IF(C143&lt;C142,1,1/2))</f>
        <v>4.0937500000000009E-2</v>
      </c>
      <c r="D144" s="9">
        <f>POWER((1/atkStake-1)*honestActivity,N)</f>
        <v>49.396217586387714</v>
      </c>
      <c r="E144" s="10">
        <f>D144/(D144+1)</f>
        <v>0.98015724100155277</v>
      </c>
      <c r="F144" s="7">
        <f>D144*honestHashpower+atkStake*totalCoins</f>
        <v>954218.35738010611</v>
      </c>
      <c r="G144" s="14">
        <f>IF(ABS(F144-MIN($F$69:F144))&gt;ABS(F143-MIN($F$69:F144)),-1,1)</f>
        <v>1</v>
      </c>
      <c r="H144" s="6">
        <f>POWER(honestHashpower,1/(N+1))*POWER(honestActivity*totalCoins,N/(N+1))*(POWER(N,-N/(N+1)) + POWER(N,1/(N+1)))</f>
        <v>953194.05053803604</v>
      </c>
      <c r="L144" s="6"/>
      <c r="M144" s="6"/>
    </row>
    <row r="145" spans="1:13" x14ac:dyDescent="0.25">
      <c r="A145">
        <f t="shared" ref="A145" si="40">A144</f>
        <v>2</v>
      </c>
      <c r="B145" s="1">
        <f t="shared" si="32"/>
        <v>0.3</v>
      </c>
      <c r="C145" s="2">
        <f>C144+IF(G144&gt;0, (C144-C143)*IF(C144&gt;C143,1,1/2), -(C144-C143)*IF(C144&lt;C143,1,1/2))</f>
        <v>4.0468750000000012E-2</v>
      </c>
      <c r="D145" s="9">
        <f>POWER((1/atkStake-1)*honestActivity,N)</f>
        <v>50.596581595384656</v>
      </c>
      <c r="E145" s="10">
        <f>D145/(D145+1)</f>
        <v>0.98061887107479517</v>
      </c>
      <c r="F145" s="7">
        <f>D145*honestHashpower+atkStake*totalCoins</f>
        <v>951062.45901969273</v>
      </c>
      <c r="G145" s="14">
        <f>IF(ABS(F145-MIN($F$69:F145))&gt;ABS(F144-MIN($F$69:F145)),-1,1)</f>
        <v>1</v>
      </c>
      <c r="H145" s="6">
        <f>POWER(honestHashpower,1/(N+1))*POWER(honestActivity*totalCoins,N/(N+1))*(POWER(N,-N/(N+1)) + POWER(N,1/(N+1)))</f>
        <v>953194.05053803604</v>
      </c>
      <c r="L145" s="6"/>
      <c r="M145" s="6"/>
    </row>
    <row r="146" spans="1:13" x14ac:dyDescent="0.25">
      <c r="A146">
        <f t="shared" ref="A146" si="41">A145</f>
        <v>2</v>
      </c>
      <c r="B146" s="1">
        <f t="shared" si="32"/>
        <v>0.3</v>
      </c>
      <c r="C146" s="2">
        <f>C145+IF(G145&gt;0, (C145-C144)*IF(C145&gt;C144,1,1/2), -(C145-C144)*IF(C145&lt;C144,1,1/2))</f>
        <v>4.0234375000000017E-2</v>
      </c>
      <c r="D146" s="9">
        <f>POWER((1/atkStake-1)*honestActivity,N)</f>
        <v>51.212782543123716</v>
      </c>
      <c r="E146" s="10">
        <f>D146/(D146+1)</f>
        <v>0.98084760184588748</v>
      </c>
      <c r="F146" s="7">
        <f>D146*honestHashpower+atkStake*totalCoins</f>
        <v>949554.99318974465</v>
      </c>
      <c r="G146" s="14">
        <f>IF(ABS(F146-MIN($F$69:F146))&gt;ABS(F145-MIN($F$69:F146)),-1,1)</f>
        <v>1</v>
      </c>
      <c r="H146" s="6">
        <f>POWER(honestHashpower,1/(N+1))*POWER(honestActivity*totalCoins,N/(N+1))*(POWER(N,-N/(N+1)) + POWER(N,1/(N+1)))</f>
        <v>953194.05053803604</v>
      </c>
      <c r="L146" s="6"/>
      <c r="M146" s="6"/>
    </row>
    <row r="147" spans="1:13" x14ac:dyDescent="0.25">
      <c r="A147">
        <f t="shared" ref="A147" si="42">A146</f>
        <v>2</v>
      </c>
      <c r="B147" s="1">
        <f t="shared" si="32"/>
        <v>0.3</v>
      </c>
      <c r="C147" s="2">
        <f>C146+IF(G146&gt;0, (C146-C145)*IF(C146&gt;C145,1,1/2), -(C146-C145)*IF(C146&lt;C145,1,1/2))</f>
        <v>4.0117187500000019E-2</v>
      </c>
      <c r="D147" s="9">
        <f>POWER((1/atkStake-1)*honestActivity,N)</f>
        <v>51.524997994745512</v>
      </c>
      <c r="E147" s="10">
        <f>D147/(D147+1)</f>
        <v>0.9809614462031957</v>
      </c>
      <c r="F147" s="7">
        <f>D147*honestHashpower+atkStake*totalCoins</f>
        <v>948819.36617688066</v>
      </c>
      <c r="G147" s="14">
        <f>IF(ABS(F147-MIN($F$69:F147))&gt;ABS(F146-MIN($F$69:F147)),-1,1)</f>
        <v>1</v>
      </c>
      <c r="H147" s="6">
        <f>POWER(honestHashpower,1/(N+1))*POWER(honestActivity*totalCoins,N/(N+1))*(POWER(N,-N/(N+1)) + POWER(N,1/(N+1)))</f>
        <v>953194.05053803604</v>
      </c>
      <c r="L147" s="6"/>
      <c r="M147" s="6"/>
    </row>
    <row r="148" spans="1:13" x14ac:dyDescent="0.25">
      <c r="A148">
        <f t="shared" ref="A148" si="43">A147</f>
        <v>2</v>
      </c>
      <c r="B148" s="1">
        <f t="shared" si="32"/>
        <v>0.3</v>
      </c>
      <c r="C148" s="2">
        <f>C147+IF(G147&gt;0, (C147-C146)*IF(C147&gt;C146,1,1/2), -(C147-C146)*IF(C147&lt;C146,1,1/2))</f>
        <v>4.0058593750000024E-2</v>
      </c>
      <c r="D148" s="9">
        <f>POWER((1/atkStake-1)*honestActivity,N)</f>
        <v>51.682148625457863</v>
      </c>
      <c r="E148" s="10">
        <f>D148/(D148+1)</f>
        <v>0.9810182381301592</v>
      </c>
      <c r="F148" s="7">
        <f>D148*honestHashpower+atkStake*totalCoins</f>
        <v>948456.14145201503</v>
      </c>
      <c r="G148" s="14">
        <f>IF(ABS(F148-MIN($F$69:F148))&gt;ABS(F147-MIN($F$69:F148)),-1,1)</f>
        <v>1</v>
      </c>
      <c r="H148" s="6">
        <f>POWER(honestHashpower,1/(N+1))*POWER(honestActivity*totalCoins,N/(N+1))*(POWER(N,-N/(N+1)) + POWER(N,1/(N+1)))</f>
        <v>953194.05053803604</v>
      </c>
      <c r="L148" s="6"/>
      <c r="M148" s="6"/>
    </row>
    <row r="149" spans="1:13" x14ac:dyDescent="0.25">
      <c r="A149">
        <f t="shared" ref="A149" si="44">A148</f>
        <v>2</v>
      </c>
      <c r="B149" s="1">
        <f t="shared" si="32"/>
        <v>0.3</v>
      </c>
      <c r="C149" s="2">
        <f>C148+IF(G148&gt;0, (C148-C147)*IF(C148&gt;C147,1,1/2), -(C148-C147)*IF(C148&lt;C147,1,1/2))</f>
        <v>4.0029296875000023E-2</v>
      </c>
      <c r="D149" s="9">
        <f>POWER((1/atkStake-1)*honestActivity,N)</f>
        <v>51.760986461510818</v>
      </c>
      <c r="E149" s="10">
        <f>D149/(D149+1)</f>
        <v>0.98104660153142698</v>
      </c>
      <c r="F149" s="7">
        <f>D149*honestHashpower+atkStake*totalCoins</f>
        <v>948275.68418064807</v>
      </c>
      <c r="G149" s="14">
        <f>IF(ABS(F149-MIN($F$69:F149))&gt;ABS(F148-MIN($F$69:F149)),-1,1)</f>
        <v>1</v>
      </c>
      <c r="H149" s="6">
        <f>POWER(honestHashpower,1/(N+1))*POWER(honestActivity*totalCoins,N/(N+1))*(POWER(N,-N/(N+1)) + POWER(N,1/(N+1)))</f>
        <v>953194.05053803604</v>
      </c>
      <c r="L149" s="6"/>
      <c r="M149" s="6"/>
    </row>
    <row r="150" spans="1:13" x14ac:dyDescent="0.25">
      <c r="A150">
        <f t="shared" ref="A150" si="45">A149</f>
        <v>2</v>
      </c>
      <c r="B150" s="1">
        <f t="shared" si="32"/>
        <v>0.3</v>
      </c>
      <c r="C150" s="2">
        <f>C149+IF(G149&gt;0, (C149-C148)*IF(C149&gt;C148,1,1/2), -(C149-C148)*IF(C149&lt;C148,1,1/2))</f>
        <v>4.0014648437500022E-2</v>
      </c>
      <c r="D150" s="9">
        <f>POWER((1/atkStake-1)*honestActivity,N)</f>
        <v>51.800471235567095</v>
      </c>
      <c r="E150" s="10">
        <f>D150/(D150+1)</f>
        <v>0.98106077509159828</v>
      </c>
      <c r="F150" s="7">
        <f>D150*honestHashpower+atkStake*totalCoins</f>
        <v>948185.74531149562</v>
      </c>
      <c r="G150" s="14">
        <f>IF(ABS(F150-MIN($F$69:F150))&gt;ABS(F149-MIN($F$69:F150)),-1,1)</f>
        <v>1</v>
      </c>
      <c r="H150" s="6">
        <f>POWER(honestHashpower,1/(N+1))*POWER(honestActivity*totalCoins,N/(N+1))*(POWER(N,-N/(N+1)) + POWER(N,1/(N+1)))</f>
        <v>953194.05053803604</v>
      </c>
      <c r="L150" s="6"/>
      <c r="M150" s="6"/>
    </row>
    <row r="151" spans="1:13" x14ac:dyDescent="0.25">
      <c r="A151">
        <f t="shared" ref="A151" si="46">A150</f>
        <v>2</v>
      </c>
      <c r="B151" s="1">
        <f t="shared" si="32"/>
        <v>0.3</v>
      </c>
      <c r="C151" s="2">
        <f>C150+IF(G150&gt;0, (C150-C149)*IF(C150&gt;C149,1,1/2), -(C150-C149)*IF(C150&lt;C149,1,1/2))</f>
        <v>4.0007324218750022E-2</v>
      </c>
      <c r="D151" s="9">
        <f>POWER((1/atkStake-1)*honestActivity,N)</f>
        <v>51.82023011493196</v>
      </c>
      <c r="E151" s="10">
        <f>D151/(D151+1)</f>
        <v>0.98106785983657985</v>
      </c>
      <c r="F151" s="7">
        <f>D151*honestHashpower+atkStake*totalCoins</f>
        <v>948140.84844320093</v>
      </c>
      <c r="G151" s="14">
        <f>IF(ABS(F151-MIN($F$69:F151))&gt;ABS(F150-MIN($F$69:F151)),-1,1)</f>
        <v>1</v>
      </c>
      <c r="H151" s="6">
        <f>POWER(honestHashpower,1/(N+1))*POWER(honestActivity*totalCoins,N/(N+1))*(POWER(N,-N/(N+1)) + POWER(N,1/(N+1)))</f>
        <v>953194.05053803604</v>
      </c>
      <c r="L151" s="6"/>
      <c r="M151" s="6"/>
    </row>
    <row r="152" spans="1:13" x14ac:dyDescent="0.25">
      <c r="A152">
        <f t="shared" ref="A152" si="47">A151</f>
        <v>2</v>
      </c>
      <c r="B152" s="1">
        <f t="shared" si="32"/>
        <v>0.3</v>
      </c>
      <c r="C152" s="2">
        <f>C151+IF(G151&gt;0, (C151-C150)*IF(C151&gt;C150,1,1/2), -(C151-C150)*IF(C151&lt;C150,1,1/2))</f>
        <v>4.0003662109375018E-2</v>
      </c>
      <c r="D152" s="9">
        <f>POWER((1/atkStake-1)*honestActivity,N)</f>
        <v>51.830113681245848</v>
      </c>
      <c r="E152" s="10">
        <f>D152/(D152+1)</f>
        <v>0.98107140170029594</v>
      </c>
      <c r="F152" s="7">
        <f>D152*honestHashpower+atkStake*totalCoins</f>
        <v>948118.41816623206</v>
      </c>
      <c r="G152" s="14">
        <f>IF(ABS(F152-MIN($F$69:F152))&gt;ABS(F151-MIN($F$69:F152)),-1,1)</f>
        <v>1</v>
      </c>
      <c r="H152" s="6">
        <f>POWER(honestHashpower,1/(N+1))*POWER(honestActivity*totalCoins,N/(N+1))*(POWER(N,-N/(N+1)) + POWER(N,1/(N+1)))</f>
        <v>953194.05053803604</v>
      </c>
      <c r="L152" s="6"/>
      <c r="M152" s="6"/>
    </row>
    <row r="153" spans="1:13" x14ac:dyDescent="0.25">
      <c r="A153">
        <f t="shared" ref="A153" si="48">A152</f>
        <v>2</v>
      </c>
      <c r="B153" s="1">
        <f t="shared" si="32"/>
        <v>0.3</v>
      </c>
      <c r="C153" s="2">
        <f>C152+IF(G152&gt;0, (C152-C151)*IF(C152&gt;C151,1,1/2), -(C152-C151)*IF(C152&lt;C151,1,1/2))</f>
        <v>4.000183105468752E-2</v>
      </c>
      <c r="D153" s="9">
        <f>POWER((1/atkStake-1)*honestActivity,N)</f>
        <v>51.83505649650445</v>
      </c>
      <c r="E153" s="10">
        <f>D153/(D153+1)</f>
        <v>0.98107317250496062</v>
      </c>
      <c r="F153" s="7">
        <f>D153*honestHashpower+atkStake*totalCoins</f>
        <v>948107.20756899496</v>
      </c>
      <c r="G153" s="14">
        <f>IF(ABS(F153-MIN($F$69:F153))&gt;ABS(F152-MIN($F$69:F153)),-1,1)</f>
        <v>1</v>
      </c>
      <c r="H153" s="6">
        <f>POWER(honestHashpower,1/(N+1))*POWER(honestActivity*totalCoins,N/(N+1))*(POWER(N,-N/(N+1)) + POWER(N,1/(N+1)))</f>
        <v>953194.05053803604</v>
      </c>
      <c r="L153" s="6"/>
      <c r="M153" s="6"/>
    </row>
    <row r="154" spans="1:13" x14ac:dyDescent="0.25">
      <c r="A154">
        <v>1</v>
      </c>
      <c r="B154" s="1">
        <f t="shared" si="32"/>
        <v>0.3</v>
      </c>
      <c r="C154" s="2">
        <v>1E-3</v>
      </c>
      <c r="D154" s="9">
        <f>POWER((1/atkStake-1)*honestActivity,N)</f>
        <v>299.7</v>
      </c>
      <c r="E154" s="10">
        <f>D154/(D154+1)</f>
        <v>0.99667442633854342</v>
      </c>
      <c r="F154" s="7">
        <f>D154*honestHashpower+atkStake*totalCoins</f>
        <v>1336680</v>
      </c>
      <c r="H154" s="6">
        <f>POWER(honestHashpower,1/(N+1))*POWER(honestActivity*totalCoins,N/(N+1))*(POWER(N,-N/(N+1)) + POWER(N,1/(N+1)))</f>
        <v>308285.58188796317</v>
      </c>
      <c r="L154" s="6"/>
      <c r="M154" s="6"/>
    </row>
    <row r="155" spans="1:13" x14ac:dyDescent="0.25">
      <c r="A155">
        <f>A154</f>
        <v>1</v>
      </c>
      <c r="B155" s="1">
        <f t="shared" si="32"/>
        <v>0.3</v>
      </c>
      <c r="C155" s="16">
        <f>C154+C154*IF(ABS(F154-H154)&lt;H154, 1, 3)</f>
        <v>4.0000000000000001E-3</v>
      </c>
      <c r="D155" s="9">
        <f>POWER((1/atkStake-1)*honestActivity,N)</f>
        <v>74.7</v>
      </c>
      <c r="E155" s="10">
        <f>D155/(D155+1)</f>
        <v>0.98678996036988109</v>
      </c>
      <c r="F155" s="7">
        <f>D155*honestHashpower+atkStake*totalCoins</f>
        <v>400680</v>
      </c>
      <c r="G155" s="14">
        <f>IF(ABS(F155-MIN($F$86:F155))&gt;ABS(F154-MIN($F$86:F155)),-1,1)</f>
        <v>1</v>
      </c>
      <c r="H155" s="6">
        <f>POWER(honestHashpower,1/(N+1))*POWER(honestActivity*totalCoins,N/(N+1))*(POWER(N,-N/(N+1)) + POWER(N,1/(N+1)))</f>
        <v>308285.58188796317</v>
      </c>
      <c r="L155" s="6"/>
      <c r="M155" s="6"/>
    </row>
    <row r="156" spans="1:13" x14ac:dyDescent="0.25">
      <c r="A156">
        <f t="shared" ref="A156" si="49">A155</f>
        <v>1</v>
      </c>
      <c r="B156" s="1">
        <f t="shared" si="32"/>
        <v>0.3</v>
      </c>
      <c r="C156" s="2">
        <f>C155+IF(G155&gt;0, (C155-C154)*IF(C155&gt;C154,1,1/2), -(C155-C154)*IF(C155&lt;C154,1,1/2))</f>
        <v>7.0000000000000001E-3</v>
      </c>
      <c r="D156" s="9">
        <f>POWER((1/atkStake-1)*honestActivity,N)</f>
        <v>42.557142857142857</v>
      </c>
      <c r="E156" s="10">
        <f>D156/(D156+1)</f>
        <v>0.97704165300098389</v>
      </c>
      <c r="F156" s="7">
        <f>D156*honestHashpower+atkStake*totalCoins</f>
        <v>313251.42857142858</v>
      </c>
      <c r="G156" s="14">
        <f>IF(ABS(F156-MIN($F$86:F156))&gt;ABS(F155-MIN($F$86:F156)),-1,1)</f>
        <v>1</v>
      </c>
      <c r="H156" s="6">
        <f>POWER(honestHashpower,1/(N+1))*POWER(honestActivity*totalCoins,N/(N+1))*(POWER(N,-N/(N+1)) + POWER(N,1/(N+1)))</f>
        <v>308285.58188796317</v>
      </c>
      <c r="L156" s="6"/>
      <c r="M156" s="6"/>
    </row>
    <row r="157" spans="1:13" x14ac:dyDescent="0.25">
      <c r="A157">
        <f t="shared" ref="A157" si="50">A156</f>
        <v>1</v>
      </c>
      <c r="B157" s="1">
        <f t="shared" si="32"/>
        <v>0.3</v>
      </c>
      <c r="C157" s="2">
        <f>C156+IF(G156&gt;0, (C156-C155)*IF(C156&gt;C155,1,1/2), -(C156-C155)*IF(C156&lt;C155,1,1/2))</f>
        <v>0.01</v>
      </c>
      <c r="D157" s="9">
        <f>POWER((1/atkStake-1)*honestActivity,N)</f>
        <v>29.7</v>
      </c>
      <c r="E157" s="10">
        <f>D157/(D157+1)</f>
        <v>0.96742671009771986</v>
      </c>
      <c r="F157" s="7">
        <f>D157*honestHashpower+atkStake*totalCoins</f>
        <v>310680</v>
      </c>
      <c r="G157" s="14">
        <f>IF(ABS(F157-MIN($F$86:F157))&gt;ABS(F156-MIN($F$86:F157)),-1,1)</f>
        <v>1</v>
      </c>
      <c r="H157" s="6">
        <f>POWER(honestHashpower,1/(N+1))*POWER(honestActivity*totalCoins,N/(N+1))*(POWER(N,-N/(N+1)) + POWER(N,1/(N+1)))</f>
        <v>308285.58188796317</v>
      </c>
      <c r="L157" s="6"/>
      <c r="M157" s="6"/>
    </row>
    <row r="158" spans="1:13" x14ac:dyDescent="0.25">
      <c r="A158">
        <f t="shared" ref="A158" si="51">A157</f>
        <v>1</v>
      </c>
      <c r="B158" s="1">
        <f t="shared" si="32"/>
        <v>0.3</v>
      </c>
      <c r="C158" s="2">
        <f>C157+IF(G157&gt;0, (C157-C156)*IF(C157&gt;C156,1,1/2), -(C157-C156)*IF(C157&lt;C156,1,1/2))</f>
        <v>1.3000000000000001E-2</v>
      </c>
      <c r="D158" s="9">
        <f>POWER((1/atkStake-1)*honestActivity,N)</f>
        <v>22.776923076923076</v>
      </c>
      <c r="E158" s="10">
        <f>D158/(D158+1)</f>
        <v>0.95794241345842768</v>
      </c>
      <c r="F158" s="7">
        <f>D158*honestHashpower+atkStake*totalCoins</f>
        <v>334218.46153846156</v>
      </c>
      <c r="G158" s="14">
        <f>IF(ABS(F158-MIN($F$86:F158))&gt;ABS(F157-MIN($F$86:F158)),-1,1)</f>
        <v>-1</v>
      </c>
      <c r="H158" s="6">
        <f>POWER(honestHashpower,1/(N+1))*POWER(honestActivity*totalCoins,N/(N+1))*(POWER(N,-N/(N+1)) + POWER(N,1/(N+1)))</f>
        <v>308285.58188796317</v>
      </c>
      <c r="L158" s="6"/>
      <c r="M158" s="6"/>
    </row>
    <row r="159" spans="1:13" x14ac:dyDescent="0.25">
      <c r="A159">
        <f t="shared" ref="A159" si="52">A158</f>
        <v>1</v>
      </c>
      <c r="B159" s="1">
        <f t="shared" si="32"/>
        <v>0.3</v>
      </c>
      <c r="C159" s="2">
        <f>C158+IF(G158&gt;0, (C158-C157)*IF(C158&gt;C157,1,1/2), -(C158-C157)*IF(C158&lt;C157,1,1/2))</f>
        <v>1.15E-2</v>
      </c>
      <c r="D159" s="9">
        <f>POWER((1/atkStake-1)*honestActivity,N)</f>
        <v>25.786956521739132</v>
      </c>
      <c r="E159" s="10">
        <f>D159/(D159+1)</f>
        <v>0.96266839798733972</v>
      </c>
      <c r="F159" s="7">
        <f>D159*honestHashpower+atkStake*totalCoins</f>
        <v>320462.60869565216</v>
      </c>
      <c r="G159" s="14">
        <f>IF(ABS(F159-MIN($F$86:F159))&gt;ABS(F158-MIN($F$86:F159)),-1,1)</f>
        <v>1</v>
      </c>
      <c r="H159" s="6">
        <f>POWER(honestHashpower,1/(N+1))*POWER(honestActivity*totalCoins,N/(N+1))*(POWER(N,-N/(N+1)) + POWER(N,1/(N+1)))</f>
        <v>308285.58188796317</v>
      </c>
      <c r="L159" s="6"/>
      <c r="M159" s="6"/>
    </row>
    <row r="160" spans="1:13" x14ac:dyDescent="0.25">
      <c r="A160">
        <f t="shared" ref="A160" si="53">A159</f>
        <v>1</v>
      </c>
      <c r="B160" s="1">
        <f t="shared" si="32"/>
        <v>0.3</v>
      </c>
      <c r="C160" s="2">
        <f>C159+IF(G159&gt;0, (C159-C158)*IF(C159&gt;C158,1,1/2), -(C159-C158)*IF(C159&lt;C158,1,1/2))</f>
        <v>1.0749999999999999E-2</v>
      </c>
      <c r="D160" s="9">
        <f>POWER((1/atkStake-1)*honestActivity,N)</f>
        <v>27.606976744186049</v>
      </c>
      <c r="E160" s="10">
        <f>D160/(D160+1)</f>
        <v>0.96504349239899201</v>
      </c>
      <c r="F160" s="7">
        <f>D160*honestHashpower+atkStake*totalCoins</f>
        <v>314970.69767441857</v>
      </c>
      <c r="G160" s="14">
        <f>IF(ABS(F160-MIN($F$86:F160))&gt;ABS(F159-MIN($F$86:F160)),-1,1)</f>
        <v>1</v>
      </c>
      <c r="H160" s="6">
        <f>POWER(honestHashpower,1/(N+1))*POWER(honestActivity*totalCoins,N/(N+1))*(POWER(N,-N/(N+1)) + POWER(N,1/(N+1)))</f>
        <v>308285.58188796317</v>
      </c>
      <c r="L160" s="6"/>
      <c r="M160" s="6"/>
    </row>
    <row r="161" spans="1:13" x14ac:dyDescent="0.25">
      <c r="A161">
        <f t="shared" ref="A161" si="54">A160</f>
        <v>1</v>
      </c>
      <c r="B161" s="1">
        <f t="shared" si="32"/>
        <v>0.3</v>
      </c>
      <c r="C161" s="2">
        <f>C160+IF(G160&gt;0, (C160-C159)*IF(C160&gt;C159,1,1/2), -(C160-C159)*IF(C160&lt;C159,1,1/2))</f>
        <v>1.0374999999999999E-2</v>
      </c>
      <c r="D161" s="9">
        <f>POWER((1/atkStake-1)*honestActivity,N)</f>
        <v>28.61566265060241</v>
      </c>
      <c r="E161" s="10">
        <f>D161/(D161+1)</f>
        <v>0.96623408323501891</v>
      </c>
      <c r="F161" s="7">
        <f>D161*honestHashpower+atkStake*totalCoins</f>
        <v>312658.9156626506</v>
      </c>
      <c r="G161" s="14">
        <f>IF(ABS(F161-MIN($F$86:F161))&gt;ABS(F160-MIN($F$86:F161)),-1,1)</f>
        <v>1</v>
      </c>
      <c r="H161" s="6">
        <f>POWER(honestHashpower,1/(N+1))*POWER(honestActivity*totalCoins,N/(N+1))*(POWER(N,-N/(N+1)) + POWER(N,1/(N+1)))</f>
        <v>308285.58188796317</v>
      </c>
      <c r="L161" s="6"/>
      <c r="M161" s="6"/>
    </row>
    <row r="162" spans="1:13" x14ac:dyDescent="0.25">
      <c r="A162">
        <f t="shared" ref="A162" si="55">A161</f>
        <v>1</v>
      </c>
      <c r="B162" s="1">
        <f t="shared" si="32"/>
        <v>0.3</v>
      </c>
      <c r="C162" s="2">
        <f>C161+IF(G161&gt;0, (C161-C160)*IF(C161&gt;C160,1,1/2), -(C161-C160)*IF(C161&lt;C160,1,1/2))</f>
        <v>1.0187499999999999E-2</v>
      </c>
      <c r="D162" s="9">
        <f>POWER((1/atkStake-1)*honestActivity,N)</f>
        <v>29.1478527607362</v>
      </c>
      <c r="E162" s="10">
        <f>D162/(D162+1)</f>
        <v>0.96683014183675542</v>
      </c>
      <c r="F162" s="7">
        <f>D162*honestHashpower+atkStake*totalCoins</f>
        <v>311625.55214723921</v>
      </c>
      <c r="G162" s="14">
        <f>IF(ABS(F162-MIN($F$86:F162))&gt;ABS(F161-MIN($F$86:F162)),-1,1)</f>
        <v>1</v>
      </c>
      <c r="H162" s="6">
        <f>POWER(honestHashpower,1/(N+1))*POWER(honestActivity*totalCoins,N/(N+1))*(POWER(N,-N/(N+1)) + POWER(N,1/(N+1)))</f>
        <v>308285.58188796317</v>
      </c>
      <c r="L162" s="6"/>
      <c r="M162" s="6"/>
    </row>
    <row r="163" spans="1:13" x14ac:dyDescent="0.25">
      <c r="A163">
        <f t="shared" ref="A163" si="56">A162</f>
        <v>1</v>
      </c>
      <c r="B163" s="1">
        <f t="shared" si="32"/>
        <v>0.3</v>
      </c>
      <c r="C163" s="2">
        <f>C162+IF(G162&gt;0, (C162-C161)*IF(C162&gt;C161,1,1/2), -(C162-C161)*IF(C162&lt;C161,1,1/2))</f>
        <v>1.0093749999999999E-2</v>
      </c>
      <c r="D163" s="9">
        <f>POWER((1/atkStake-1)*honestActivity,N)</f>
        <v>29.421362229102172</v>
      </c>
      <c r="E163" s="10">
        <f>D163/(D163+1)</f>
        <v>0.96712836221898824</v>
      </c>
      <c r="F163" s="7">
        <f>D163*honestHashpower+atkStake*totalCoins</f>
        <v>311141.49380804953</v>
      </c>
      <c r="G163" s="14">
        <f>IF(ABS(F163-MIN($F$86:F163))&gt;ABS(F162-MIN($F$86:F163)),-1,1)</f>
        <v>1</v>
      </c>
      <c r="H163" s="6">
        <f>POWER(honestHashpower,1/(N+1))*POWER(honestActivity*totalCoins,N/(N+1))*(POWER(N,-N/(N+1)) + POWER(N,1/(N+1)))</f>
        <v>308285.58188796317</v>
      </c>
      <c r="L163" s="6"/>
      <c r="M163" s="6"/>
    </row>
    <row r="164" spans="1:13" x14ac:dyDescent="0.25">
      <c r="A164">
        <f t="shared" ref="A164" si="57">A163</f>
        <v>1</v>
      </c>
      <c r="B164" s="1">
        <f t="shared" si="32"/>
        <v>0.3</v>
      </c>
      <c r="C164" s="2">
        <f>C163+IF(G163&gt;0, (C163-C162)*IF(C163&gt;C162,1,1/2), -(C163-C162)*IF(C163&lt;C162,1,1/2))</f>
        <v>1.0046874999999999E-2</v>
      </c>
      <c r="D164" s="9">
        <f>POWER((1/atkStake-1)*honestActivity,N)</f>
        <v>29.560031104199069</v>
      </c>
      <c r="E164" s="10">
        <f>D164/(D164+1)</f>
        <v>0.96727752021618207</v>
      </c>
      <c r="F164" s="7">
        <f>D164*honestHashpower+atkStake*totalCoins</f>
        <v>310907.88685847586</v>
      </c>
      <c r="G164" s="14">
        <f>IF(ABS(F164-MIN($F$86:F164))&gt;ABS(F163-MIN($F$86:F164)),-1,1)</f>
        <v>1</v>
      </c>
      <c r="H164" s="6">
        <f>POWER(honestHashpower,1/(N+1))*POWER(honestActivity*totalCoins,N/(N+1))*(POWER(N,-N/(N+1)) + POWER(N,1/(N+1)))</f>
        <v>308285.58188796317</v>
      </c>
      <c r="L164" s="6"/>
      <c r="M164" s="6"/>
    </row>
    <row r="165" spans="1:13" x14ac:dyDescent="0.25">
      <c r="A165">
        <f t="shared" ref="A165" si="58">A164</f>
        <v>1</v>
      </c>
      <c r="B165" s="1">
        <f t="shared" si="32"/>
        <v>0.3</v>
      </c>
      <c r="C165" s="2">
        <f>C164+IF(G164&gt;0, (C164-C163)*IF(C164&gt;C163,1,1/2), -(C164-C163)*IF(C164&lt;C163,1,1/2))</f>
        <v>1.0023437499999999E-2</v>
      </c>
      <c r="D165" s="9">
        <f>POWER((1/atkStake-1)*honestActivity,N)</f>
        <v>29.629851909586904</v>
      </c>
      <c r="E165" s="10">
        <f>D165/(D165+1)</f>
        <v>0.96735211117076902</v>
      </c>
      <c r="F165" s="7">
        <f>D165*honestHashpower+atkStake*totalCoins</f>
        <v>310793.2234021824</v>
      </c>
      <c r="G165" s="14">
        <f>IF(ABS(F165-MIN($F$86:F165))&gt;ABS(F164-MIN($F$86:F165)),-1,1)</f>
        <v>1</v>
      </c>
      <c r="H165" s="6">
        <f>POWER(honestHashpower,1/(N+1))*POWER(honestActivity*totalCoins,N/(N+1))*(POWER(N,-N/(N+1)) + POWER(N,1/(N+1)))</f>
        <v>308285.58188796317</v>
      </c>
      <c r="L165" s="6"/>
      <c r="M165" s="6"/>
    </row>
    <row r="166" spans="1:13" x14ac:dyDescent="0.25">
      <c r="A166">
        <f t="shared" ref="A166" si="59">A165</f>
        <v>1</v>
      </c>
      <c r="B166" s="1">
        <f t="shared" si="32"/>
        <v>0.3</v>
      </c>
      <c r="C166" s="2">
        <f>C165+IF(G165&gt;0, (C165-C164)*IF(C165&gt;C164,1,1/2), -(C165-C164)*IF(C165&lt;C164,1,1/2))</f>
        <v>1.0011718749999999E-2</v>
      </c>
      <c r="D166" s="9">
        <f>POWER((1/atkStake-1)*honestActivity,N)</f>
        <v>29.664884900507218</v>
      </c>
      <c r="E166" s="10">
        <f>D166/(D166+1)</f>
        <v>0.9673894096376191</v>
      </c>
      <c r="F166" s="7">
        <f>D166*honestHashpower+atkStake*totalCoins</f>
        <v>310736.43106223171</v>
      </c>
      <c r="G166" s="14">
        <f>IF(ABS(F166-MIN($F$86:F166))&gt;ABS(F165-MIN($F$86:F166)),-1,1)</f>
        <v>1</v>
      </c>
      <c r="H166" s="6">
        <f>POWER(honestHashpower,1/(N+1))*POWER(honestActivity*totalCoins,N/(N+1))*(POWER(N,-N/(N+1)) + POWER(N,1/(N+1)))</f>
        <v>308285.58188796317</v>
      </c>
      <c r="L166" s="6"/>
      <c r="M166" s="6"/>
    </row>
    <row r="167" spans="1:13" x14ac:dyDescent="0.25">
      <c r="A167">
        <f t="shared" ref="A167" si="60">A166</f>
        <v>1</v>
      </c>
      <c r="B167" s="1">
        <f t="shared" si="32"/>
        <v>0.3</v>
      </c>
      <c r="C167" s="2">
        <f>C166+IF(G166&gt;0, (C166-C165)*IF(C166&gt;C165,1,1/2), -(C166-C165)*IF(C166&lt;C165,1,1/2))</f>
        <v>1.0005859374999999E-2</v>
      </c>
      <c r="D167" s="9">
        <f>POWER((1/atkStake-1)*honestActivity,N)</f>
        <v>29.682432168651182</v>
      </c>
      <c r="E167" s="10">
        <f>D167/(D167+1)</f>
        <v>0.96740805961850318</v>
      </c>
      <c r="F167" s="7">
        <f>D167*honestHashpower+atkStake*totalCoins</f>
        <v>310708.17029206519</v>
      </c>
      <c r="G167" s="14">
        <f>IF(ABS(F167-MIN($F$86:F167))&gt;ABS(F166-MIN($F$86:F167)),-1,1)</f>
        <v>1</v>
      </c>
      <c r="H167" s="6">
        <f>POWER(honestHashpower,1/(N+1))*POWER(honestActivity*totalCoins,N/(N+1))*(POWER(N,-N/(N+1)) + POWER(N,1/(N+1)))</f>
        <v>308285.58188796317</v>
      </c>
      <c r="L167" s="6"/>
      <c r="M167" s="6"/>
    </row>
    <row r="168" spans="1:13" x14ac:dyDescent="0.25">
      <c r="A168">
        <f t="shared" ref="A168" si="61">A167</f>
        <v>1</v>
      </c>
      <c r="B168" s="1">
        <f t="shared" si="32"/>
        <v>0.3</v>
      </c>
      <c r="C168" s="2">
        <f>C167+IF(G167&gt;0, (C167-C166)*IF(C167&gt;C166,1,1/2), -(C167-C166)*IF(C167&lt;C166,1,1/2))</f>
        <v>1.0002929687499999E-2</v>
      </c>
      <c r="D168" s="9">
        <f>POWER((1/atkStake-1)*honestActivity,N)</f>
        <v>29.691213511666508</v>
      </c>
      <c r="E168" s="10">
        <f>D168/(D168+1)</f>
        <v>0.96741738479581874</v>
      </c>
      <c r="F168" s="7">
        <f>D168*honestHashpower+atkStake*totalCoins</f>
        <v>310694.07382633258</v>
      </c>
      <c r="G168" s="14">
        <f>IF(ABS(F168-MIN($F$86:F168))&gt;ABS(F167-MIN($F$86:F168)),-1,1)</f>
        <v>1</v>
      </c>
      <c r="H168" s="6">
        <f>POWER(honestHashpower,1/(N+1))*POWER(honestActivity*totalCoins,N/(N+1))*(POWER(N,-N/(N+1)) + POWER(N,1/(N+1)))</f>
        <v>308285.58188796317</v>
      </c>
      <c r="L168" s="6"/>
      <c r="M168" s="6"/>
    </row>
    <row r="169" spans="1:13" x14ac:dyDescent="0.25">
      <c r="A169">
        <f t="shared" ref="A169" si="62">A168</f>
        <v>1</v>
      </c>
      <c r="B169" s="1">
        <f t="shared" si="32"/>
        <v>0.3</v>
      </c>
      <c r="C169" s="2">
        <f>C168+IF(G168&gt;0, (C168-C167)*IF(C168&gt;C167,1,1/2), -(C168-C167)*IF(C168&lt;C167,1,1/2))</f>
        <v>1.0001464843749999E-2</v>
      </c>
      <c r="D169" s="9">
        <f>POWER((1/atkStake-1)*honestActivity,N)</f>
        <v>29.695606112385885</v>
      </c>
      <c r="E169" s="10">
        <f>D169/(D169+1)</f>
        <v>0.96742204743119586</v>
      </c>
      <c r="F169" s="7">
        <f>D169*honestHashpower+atkStake*totalCoins</f>
        <v>310687.03408199787</v>
      </c>
      <c r="G169" s="14">
        <f>IF(ABS(F169-MIN($F$86:F169))&gt;ABS(F168-MIN($F$86:F169)),-1,1)</f>
        <v>1</v>
      </c>
      <c r="H169" s="6">
        <f>POWER(honestHashpower,1/(N+1))*POWER(honestActivity*totalCoins,N/(N+1))*(POWER(N,-N/(N+1)) + POWER(N,1/(N+1)))</f>
        <v>308285.58188796317</v>
      </c>
      <c r="L169" s="6"/>
      <c r="M169" s="6"/>
    </row>
    <row r="170" spans="1:13" x14ac:dyDescent="0.25">
      <c r="A170">
        <f t="shared" ref="A170" si="63">A169</f>
        <v>1</v>
      </c>
      <c r="B170" s="1">
        <f t="shared" si="32"/>
        <v>0.3</v>
      </c>
      <c r="C170" s="2">
        <f>C169+IF(G169&gt;0, (C169-C168)*IF(C169&gt;C168,1,1/2), -(C169-C168)*IF(C169&lt;C168,1,1/2))</f>
        <v>1.0000732421874999E-2</v>
      </c>
      <c r="D170" s="9">
        <f>POWER((1/atkStake-1)*honestActivity,N)</f>
        <v>29.697802895295755</v>
      </c>
      <c r="E170" s="10">
        <f>D170/(D170+1)</f>
        <v>0.96742437876056453</v>
      </c>
      <c r="F170" s="7">
        <f>D170*honestHashpower+atkStake*totalCoins</f>
        <v>310683.51633305126</v>
      </c>
      <c r="G170" s="14">
        <f>IF(ABS(F170-MIN($F$86:F170))&gt;ABS(F169-MIN($F$86:F170)),-1,1)</f>
        <v>1</v>
      </c>
      <c r="H170" s="6">
        <f>POWER(honestHashpower,1/(N+1))*POWER(honestActivity*totalCoins,N/(N+1))*(POWER(N,-N/(N+1)) + POWER(N,1/(N+1)))</f>
        <v>308285.58188796317</v>
      </c>
      <c r="L170" s="6"/>
      <c r="M170" s="6"/>
    </row>
    <row r="171" spans="1:13" x14ac:dyDescent="0.25">
      <c r="A171">
        <v>4</v>
      </c>
      <c r="B171" s="1">
        <v>0.1</v>
      </c>
      <c r="C171" s="2">
        <v>0.01</v>
      </c>
      <c r="D171" s="9">
        <f>POWER((1/atkStake-1)*honestActivity,N)</f>
        <v>9605.9601000000002</v>
      </c>
      <c r="E171" s="10">
        <f>D171/(D171+1)</f>
        <v>0.99989590880053725</v>
      </c>
      <c r="F171" s="7">
        <f>D171*honestHashpower+atkStake*totalCoins</f>
        <v>42446224.439999998</v>
      </c>
      <c r="H171" s="6">
        <f>POWER(honestHashpower,1/(N+1))*POWER(honestActivity*totalCoins,N/(N+1))*(POWER(N,-N/(N+1)) + POWER(N,1/(N+1)))</f>
        <v>891724.19543927303</v>
      </c>
      <c r="L171" s="6"/>
      <c r="M171" s="6"/>
    </row>
    <row r="172" spans="1:13" x14ac:dyDescent="0.25">
      <c r="A172">
        <f>A171</f>
        <v>4</v>
      </c>
      <c r="B172" s="1">
        <f>B171</f>
        <v>0.1</v>
      </c>
      <c r="C172" s="16">
        <f>C171+C171*IF(ABS(F171-H171)&lt;H171, 1, 3)</f>
        <v>0.04</v>
      </c>
      <c r="D172" s="9">
        <f>POWER((1/atkStake-1)*honestActivity,N)</f>
        <v>33.17760000000002</v>
      </c>
      <c r="E172" s="10">
        <f>D172/(D172+1)</f>
        <v>0.9707410701746173</v>
      </c>
      <c r="F172" s="7">
        <f>D172*honestHashpower+atkStake*totalCoins</f>
        <v>865981.44000000006</v>
      </c>
      <c r="G172" s="14">
        <f>IF(ABS(F172-MIN($F$35:F172))&gt;ABS(F171-MIN($F$35:F172)),-1,1)</f>
        <v>1</v>
      </c>
      <c r="H172" s="6">
        <f>POWER(honestHashpower,1/(N+1))*POWER(honestActivity*totalCoins,N/(N+1))*(POWER(N,-N/(N+1)) + POWER(N,1/(N+1)))</f>
        <v>891724.19543927303</v>
      </c>
      <c r="L172" s="6"/>
      <c r="M172" s="6"/>
    </row>
    <row r="173" spans="1:13" x14ac:dyDescent="0.25">
      <c r="A173">
        <f t="shared" ref="A173:B173" si="64">A172</f>
        <v>4</v>
      </c>
      <c r="B173" s="1">
        <f t="shared" si="64"/>
        <v>0.1</v>
      </c>
      <c r="C173" s="12">
        <f>C172+G172*IF(ABS(F171-F172)/F172 &lt; 0.05, 0.01, 0.03)</f>
        <v>7.0000000000000007E-2</v>
      </c>
      <c r="D173" s="9">
        <f>POWER((1/atkStake-1)*honestActivity,N)</f>
        <v>3.1155852144939606</v>
      </c>
      <c r="E173" s="10">
        <f>D173/(D173+1)</f>
        <v>0.75702118948278008</v>
      </c>
      <c r="F173" s="7">
        <f>D173*honestHashpower+atkStake*totalCoins</f>
        <v>1273708.5749437737</v>
      </c>
      <c r="G173" s="14">
        <f>IF(ABS(F173-MIN($F$35:F173))&gt;ABS(F172-MIN($F$35:F173)),-1,1)</f>
        <v>-1</v>
      </c>
      <c r="H173" s="6">
        <f>POWER(honestHashpower,1/(N+1))*POWER(honestActivity*totalCoins,N/(N+1))*(POWER(N,-N/(N+1)) + POWER(N,1/(N+1)))</f>
        <v>891724.19543927303</v>
      </c>
      <c r="L173" s="6"/>
      <c r="M173" s="6"/>
    </row>
    <row r="174" spans="1:13" x14ac:dyDescent="0.25">
      <c r="A174">
        <f t="shared" ref="A174:B174" si="65">A173</f>
        <v>4</v>
      </c>
      <c r="B174" s="1">
        <f t="shared" si="65"/>
        <v>0.1</v>
      </c>
      <c r="C174" s="2">
        <f>C173+IF(G173&gt;0, (C173-C172)*IF(C173&gt;C172,1,1/2), -(C173-C172)*IF(C173&lt;C172,1,1/2))</f>
        <v>5.5000000000000007E-2</v>
      </c>
      <c r="D174" s="9">
        <f>POWER((1/atkStake-1)*honestActivity,N)</f>
        <v>8.7151823031213667</v>
      </c>
      <c r="E174" s="10">
        <f>D174/(D174+1)</f>
        <v>0.89706832370209744</v>
      </c>
      <c r="F174" s="7">
        <f>D174*honestHashpower+atkStake*totalCoins</f>
        <v>1028346.8021337341</v>
      </c>
      <c r="G174" s="14">
        <f>IF(ABS(F174-MIN($F$35:F174))&gt;ABS(F173-MIN($F$35:F174)),-1,1)</f>
        <v>1</v>
      </c>
      <c r="H174" s="6">
        <f>POWER(honestHashpower,1/(N+1))*POWER(honestActivity*totalCoins,N/(N+1))*(POWER(N,-N/(N+1)) + POWER(N,1/(N+1)))</f>
        <v>891724.19543927303</v>
      </c>
      <c r="L174" s="6"/>
      <c r="M174" s="6"/>
    </row>
    <row r="175" spans="1:13" x14ac:dyDescent="0.25">
      <c r="A175">
        <f t="shared" ref="A175:B175" si="66">A174</f>
        <v>4</v>
      </c>
      <c r="B175" s="1">
        <f t="shared" si="66"/>
        <v>0.1</v>
      </c>
      <c r="C175" s="2">
        <f>C174+IF(G174&gt;0, (C174-C173)*IF(C174&gt;C173,1,1/2), -(C174-C173)*IF(C174&lt;C173,1,1/2))</f>
        <v>4.7500000000000007E-2</v>
      </c>
      <c r="D175" s="9">
        <f>POWER((1/atkStake-1)*honestActivity,N)</f>
        <v>16.169087039694283</v>
      </c>
      <c r="E175" s="10">
        <f>D175/(D175+1)</f>
        <v>0.94175578481907407</v>
      </c>
      <c r="F175" s="7">
        <f>D175*honestHashpower+atkStake*totalCoins</f>
        <v>926143.98297465499</v>
      </c>
      <c r="G175" s="14">
        <f>IF(ABS(F175-MIN($F$35:F175))&gt;ABS(F174-MIN($F$35:F175)),-1,1)</f>
        <v>1</v>
      </c>
      <c r="H175" s="6">
        <f>POWER(honestHashpower,1/(N+1))*POWER(honestActivity*totalCoins,N/(N+1))*(POWER(N,-N/(N+1)) + POWER(N,1/(N+1)))</f>
        <v>891724.19543927303</v>
      </c>
      <c r="L175" s="6"/>
      <c r="M175" s="6"/>
    </row>
    <row r="176" spans="1:13" x14ac:dyDescent="0.25">
      <c r="A176">
        <f t="shared" ref="A176:B176" si="67">A175</f>
        <v>4</v>
      </c>
      <c r="B176" s="1">
        <f t="shared" si="67"/>
        <v>0.1</v>
      </c>
      <c r="C176" s="2">
        <f>C175+IF(G175&gt;0, (C175-C174)*IF(C175&gt;C174,1,1/2), -(C175-C174)*IF(C175&lt;C174,1,1/2))</f>
        <v>4.3750000000000011E-2</v>
      </c>
      <c r="D176" s="9">
        <f>POWER((1/atkStake-1)*honestActivity,N)</f>
        <v>22.823043773427713</v>
      </c>
      <c r="E176" s="10">
        <f>D176/(D176+1)</f>
        <v>0.95802383568150928</v>
      </c>
      <c r="F176" s="7">
        <f>D176*honestHashpower+atkStake*totalCoins</f>
        <v>887921.39260308212</v>
      </c>
      <c r="G176" s="14">
        <f>IF(ABS(F176-MIN($F$35:F176))&gt;ABS(F175-MIN($F$35:F176)),-1,1)</f>
        <v>1</v>
      </c>
      <c r="H176" s="6">
        <f>POWER(honestHashpower,1/(N+1))*POWER(honestActivity*totalCoins,N/(N+1))*(POWER(N,-N/(N+1)) + POWER(N,1/(N+1)))</f>
        <v>891724.19543927303</v>
      </c>
      <c r="L176" s="6"/>
      <c r="M176" s="6"/>
    </row>
    <row r="177" spans="1:13" x14ac:dyDescent="0.25">
      <c r="A177">
        <f t="shared" ref="A177:B177" si="68">A176</f>
        <v>4</v>
      </c>
      <c r="B177" s="1">
        <f t="shared" si="68"/>
        <v>0.1</v>
      </c>
      <c r="C177" s="2">
        <f>C176+IF(G176&gt;0, (C176-C175)*IF(C176&gt;C175,1,1/2), -(C176-C175)*IF(C176&lt;C175,1,1/2))</f>
        <v>4.1875000000000009E-2</v>
      </c>
      <c r="D177" s="9">
        <f>POWER((1/atkStake-1)*honestActivity,N)</f>
        <v>27.407499105985206</v>
      </c>
      <c r="E177" s="10">
        <f>D177/(D177+1)</f>
        <v>0.96479802758176236</v>
      </c>
      <c r="F177" s="7">
        <f>D177*honestHashpower+atkStake*totalCoins</f>
        <v>874342.99606633501</v>
      </c>
      <c r="G177" s="14">
        <f>IF(ABS(F177-MIN($F$35:F177))&gt;ABS(F176-MIN($F$35:F177)),-1,1)</f>
        <v>1</v>
      </c>
      <c r="H177" s="6">
        <f>POWER(honestHashpower,1/(N+1))*POWER(honestActivity*totalCoins,N/(N+1))*(POWER(N,-N/(N+1)) + POWER(N,1/(N+1)))</f>
        <v>891724.19543927303</v>
      </c>
      <c r="L177" s="6"/>
      <c r="M177" s="6"/>
    </row>
    <row r="178" spans="1:13" x14ac:dyDescent="0.25">
      <c r="A178">
        <f t="shared" ref="A178:B178" si="69">A177</f>
        <v>4</v>
      </c>
      <c r="B178" s="1">
        <f t="shared" si="69"/>
        <v>0.1</v>
      </c>
      <c r="C178" s="2">
        <f>C177+IF(G177&gt;0, (C177-C176)*IF(C177&gt;C176,1,1/2), -(C177-C176)*IF(C177&lt;C176,1,1/2))</f>
        <v>4.0937500000000009E-2</v>
      </c>
      <c r="D178" s="9">
        <f>POWER((1/atkStake-1)*honestActivity,N)</f>
        <v>30.123287800515552</v>
      </c>
      <c r="E178" s="10">
        <f>D178/(D178+1)</f>
        <v>0.96786971844332481</v>
      </c>
      <c r="F178" s="7">
        <f>D178*honestHashpower+atkStake*totalCoins</f>
        <v>869417.46632226859</v>
      </c>
      <c r="G178" s="14">
        <f>IF(ABS(F178-MIN($F$35:F178))&gt;ABS(F177-MIN($F$35:F178)),-1,1)</f>
        <v>1</v>
      </c>
      <c r="H178" s="6">
        <f>POWER(honestHashpower,1/(N+1))*POWER(honestActivity*totalCoins,N/(N+1))*(POWER(N,-N/(N+1)) + POWER(N,1/(N+1)))</f>
        <v>891724.19543927303</v>
      </c>
      <c r="L178" s="6"/>
      <c r="M178" s="6"/>
    </row>
    <row r="179" spans="1:13" x14ac:dyDescent="0.25">
      <c r="A179">
        <f t="shared" ref="A179:B179" si="70">A178</f>
        <v>4</v>
      </c>
      <c r="B179" s="1">
        <f t="shared" si="70"/>
        <v>0.1</v>
      </c>
      <c r="C179" s="2">
        <f>C178+IF(G178&gt;0, (C178-C177)*IF(C178&gt;C177,1,1/2), -(C178-C177)*IF(C178&lt;C177,1,1/2))</f>
        <v>4.0468750000000012E-2</v>
      </c>
      <c r="D179" s="9">
        <f>POWER((1/atkStake-1)*honestActivity,N)</f>
        <v>31.605111964671828</v>
      </c>
      <c r="E179" s="10">
        <f>D179/(D179+1)</f>
        <v>0.96932996270390004</v>
      </c>
      <c r="F179" s="7">
        <f>D179*honestHashpower+atkStake*totalCoins</f>
        <v>867499.99264455633</v>
      </c>
      <c r="G179" s="14">
        <f>IF(ABS(F179-MIN($F$35:F179))&gt;ABS(F178-MIN($F$35:F179)),-1,1)</f>
        <v>1</v>
      </c>
      <c r="H179" s="6">
        <f>POWER(honestHashpower,1/(N+1))*POWER(honestActivity*totalCoins,N/(N+1))*(POWER(N,-N/(N+1)) + POWER(N,1/(N+1)))</f>
        <v>891724.19543927303</v>
      </c>
      <c r="L179" s="6"/>
      <c r="M179" s="6"/>
    </row>
    <row r="180" spans="1:13" x14ac:dyDescent="0.25">
      <c r="A180">
        <f t="shared" ref="A180:B180" si="71">A179</f>
        <v>4</v>
      </c>
      <c r="B180" s="1">
        <f t="shared" si="71"/>
        <v>0.1</v>
      </c>
      <c r="C180" s="2">
        <f>C179+IF(G179&gt;0, (C179-C178)*IF(C179&gt;C178,1,1/2), -(C179-C178)*IF(C179&lt;C178,1,1/2))</f>
        <v>4.0234375000000017E-2</v>
      </c>
      <c r="D180" s="9">
        <f>POWER((1/atkStake-1)*honestActivity,N)</f>
        <v>32.379618466781189</v>
      </c>
      <c r="E180" s="10">
        <f>D180/(D180+1)</f>
        <v>0.97004159885784247</v>
      </c>
      <c r="F180" s="7">
        <f>D180*honestHashpower+atkStake*totalCoins</f>
        <v>866689.07125383755</v>
      </c>
      <c r="G180" s="14">
        <f>IF(ABS(F180-MIN($F$35:F180))&gt;ABS(F179-MIN($F$35:F180)),-1,1)</f>
        <v>1</v>
      </c>
      <c r="H180" s="6">
        <f>POWER(honestHashpower,1/(N+1))*POWER(honestActivity*totalCoins,N/(N+1))*(POWER(N,-N/(N+1)) + POWER(N,1/(N+1)))</f>
        <v>891724.19543927303</v>
      </c>
      <c r="L180" s="6"/>
      <c r="M180" s="6"/>
    </row>
    <row r="181" spans="1:13" x14ac:dyDescent="0.25">
      <c r="A181">
        <f t="shared" ref="A181:B181" si="72">A180</f>
        <v>4</v>
      </c>
      <c r="B181" s="1">
        <f t="shared" si="72"/>
        <v>0.1</v>
      </c>
      <c r="C181" s="2">
        <f>C180+IF(G180&gt;0, (C180-C179)*IF(C180&gt;C179,1,1/2), -(C180-C179)*IF(C180&lt;C179,1,1/2))</f>
        <v>4.0117187500000019E-2</v>
      </c>
      <c r="D181" s="9">
        <f>POWER((1/atkStake-1)*honestActivity,N)</f>
        <v>32.775622448870735</v>
      </c>
      <c r="E181" s="10">
        <f>D181/(D181+1)</f>
        <v>0.97039284763696676</v>
      </c>
      <c r="F181" s="7">
        <f>D181*honestHashpower+atkStake*totalCoins</f>
        <v>866322.11377503164</v>
      </c>
      <c r="G181" s="14">
        <f>IF(ABS(F181-MIN($F$35:F181))&gt;ABS(F180-MIN($F$35:F181)),-1,1)</f>
        <v>1</v>
      </c>
      <c r="H181" s="6">
        <f>POWER(honestHashpower,1/(N+1))*POWER(honestActivity*totalCoins,N/(N+1))*(POWER(N,-N/(N+1)) + POWER(N,1/(N+1)))</f>
        <v>891724.19543927303</v>
      </c>
      <c r="L181" s="6"/>
      <c r="M181" s="6"/>
    </row>
    <row r="182" spans="1:13" x14ac:dyDescent="0.25">
      <c r="A182">
        <f t="shared" ref="A182:B182" si="73">A181</f>
        <v>4</v>
      </c>
      <c r="B182" s="1">
        <f t="shared" si="73"/>
        <v>0.1</v>
      </c>
      <c r="C182" s="2">
        <f>C181+IF(G181&gt;0, (C181-C180)*IF(C181&gt;C180,1,1/2), -(C181-C180)*IF(C181&lt;C180,1,1/2))</f>
        <v>4.0058593750000024E-2</v>
      </c>
      <c r="D182" s="9">
        <f>POWER((1/atkStake-1)*honestActivity,N)</f>
        <v>32.975857858566883</v>
      </c>
      <c r="E182" s="10">
        <f>D182/(D182+1)</f>
        <v>0.97056733624908742</v>
      </c>
      <c r="F182" s="7">
        <f>D182*honestHashpower+atkStake*totalCoins</f>
        <v>866148.46207769471</v>
      </c>
      <c r="G182" s="14">
        <f>IF(ABS(F182-MIN($F$35:F182))&gt;ABS(F181-MIN($F$35:F182)),-1,1)</f>
        <v>1</v>
      </c>
      <c r="H182" s="6">
        <f>POWER(honestHashpower,1/(N+1))*POWER(honestActivity*totalCoins,N/(N+1))*(POWER(N,-N/(N+1)) + POWER(N,1/(N+1)))</f>
        <v>891724.19543927303</v>
      </c>
      <c r="L182" s="6"/>
      <c r="M182" s="6"/>
    </row>
    <row r="183" spans="1:13" x14ac:dyDescent="0.25">
      <c r="A183">
        <f t="shared" ref="A183:B183" si="74">A182</f>
        <v>4</v>
      </c>
      <c r="B183" s="1">
        <f t="shared" si="74"/>
        <v>0.1</v>
      </c>
      <c r="C183" s="2">
        <f>C182+IF(G182&gt;0, (C182-C181)*IF(C182&gt;C181,1,1/2), -(C182-C181)*IF(C182&lt;C181,1,1/2))</f>
        <v>4.0029296875000023E-2</v>
      </c>
      <c r="D183" s="9">
        <f>POWER((1/atkStake-1)*honestActivity,N)</f>
        <v>33.076539746527274</v>
      </c>
      <c r="E183" s="10">
        <f>D183/(D183+1)</f>
        <v>0.97065429743048048</v>
      </c>
      <c r="F183" s="7">
        <f>D183*honestHashpower+atkStake*totalCoins</f>
        <v>866064.11863472045</v>
      </c>
      <c r="G183" s="14">
        <f>IF(ABS(F183-MIN($F$35:F183))&gt;ABS(F182-MIN($F$35:F183)),-1,1)</f>
        <v>1</v>
      </c>
      <c r="H183" s="6">
        <f>POWER(honestHashpower,1/(N+1))*POWER(honestActivity*totalCoins,N/(N+1))*(POWER(N,-N/(N+1)) + POWER(N,1/(N+1)))</f>
        <v>891724.19543927303</v>
      </c>
      <c r="L183" s="6"/>
      <c r="M183" s="6"/>
    </row>
    <row r="184" spans="1:13" x14ac:dyDescent="0.25">
      <c r="A184">
        <f t="shared" ref="A184:B184" si="75">A183</f>
        <v>4</v>
      </c>
      <c r="B184" s="1">
        <f t="shared" si="75"/>
        <v>0.1</v>
      </c>
      <c r="C184" s="2">
        <f>C183+IF(G183&gt;0, (C183-C182)*IF(C183&gt;C182,1,1/2), -(C183-C182)*IF(C183&lt;C182,1,1/2))</f>
        <v>4.0014648437500022E-2</v>
      </c>
      <c r="D184" s="9">
        <f>POWER((1/atkStake-1)*honestActivity,N)</f>
        <v>33.127022471935994</v>
      </c>
      <c r="E184" s="10">
        <f>D184/(D184+1)</f>
        <v>0.97069770734255123</v>
      </c>
      <c r="F184" s="7">
        <f>D184*honestHashpower+atkStake*totalCoins</f>
        <v>866022.57075151871</v>
      </c>
      <c r="G184" s="14">
        <f>IF(ABS(F184-MIN($F$35:F184))&gt;ABS(F183-MIN($F$35:F184)),-1,1)</f>
        <v>1</v>
      </c>
      <c r="H184" s="6">
        <f>POWER(honestHashpower,1/(N+1))*POWER(honestActivity*totalCoins,N/(N+1))*(POWER(N,-N/(N+1)) + POWER(N,1/(N+1)))</f>
        <v>891724.19543927303</v>
      </c>
      <c r="L184" s="6"/>
      <c r="M184" s="6"/>
    </row>
    <row r="185" spans="1:13" x14ac:dyDescent="0.25">
      <c r="A185">
        <f t="shared" ref="A185:B185" si="76">A184</f>
        <v>4</v>
      </c>
      <c r="B185" s="1">
        <f t="shared" si="76"/>
        <v>0.1</v>
      </c>
      <c r="C185" s="2">
        <f>C184+IF(G184&gt;0, (C184-C183)*IF(C184&gt;C183,1,1/2), -(C184-C183)*IF(C184&lt;C183,1,1/2))</f>
        <v>4.0007324218750022E-2</v>
      </c>
      <c r="D185" s="9">
        <f>POWER((1/atkStake-1)*honestActivity,N)</f>
        <v>33.152299372401274</v>
      </c>
      <c r="E185" s="10">
        <f>D185/(D185+1)</f>
        <v>0.97071939464175261</v>
      </c>
      <c r="F185" s="7">
        <f>D185*honestHashpower+atkStake*totalCoins</f>
        <v>866001.95317606593</v>
      </c>
      <c r="G185" s="14">
        <f>IF(ABS(F185-MIN($F$35:F185))&gt;ABS(F184-MIN($F$35:F185)),-1,1)</f>
        <v>1</v>
      </c>
      <c r="H185" s="6">
        <f>POWER(honestHashpower,1/(N+1))*POWER(honestActivity*totalCoins,N/(N+1))*(POWER(N,-N/(N+1)) + POWER(N,1/(N+1)))</f>
        <v>891724.19543927303</v>
      </c>
      <c r="L185" s="6"/>
      <c r="M185" s="6"/>
    </row>
    <row r="186" spans="1:13" x14ac:dyDescent="0.25">
      <c r="A186">
        <f t="shared" ref="A186:B186" si="77">A185</f>
        <v>4</v>
      </c>
      <c r="B186" s="1">
        <f t="shared" si="77"/>
        <v>0.1</v>
      </c>
      <c r="C186" s="2">
        <f>C185+IF(G185&gt;0, (C185-C184)*IF(C185&gt;C184,1,1/2), -(C185-C184)*IF(C185&lt;C184,1,1/2))</f>
        <v>4.0003662109375018E-2</v>
      </c>
      <c r="D186" s="9">
        <f>POWER((1/atkStake-1)*honestActivity,N)</f>
        <v>33.1649467186527</v>
      </c>
      <c r="E186" s="10">
        <f>D186/(D186+1)</f>
        <v>0.97073023387874802</v>
      </c>
      <c r="F186" s="7">
        <f>D186*honestHashpower+atkStake*totalCoins</f>
        <v>865991.68353082216</v>
      </c>
      <c r="G186" s="14">
        <f>IF(ABS(F186-MIN($F$35:F186))&gt;ABS(F185-MIN($F$35:F186)),-1,1)</f>
        <v>1</v>
      </c>
      <c r="H186" s="6">
        <f>POWER(honestHashpower,1/(N+1))*POWER(honestActivity*totalCoins,N/(N+1))*(POWER(N,-N/(N+1)) + POWER(N,1/(N+1)))</f>
        <v>891724.19543927303</v>
      </c>
      <c r="L186" s="6"/>
      <c r="M186" s="6"/>
    </row>
    <row r="187" spans="1:13" x14ac:dyDescent="0.25">
      <c r="A187">
        <f t="shared" ref="A187:B187" si="78">A186</f>
        <v>4</v>
      </c>
      <c r="B187" s="1">
        <f t="shared" si="78"/>
        <v>0.1</v>
      </c>
      <c r="C187" s="2">
        <f>C186+IF(G186&gt;0, (C186-C185)*IF(C186&gt;C185,1,1/2), -(C186-C185)*IF(C186&lt;C185,1,1/2))</f>
        <v>4.000183105468752E-2</v>
      </c>
      <c r="D187" s="9">
        <f>POWER((1/atkStake-1)*honestActivity,N)</f>
        <v>33.171272617232205</v>
      </c>
      <c r="E187" s="10">
        <f>D187/(D187+1)</f>
        <v>0.97073565239429482</v>
      </c>
      <c r="F187" s="7">
        <f>D187*honestHashpower+atkStake*totalCoins</f>
        <v>865986.55850019702</v>
      </c>
      <c r="G187" s="14">
        <f>IF(ABS(F187-MIN($F$35:F187))&gt;ABS(F186-MIN($F$35:F187)),-1,1)</f>
        <v>1</v>
      </c>
      <c r="H187" s="6">
        <f>POWER(honestHashpower,1/(N+1))*POWER(honestActivity*totalCoins,N/(N+1))*(POWER(N,-N/(N+1)) + POWER(N,1/(N+1)))</f>
        <v>891724.19543927303</v>
      </c>
      <c r="L187" s="6"/>
      <c r="M187" s="6"/>
    </row>
    <row r="188" spans="1:13" x14ac:dyDescent="0.25">
      <c r="A188">
        <v>3</v>
      </c>
      <c r="B188" s="1">
        <f t="shared" ref="B188" si="79">B187</f>
        <v>0.1</v>
      </c>
      <c r="C188" s="2">
        <v>0.01</v>
      </c>
      <c r="D188" s="9">
        <f>POWER((1/atkStake-1)*honestActivity,N)</f>
        <v>970.29900000000009</v>
      </c>
      <c r="E188" s="10">
        <f>D188/(D188+1)</f>
        <v>0.99897045091161429</v>
      </c>
      <c r="F188" s="7">
        <f>D188*honestHashpower+atkStake*totalCoins</f>
        <v>4449315.6000000006</v>
      </c>
      <c r="H188" s="6">
        <f>POWER(honestHashpower,1/(N+1))*POWER(honestActivity*totalCoins,N/(N+1))*(POWER(N,-N/(N+1)) + POWER(N,1/(N+1)))</f>
        <v>702322.52635149087</v>
      </c>
      <c r="L188" s="6"/>
      <c r="M188" s="6"/>
    </row>
    <row r="189" spans="1:13" x14ac:dyDescent="0.25">
      <c r="A189">
        <f>A188</f>
        <v>3</v>
      </c>
      <c r="B189" s="1">
        <f t="shared" ref="B189" si="80">B188</f>
        <v>0.1</v>
      </c>
      <c r="C189" s="16">
        <f>C188+C188*IF(ABS(F188-H188)&lt;H188, 1, 3)</f>
        <v>0.04</v>
      </c>
      <c r="D189" s="9">
        <f>POWER((1/atkStake-1)*honestActivity,N)</f>
        <v>13.824000000000005</v>
      </c>
      <c r="E189" s="10">
        <f>D189/(D189+1)</f>
        <v>0.93254182406907715</v>
      </c>
      <c r="F189" s="7">
        <f>D189*honestHashpower+atkStake*totalCoins</f>
        <v>780825.59999999998</v>
      </c>
      <c r="G189" s="14">
        <f>IF(ABS(F189-MIN($F$52:F189))&gt;ABS(F188-MIN($F$52:F189)),-1,1)</f>
        <v>1</v>
      </c>
      <c r="H189" s="6">
        <f>POWER(honestHashpower,1/(N+1))*POWER(honestActivity*totalCoins,N/(N+1))*(POWER(N,-N/(N+1)) + POWER(N,1/(N+1)))</f>
        <v>702322.52635149087</v>
      </c>
      <c r="L189" s="6"/>
      <c r="M189" s="6"/>
    </row>
    <row r="190" spans="1:13" x14ac:dyDescent="0.25">
      <c r="A190">
        <f t="shared" ref="A190:B190" si="81">A189</f>
        <v>3</v>
      </c>
      <c r="B190" s="1">
        <f t="shared" si="81"/>
        <v>0.1</v>
      </c>
      <c r="C190" s="12">
        <f>C189+G189*IF(ABS(F188-F189)/F189 &lt; 0.05, 0.01, 0.03)</f>
        <v>7.0000000000000007E-2</v>
      </c>
      <c r="D190" s="9">
        <f>POWER((1/atkStake-1)*honestActivity,N)</f>
        <v>2.3450641399416909</v>
      </c>
      <c r="E190" s="10">
        <f>D190/(D190+1)</f>
        <v>0.70105207010546844</v>
      </c>
      <c r="F190" s="7">
        <f>D190*honestHashpower+atkStake*totalCoins</f>
        <v>1270318.2822157436</v>
      </c>
      <c r="G190" s="14">
        <f>IF(ABS(F190-MIN($F$52:F190))&gt;ABS(F189-MIN($F$52:F190)),-1,1)</f>
        <v>-1</v>
      </c>
      <c r="H190" s="6">
        <f>POWER(honestHashpower,1/(N+1))*POWER(honestActivity*totalCoins,N/(N+1))*(POWER(N,-N/(N+1)) + POWER(N,1/(N+1)))</f>
        <v>702322.52635149087</v>
      </c>
      <c r="L190" s="6"/>
      <c r="M190" s="6"/>
    </row>
    <row r="191" spans="1:13" x14ac:dyDescent="0.25">
      <c r="A191">
        <f t="shared" ref="A191:B191" si="82">A190</f>
        <v>3</v>
      </c>
      <c r="B191" s="1">
        <f t="shared" si="82"/>
        <v>0.1</v>
      </c>
      <c r="C191" s="2">
        <f>C190+IF(G190&gt;0, (C190-C189)*IF(C190&gt;C189,1,1/2), -(C190-C189)*IF(C190&lt;C189,1,1/2))</f>
        <v>5.5000000000000007E-2</v>
      </c>
      <c r="D191" s="9">
        <f>POWER((1/atkStake-1)*honestActivity,N)</f>
        <v>5.0723283245679927</v>
      </c>
      <c r="E191" s="10">
        <f>D191/(D191+1)</f>
        <v>0.83531852255845473</v>
      </c>
      <c r="F191" s="7">
        <f>D191*honestHashpower+atkStake*totalCoins</f>
        <v>1012318.2446280993</v>
      </c>
      <c r="G191" s="14">
        <f>IF(ABS(F191-MIN($F$52:F191))&gt;ABS(F190-MIN($F$52:F191)),-1,1)</f>
        <v>1</v>
      </c>
      <c r="H191" s="6">
        <f>POWER(honestHashpower,1/(N+1))*POWER(honestActivity*totalCoins,N/(N+1))*(POWER(N,-N/(N+1)) + POWER(N,1/(N+1)))</f>
        <v>702322.52635149087</v>
      </c>
      <c r="L191" s="6"/>
      <c r="M191" s="6"/>
    </row>
    <row r="192" spans="1:13" x14ac:dyDescent="0.25">
      <c r="A192">
        <f t="shared" ref="A192:B192" si="83">A191</f>
        <v>3</v>
      </c>
      <c r="B192" s="1">
        <f t="shared" si="83"/>
        <v>0.1</v>
      </c>
      <c r="C192" s="2">
        <f>C191+IF(G191&gt;0, (C191-C190)*IF(C191&gt;C190,1,1/2), -(C191-C190)*IF(C191&lt;C190,1,1/2))</f>
        <v>4.7500000000000007E-2</v>
      </c>
      <c r="D192" s="9">
        <f>POWER((1/atkStake-1)*honestActivity,N)</f>
        <v>8.0633242455168368</v>
      </c>
      <c r="E192" s="10">
        <f>D192/(D192+1)</f>
        <v>0.8896652074988215</v>
      </c>
      <c r="F192" s="7">
        <f>D192*honestHashpower+atkStake*totalCoins</f>
        <v>890478.62668027414</v>
      </c>
      <c r="G192" s="14">
        <f>IF(ABS(F192-MIN($F$52:F192))&gt;ABS(F191-MIN($F$52:F192)),-1,1)</f>
        <v>1</v>
      </c>
      <c r="H192" s="6">
        <f>POWER(honestHashpower,1/(N+1))*POWER(honestActivity*totalCoins,N/(N+1))*(POWER(N,-N/(N+1)) + POWER(N,1/(N+1)))</f>
        <v>702322.52635149087</v>
      </c>
      <c r="L192" s="6"/>
      <c r="M192" s="6"/>
    </row>
    <row r="193" spans="1:13" x14ac:dyDescent="0.25">
      <c r="A193">
        <f t="shared" ref="A193:B193" si="84">A192</f>
        <v>3</v>
      </c>
      <c r="B193" s="1">
        <f t="shared" si="84"/>
        <v>0.1</v>
      </c>
      <c r="C193" s="2">
        <f>C192+IF(G192&gt;0, (C192-C191)*IF(C192&gt;C191,1,1/2), -(C192-C191)*IF(C192&lt;C191,1,1/2))</f>
        <v>4.3750000000000011E-2</v>
      </c>
      <c r="D193" s="9">
        <f>POWER((1/atkStake-1)*honestActivity,N)</f>
        <v>10.441915451895035</v>
      </c>
      <c r="E193" s="10">
        <f>D193/(D193+1)</f>
        <v>0.91260204602941919</v>
      </c>
      <c r="F193" s="7">
        <f>D193*honestHashpower+atkStake*totalCoins</f>
        <v>833444.4279883384</v>
      </c>
      <c r="G193" s="14">
        <f>IF(ABS(F193-MIN($F$52:F193))&gt;ABS(F192-MIN($F$52:F193)),-1,1)</f>
        <v>1</v>
      </c>
      <c r="H193" s="6">
        <f>POWER(honestHashpower,1/(N+1))*POWER(honestActivity*totalCoins,N/(N+1))*(POWER(N,-N/(N+1)) + POWER(N,1/(N+1)))</f>
        <v>702322.52635149087</v>
      </c>
      <c r="L193" s="6"/>
      <c r="M193" s="6"/>
    </row>
    <row r="194" spans="1:13" x14ac:dyDescent="0.25">
      <c r="A194">
        <f t="shared" ref="A194:B194" si="85">A193</f>
        <v>3</v>
      </c>
      <c r="B194" s="1">
        <f t="shared" si="85"/>
        <v>0.1</v>
      </c>
      <c r="C194" s="2">
        <f>C193+IF(G193&gt;0, (C193-C192)*IF(C193&gt;C192,1,1/2), -(C193-C192)*IF(C193&lt;C192,1,1/2))</f>
        <v>4.1875000000000009E-2</v>
      </c>
      <c r="D194" s="9">
        <f>POWER((1/atkStake-1)*honestActivity,N)</f>
        <v>11.978489498375792</v>
      </c>
      <c r="E194" s="10">
        <f>D194/(D194+1)</f>
        <v>0.92294943104703009</v>
      </c>
      <c r="F194" s="7">
        <f>D194*honestHashpower+atkStake*totalCoins</f>
        <v>806455.35379285365</v>
      </c>
      <c r="G194" s="14">
        <f>IF(ABS(F194-MIN($F$52:F194))&gt;ABS(F193-MIN($F$52:F194)),-1,1)</f>
        <v>1</v>
      </c>
      <c r="H194" s="6">
        <f>POWER(honestHashpower,1/(N+1))*POWER(honestActivity*totalCoins,N/(N+1))*(POWER(N,-N/(N+1)) + POWER(N,1/(N+1)))</f>
        <v>702322.52635149087</v>
      </c>
      <c r="L194" s="6"/>
      <c r="M194" s="6"/>
    </row>
    <row r="195" spans="1:13" x14ac:dyDescent="0.25">
      <c r="A195">
        <f t="shared" ref="A195:B195" si="86">A194</f>
        <v>3</v>
      </c>
      <c r="B195" s="1">
        <f t="shared" si="86"/>
        <v>0.1</v>
      </c>
      <c r="C195" s="2">
        <f>C194+IF(G194&gt;0, (C194-C193)*IF(C194&gt;C193,1,1/2), -(C194-C193)*IF(C194&lt;C193,1,1/2))</f>
        <v>4.0937500000000009E-2</v>
      </c>
      <c r="D195" s="9">
        <f>POWER((1/atkStake-1)*honestActivity,N)</f>
        <v>12.858099386991</v>
      </c>
      <c r="E195" s="10">
        <f>D195/(D195+1)</f>
        <v>0.9278400325993672</v>
      </c>
      <c r="F195" s="7">
        <f>D195*honestHashpower+atkStake*totalCoins</f>
        <v>793450.6373027605</v>
      </c>
      <c r="G195" s="14">
        <f>IF(ABS(F195-MIN($F$52:F195))&gt;ABS(F194-MIN($F$52:F195)),-1,1)</f>
        <v>1</v>
      </c>
      <c r="H195" s="6">
        <f>POWER(honestHashpower,1/(N+1))*POWER(honestActivity*totalCoins,N/(N+1))*(POWER(N,-N/(N+1)) + POWER(N,1/(N+1)))</f>
        <v>702322.52635149087</v>
      </c>
      <c r="L195" s="6"/>
      <c r="M195" s="6"/>
    </row>
    <row r="196" spans="1:13" x14ac:dyDescent="0.25">
      <c r="A196">
        <f t="shared" ref="A196:B196" si="87">A195</f>
        <v>3</v>
      </c>
      <c r="B196" s="1">
        <f t="shared" si="87"/>
        <v>0.1</v>
      </c>
      <c r="C196" s="2">
        <f>C195+IF(G195&gt;0, (C195-C194)*IF(C195&gt;C194,1,1/2), -(C195-C194)*IF(C195&lt;C194,1,1/2))</f>
        <v>4.0468750000000012E-2</v>
      </c>
      <c r="D196" s="9">
        <f>POWER((1/atkStake-1)*honestActivity,N)</f>
        <v>13.329627094691425</v>
      </c>
      <c r="E196" s="10">
        <f>D196/(D196+1)</f>
        <v>0.93021451337205685</v>
      </c>
      <c r="F196" s="7">
        <f>D196*honestHashpower+atkStake*totalCoins</f>
        <v>787087.85921664245</v>
      </c>
      <c r="G196" s="14">
        <f>IF(ABS(F196-MIN($F$52:F196))&gt;ABS(F195-MIN($F$52:F196)),-1,1)</f>
        <v>1</v>
      </c>
      <c r="H196" s="6">
        <f>POWER(honestHashpower,1/(N+1))*POWER(honestActivity*totalCoins,N/(N+1))*(POWER(N,-N/(N+1)) + POWER(N,1/(N+1)))</f>
        <v>702322.52635149087</v>
      </c>
      <c r="L196" s="6"/>
      <c r="M196" s="6"/>
    </row>
    <row r="197" spans="1:13" x14ac:dyDescent="0.25">
      <c r="A197">
        <f t="shared" ref="A197:B197" si="88">A196</f>
        <v>3</v>
      </c>
      <c r="B197" s="1">
        <f t="shared" si="88"/>
        <v>0.1</v>
      </c>
      <c r="C197" s="2">
        <f>C196+IF(G196&gt;0, (C196-C195)*IF(C196&gt;C195,1,1/2), -(C196-C195)*IF(C196&lt;C195,1,1/2))</f>
        <v>4.0234375000000017E-2</v>
      </c>
      <c r="D197" s="9">
        <f>POWER((1/atkStake-1)*honestActivity,N)</f>
        <v>13.573873431332782</v>
      </c>
      <c r="E197" s="10">
        <f>D197/(D197+1)</f>
        <v>0.93138406171072741</v>
      </c>
      <c r="F197" s="7">
        <f>D197*honestHashpower+atkStake*totalCoins</f>
        <v>783943.7930978646</v>
      </c>
      <c r="G197" s="14">
        <f>IF(ABS(F197-MIN($F$52:F197))&gt;ABS(F196-MIN($F$52:F197)),-1,1)</f>
        <v>1</v>
      </c>
      <c r="H197" s="6">
        <f>POWER(honestHashpower,1/(N+1))*POWER(honestActivity*totalCoins,N/(N+1))*(POWER(N,-N/(N+1)) + POWER(N,1/(N+1)))</f>
        <v>702322.52635149087</v>
      </c>
      <c r="L197" s="6"/>
      <c r="M197" s="6"/>
    </row>
    <row r="198" spans="1:13" x14ac:dyDescent="0.25">
      <c r="A198">
        <f t="shared" ref="A198:B198" si="89">A197</f>
        <v>3</v>
      </c>
      <c r="B198" s="1">
        <f t="shared" si="89"/>
        <v>0.1</v>
      </c>
      <c r="C198" s="2">
        <f>C197+IF(G197&gt;0, (C197-C196)*IF(C197&gt;C196,1,1/2), -(C197-C196)*IF(C197&lt;C196,1,1/2))</f>
        <v>4.0117187500000019E-2</v>
      </c>
      <c r="D198" s="9">
        <f>POWER((1/atkStake-1)*honestActivity,N)</f>
        <v>13.69819080087505</v>
      </c>
      <c r="E198" s="10">
        <f>D198/(D198+1)</f>
        <v>0.93196441565172328</v>
      </c>
      <c r="F198" s="7">
        <f>D198*honestHashpower+atkStake*totalCoins</f>
        <v>782381.41452385054</v>
      </c>
      <c r="G198" s="14">
        <f>IF(ABS(F198-MIN($F$52:F198))&gt;ABS(F197-MIN($F$52:F198)),-1,1)</f>
        <v>1</v>
      </c>
      <c r="H198" s="6">
        <f>POWER(honestHashpower,1/(N+1))*POWER(honestActivity*totalCoins,N/(N+1))*(POWER(N,-N/(N+1)) + POWER(N,1/(N+1)))</f>
        <v>702322.52635149087</v>
      </c>
      <c r="L198" s="6"/>
      <c r="M198" s="6"/>
    </row>
    <row r="199" spans="1:13" x14ac:dyDescent="0.25">
      <c r="A199">
        <f t="shared" ref="A199:B199" si="90">A198</f>
        <v>3</v>
      </c>
      <c r="B199" s="1">
        <f t="shared" si="90"/>
        <v>0.1</v>
      </c>
      <c r="C199" s="2">
        <f>C198+IF(G198&gt;0, (C198-C197)*IF(C198&gt;C197,1,1/2), -(C198-C197)*IF(C198&lt;C197,1,1/2))</f>
        <v>4.0058593750000024E-2</v>
      </c>
      <c r="D199" s="9">
        <f>POWER((1/atkStake-1)*honestActivity,N)</f>
        <v>13.760907539913472</v>
      </c>
      <c r="E199" s="10">
        <f>D199/(D199+1)</f>
        <v>0.93225348798534224</v>
      </c>
      <c r="F199" s="7">
        <f>D199*honestHashpower+atkStake*totalCoins</f>
        <v>781602.68067561975</v>
      </c>
      <c r="G199" s="14">
        <f>IF(ABS(F199-MIN($F$52:F199))&gt;ABS(F198-MIN($F$52:F199)),-1,1)</f>
        <v>1</v>
      </c>
      <c r="H199" s="6">
        <f>POWER(honestHashpower,1/(N+1))*POWER(honestActivity*totalCoins,N/(N+1))*(POWER(N,-N/(N+1)) + POWER(N,1/(N+1)))</f>
        <v>702322.52635149087</v>
      </c>
      <c r="L199" s="6"/>
      <c r="M199" s="6"/>
    </row>
    <row r="200" spans="1:13" x14ac:dyDescent="0.25">
      <c r="A200">
        <f t="shared" ref="A200:B200" si="91">A199</f>
        <v>3</v>
      </c>
      <c r="B200" s="1">
        <f t="shared" si="91"/>
        <v>0.1</v>
      </c>
      <c r="C200" s="2">
        <f>C199+IF(G199&gt;0, (C199-C198)*IF(C199&gt;C198,1,1/2), -(C199-C198)*IF(C199&lt;C198,1,1/2))</f>
        <v>4.0029296875000023E-2</v>
      </c>
      <c r="D200" s="9">
        <f>POWER((1/atkStake-1)*honestActivity,N)</f>
        <v>13.792406630758114</v>
      </c>
      <c r="E200" s="10">
        <f>D200/(D200+1)</f>
        <v>0.93239774804995679</v>
      </c>
      <c r="F200" s="7">
        <f>D200*honestHashpower+atkStake*totalCoins</f>
        <v>781213.93292533618</v>
      </c>
      <c r="G200" s="14">
        <f>IF(ABS(F200-MIN($F$52:F200))&gt;ABS(F199-MIN($F$52:F200)),-1,1)</f>
        <v>1</v>
      </c>
      <c r="H200" s="6">
        <f>POWER(honestHashpower,1/(N+1))*POWER(honestActivity*totalCoins,N/(N+1))*(POWER(N,-N/(N+1)) + POWER(N,1/(N+1)))</f>
        <v>702322.52635149087</v>
      </c>
      <c r="L200" s="6"/>
      <c r="M200" s="6"/>
    </row>
    <row r="201" spans="1:13" x14ac:dyDescent="0.25">
      <c r="A201">
        <f t="shared" ref="A201:B201" si="92">A200</f>
        <v>3</v>
      </c>
      <c r="B201" s="1">
        <f t="shared" si="92"/>
        <v>0.1</v>
      </c>
      <c r="C201" s="2">
        <f>C200+IF(G200&gt;0, (C200-C199)*IF(C200&gt;C199,1,1/2), -(C200-C199)*IF(C200&lt;C199,1,1/2))</f>
        <v>4.0014648437500022E-2</v>
      </c>
      <c r="D201" s="9">
        <f>POWER((1/atkStake-1)*honestActivity,N)</f>
        <v>13.808191508736584</v>
      </c>
      <c r="E201" s="10">
        <f>D201/(D201+1)</f>
        <v>0.93246980906412391</v>
      </c>
      <c r="F201" s="7">
        <f>D201*honestHashpower+atkStake*totalCoins</f>
        <v>781019.71451344131</v>
      </c>
      <c r="G201" s="14">
        <f>IF(ABS(F201-MIN($F$52:F201))&gt;ABS(F200-MIN($F$52:F201)),-1,1)</f>
        <v>1</v>
      </c>
      <c r="H201" s="6">
        <f>POWER(honestHashpower,1/(N+1))*POWER(honestActivity*totalCoins,N/(N+1))*(POWER(N,-N/(N+1)) + POWER(N,1/(N+1)))</f>
        <v>702322.52635149087</v>
      </c>
      <c r="L201" s="6"/>
      <c r="M201" s="6"/>
    </row>
    <row r="202" spans="1:13" x14ac:dyDescent="0.25">
      <c r="A202">
        <f t="shared" ref="A202:B217" si="93">A201</f>
        <v>3</v>
      </c>
      <c r="B202" s="1">
        <f t="shared" si="93"/>
        <v>0.1</v>
      </c>
      <c r="C202" s="2">
        <f>C201+IF(G201&gt;0, (C201-C200)*IF(C201&gt;C200,1,1/2), -(C201-C200)*IF(C201&lt;C200,1,1/2))</f>
        <v>4.0007324218750022E-2</v>
      </c>
      <c r="D202" s="9">
        <f>POWER((1/atkStake-1)*honestActivity,N)</f>
        <v>13.816092799972022</v>
      </c>
      <c r="E202" s="10">
        <f>D202/(D202+1)</f>
        <v>0.93250582231761614</v>
      </c>
      <c r="F202" s="7">
        <f>D202*honestHashpower+atkStake*totalCoins</f>
        <v>780922.64425737725</v>
      </c>
      <c r="G202" s="14">
        <f>IF(ABS(F202-MIN($F$52:F202))&gt;ABS(F201-MIN($F$52:F202)),-1,1)</f>
        <v>1</v>
      </c>
      <c r="H202" s="6">
        <f>POWER(honestHashpower,1/(N+1))*POWER(honestActivity*totalCoins,N/(N+1))*(POWER(N,-N/(N+1)) + POWER(N,1/(N+1)))</f>
        <v>702322.52635149087</v>
      </c>
      <c r="L202" s="6"/>
      <c r="M202" s="6"/>
    </row>
    <row r="203" spans="1:13" x14ac:dyDescent="0.25">
      <c r="A203">
        <f t="shared" ref="A203" si="94">A202</f>
        <v>3</v>
      </c>
      <c r="B203" s="1">
        <f t="shared" si="93"/>
        <v>0.1</v>
      </c>
      <c r="C203" s="2">
        <f>C202+IF(G202&gt;0, (C202-C201)*IF(C202&gt;C201,1,1/2), -(C202-C201)*IF(C202&lt;C201,1,1/2))</f>
        <v>4.0003662109375018E-2</v>
      </c>
      <c r="D203" s="9">
        <f>POWER((1/atkStake-1)*honestActivity,N)</f>
        <v>13.820045661044649</v>
      </c>
      <c r="E203" s="10">
        <f>D203/(D203+1)</f>
        <v>0.93252382463108341</v>
      </c>
      <c r="F203" s="7">
        <f>D203*honestHashpower+atkStake*totalCoins</f>
        <v>780874.11887734686</v>
      </c>
      <c r="G203" s="14">
        <f>IF(ABS(F203-MIN($F$52:F203))&gt;ABS(F202-MIN($F$52:F203)),-1,1)</f>
        <v>1</v>
      </c>
      <c r="H203" s="6">
        <f>POWER(honestHashpower,1/(N+1))*POWER(honestActivity*totalCoins,N/(N+1))*(POWER(N,-N/(N+1)) + POWER(N,1/(N+1)))</f>
        <v>702322.52635149087</v>
      </c>
      <c r="L203" s="6"/>
      <c r="M203" s="6"/>
    </row>
    <row r="204" spans="1:13" x14ac:dyDescent="0.25">
      <c r="A204">
        <f t="shared" ref="A204" si="95">A203</f>
        <v>3</v>
      </c>
      <c r="B204" s="1">
        <f t="shared" si="93"/>
        <v>0.1</v>
      </c>
      <c r="C204" s="2">
        <f>C203+IF(G203&gt;0, (C203-C202)*IF(C203&gt;C202,1,1/2), -(C203-C202)*IF(C203&lt;C202,1,1/2))</f>
        <v>4.000183105468752E-2</v>
      </c>
      <c r="D204" s="9">
        <f>POWER((1/atkStake-1)*honestActivity,N)</f>
        <v>13.822022645744173</v>
      </c>
      <c r="E204" s="10">
        <f>D204/(D204+1)</f>
        <v>0.93253282470951238</v>
      </c>
      <c r="F204" s="7">
        <f>D204*honestHashpower+atkStake*totalCoins</f>
        <v>780849.85862564971</v>
      </c>
      <c r="G204" s="14">
        <f>IF(ABS(F204-MIN($F$52:F204))&gt;ABS(F203-MIN($F$52:F204)),-1,1)</f>
        <v>1</v>
      </c>
      <c r="H204" s="6">
        <f>POWER(honestHashpower,1/(N+1))*POWER(honestActivity*totalCoins,N/(N+1))*(POWER(N,-N/(N+1)) + POWER(N,1/(N+1)))</f>
        <v>702322.52635149087</v>
      </c>
      <c r="L204" s="6"/>
      <c r="M204" s="6"/>
    </row>
    <row r="205" spans="1:13" x14ac:dyDescent="0.25">
      <c r="A205">
        <v>2</v>
      </c>
      <c r="B205" s="1">
        <f t="shared" si="93"/>
        <v>0.1</v>
      </c>
      <c r="C205" s="2">
        <v>0.01</v>
      </c>
      <c r="D205" s="9">
        <f>POWER((1/atkStake-1)*honestActivity,N)</f>
        <v>98.01</v>
      </c>
      <c r="E205" s="10">
        <f>D205/(D205+1)</f>
        <v>0.98990001009998985</v>
      </c>
      <c r="F205" s="7">
        <f>D205*honestHashpower+atkStake*totalCoins</f>
        <v>611244</v>
      </c>
      <c r="H205" s="6">
        <f>POWER(honestHashpower,1/(N+1))*POWER(honestActivity*totalCoins,N/(N+1))*(POWER(N,-N/(N+1)) + POWER(N,1/(N+1)))</f>
        <v>458247.90326935344</v>
      </c>
      <c r="L205" s="6"/>
      <c r="M205" s="6"/>
    </row>
    <row r="206" spans="1:13" x14ac:dyDescent="0.25">
      <c r="A206">
        <f>A205</f>
        <v>2</v>
      </c>
      <c r="B206" s="1">
        <f t="shared" si="93"/>
        <v>0.1</v>
      </c>
      <c r="C206" s="16">
        <f>C205+C205*IF(ABS(F205-H205)&lt;H205, 1, 3)</f>
        <v>0.02</v>
      </c>
      <c r="D206" s="9">
        <f>POWER((1/atkStake-1)*honestActivity,N)</f>
        <v>24.010000000000005</v>
      </c>
      <c r="E206" s="10">
        <f>D206/(D206+1)</f>
        <v>0.96001599360255896</v>
      </c>
      <c r="F206" s="7">
        <f>D206*honestHashpower+atkStake*totalCoins</f>
        <v>465644</v>
      </c>
      <c r="G206" s="14">
        <f>IF(ABS(F206-MIN($F$69:F206))&gt;ABS(F205-MIN($F$69:F206)),-1,1)</f>
        <v>1</v>
      </c>
      <c r="H206" s="6">
        <f>POWER(honestHashpower,1/(N+1))*POWER(honestActivity*totalCoins,N/(N+1))*(POWER(N,-N/(N+1)) + POWER(N,1/(N+1)))</f>
        <v>458247.90326935344</v>
      </c>
      <c r="L206" s="6"/>
      <c r="M206" s="6"/>
    </row>
    <row r="207" spans="1:13" x14ac:dyDescent="0.25">
      <c r="A207">
        <f t="shared" ref="A207" si="96">A206</f>
        <v>2</v>
      </c>
      <c r="B207" s="1">
        <f t="shared" si="93"/>
        <v>0.1</v>
      </c>
      <c r="C207" s="12">
        <f>C206+G206*IF(ABS(F205-F206)/F206 &lt; 0.05, 0.01, 0.03)</f>
        <v>0.05</v>
      </c>
      <c r="D207" s="9">
        <f>POWER((1/atkStake-1)*honestActivity,N)</f>
        <v>3.6100000000000003</v>
      </c>
      <c r="E207" s="10">
        <f>D207/(D207+1)</f>
        <v>0.7830802603036876</v>
      </c>
      <c r="F207" s="7">
        <f>D207*honestHashpower+atkStake*totalCoins</f>
        <v>915884</v>
      </c>
      <c r="G207" s="14">
        <f>IF(ABS(F207-MIN($F$69:F207))&gt;ABS(F206-MIN($F$69:F207)),-1,1)</f>
        <v>-1</v>
      </c>
      <c r="H207" s="6">
        <f>POWER(honestHashpower,1/(N+1))*POWER(honestActivity*totalCoins,N/(N+1))*(POWER(N,-N/(N+1)) + POWER(N,1/(N+1)))</f>
        <v>458247.90326935344</v>
      </c>
      <c r="L207" s="6"/>
      <c r="M207" s="6"/>
    </row>
    <row r="208" spans="1:13" x14ac:dyDescent="0.25">
      <c r="A208">
        <f t="shared" ref="A208" si="97">A207</f>
        <v>2</v>
      </c>
      <c r="B208" s="1">
        <f t="shared" si="93"/>
        <v>0.1</v>
      </c>
      <c r="C208" s="2">
        <f>C207+IF(G207&gt;0, (C207-C206)*IF(C207&gt;C206,1,1/2), -(C207-C206)*IF(C207&lt;C206,1,1/2))</f>
        <v>3.5000000000000003E-2</v>
      </c>
      <c r="D208" s="9">
        <f>POWER((1/atkStake-1)*honestActivity,N)</f>
        <v>7.6018367346938778</v>
      </c>
      <c r="E208" s="10">
        <f>D208/(D208+1)</f>
        <v>0.88374575909274244</v>
      </c>
      <c r="F208" s="7">
        <f>D208*honestHashpower+atkStake*totalCoins</f>
        <v>663448.08163265313</v>
      </c>
      <c r="G208" s="14">
        <f>IF(ABS(F208-MIN($F$69:F208))&gt;ABS(F207-MIN($F$69:F208)),-1,1)</f>
        <v>1</v>
      </c>
      <c r="H208" s="6">
        <f>POWER(honestHashpower,1/(N+1))*POWER(honestActivity*totalCoins,N/(N+1))*(POWER(N,-N/(N+1)) + POWER(N,1/(N+1)))</f>
        <v>458247.90326935344</v>
      </c>
      <c r="L208" s="6"/>
      <c r="M208" s="6"/>
    </row>
    <row r="209" spans="1:13" x14ac:dyDescent="0.25">
      <c r="A209">
        <f t="shared" ref="A209" si="98">A208</f>
        <v>2</v>
      </c>
      <c r="B209" s="1">
        <f t="shared" si="93"/>
        <v>0.1</v>
      </c>
      <c r="C209" s="2">
        <f>C208+IF(G208&gt;0, (C208-C207)*IF(C208&gt;C207,1,1/2), -(C208-C207)*IF(C208&lt;C207,1,1/2))</f>
        <v>2.7500000000000004E-2</v>
      </c>
      <c r="D209" s="9">
        <f>POWER((1/atkStake-1)*honestActivity,N)</f>
        <v>12.50586776859504</v>
      </c>
      <c r="E209" s="10">
        <f>D209/(D209+1)</f>
        <v>0.92595810819906865</v>
      </c>
      <c r="F209" s="7">
        <f>D209*honestHashpower+atkStake*totalCoins</f>
        <v>550025.81818181823</v>
      </c>
      <c r="G209" s="14">
        <f>IF(ABS(F209-MIN($F$69:F209))&gt;ABS(F208-MIN($F$69:F209)),-1,1)</f>
        <v>1</v>
      </c>
      <c r="H209" s="6">
        <f>POWER(honestHashpower,1/(N+1))*POWER(honestActivity*totalCoins,N/(N+1))*(POWER(N,-N/(N+1)) + POWER(N,1/(N+1)))</f>
        <v>458247.90326935344</v>
      </c>
      <c r="L209" s="6"/>
      <c r="M209" s="6"/>
    </row>
    <row r="210" spans="1:13" x14ac:dyDescent="0.25">
      <c r="A210">
        <f t="shared" ref="A210" si="99">A209</f>
        <v>2</v>
      </c>
      <c r="B210" s="1">
        <f t="shared" si="93"/>
        <v>0.1</v>
      </c>
      <c r="C210" s="2">
        <f>C209+IF(G209&gt;0, (C209-C208)*IF(C209&gt;C208,1,1/2), -(C209-C208)*IF(C209&lt;C208,1,1/2))</f>
        <v>2.3750000000000004E-2</v>
      </c>
      <c r="D210" s="9">
        <f>POWER((1/atkStake-1)*honestActivity,N)</f>
        <v>16.896426592797784</v>
      </c>
      <c r="E210" s="10">
        <f>D210/(D210+1)</f>
        <v>0.94412292337720427</v>
      </c>
      <c r="F210" s="7">
        <f>D210*honestHashpower+atkStake*totalCoins</f>
        <v>501844.27700831031</v>
      </c>
      <c r="G210" s="14">
        <f>IF(ABS(F210-MIN($F$69:F210))&gt;ABS(F209-MIN($F$69:F210)),-1,1)</f>
        <v>1</v>
      </c>
      <c r="H210" s="6">
        <f>POWER(honestHashpower,1/(N+1))*POWER(honestActivity*totalCoins,N/(N+1))*(POWER(N,-N/(N+1)) + POWER(N,1/(N+1)))</f>
        <v>458247.90326935344</v>
      </c>
      <c r="L210" s="6"/>
      <c r="M210" s="6"/>
    </row>
    <row r="211" spans="1:13" x14ac:dyDescent="0.25">
      <c r="A211">
        <f t="shared" ref="A211" si="100">A210</f>
        <v>2</v>
      </c>
      <c r="B211" s="1">
        <f t="shared" si="93"/>
        <v>0.1</v>
      </c>
      <c r="C211" s="2">
        <f>C210+IF(G210&gt;0, (C210-C209)*IF(C210&gt;C209,1,1/2), -(C210-C209)*IF(C210&lt;C209,1,1/2))</f>
        <v>2.1875000000000006E-2</v>
      </c>
      <c r="D211" s="9">
        <f>POWER((1/atkStake-1)*honestActivity,N)</f>
        <v>19.993673469387748</v>
      </c>
      <c r="E211" s="10">
        <f>D211/(D211+1)</f>
        <v>0.95236660218335945</v>
      </c>
      <c r="F211" s="7">
        <f>D211*honestHashpower+atkStake*totalCoins</f>
        <v>481722.16326530621</v>
      </c>
      <c r="G211" s="14">
        <f>IF(ABS(F211-MIN($F$69:F211))&gt;ABS(F210-MIN($F$69:F211)),-1,1)</f>
        <v>1</v>
      </c>
      <c r="H211" s="6">
        <f>POWER(honestHashpower,1/(N+1))*POWER(honestActivity*totalCoins,N/(N+1))*(POWER(N,-N/(N+1)) + POWER(N,1/(N+1)))</f>
        <v>458247.90326935344</v>
      </c>
      <c r="L211" s="6"/>
      <c r="M211" s="6"/>
    </row>
    <row r="212" spans="1:13" x14ac:dyDescent="0.25">
      <c r="A212">
        <f t="shared" ref="A212" si="101">A211</f>
        <v>2</v>
      </c>
      <c r="B212" s="1">
        <f t="shared" si="93"/>
        <v>0.1</v>
      </c>
      <c r="C212" s="2">
        <f>C211+IF(G211&gt;0, (C211-C210)*IF(C211&gt;C210,1,1/2), -(C211-C210)*IF(C211&lt;C210,1,1/2))</f>
        <v>2.0937500000000005E-2</v>
      </c>
      <c r="D212" s="9">
        <f>POWER((1/atkStake-1)*honestActivity,N)</f>
        <v>21.866092670973483</v>
      </c>
      <c r="E212" s="10">
        <f>D212/(D212+1)</f>
        <v>0.9562671237981375</v>
      </c>
      <c r="F212" s="7">
        <f>D212*honestHashpower+atkStake*totalCoins</f>
        <v>473085.80775228341</v>
      </c>
      <c r="G212" s="14">
        <f>IF(ABS(F212-MIN($F$69:F212))&gt;ABS(F211-MIN($F$69:F212)),-1,1)</f>
        <v>1</v>
      </c>
      <c r="H212" s="6">
        <f>POWER(honestHashpower,1/(N+1))*POWER(honestActivity*totalCoins,N/(N+1))*(POWER(N,-N/(N+1)) + POWER(N,1/(N+1)))</f>
        <v>458247.90326935344</v>
      </c>
      <c r="L212" s="6"/>
      <c r="M212" s="6"/>
    </row>
    <row r="213" spans="1:13" x14ac:dyDescent="0.25">
      <c r="A213">
        <f t="shared" ref="A213" si="102">A212</f>
        <v>2</v>
      </c>
      <c r="B213" s="1">
        <f t="shared" si="93"/>
        <v>0.1</v>
      </c>
      <c r="C213" s="2">
        <f>C212+IF(G212&gt;0, (C212-C211)*IF(C212&gt;C211,1,1/2), -(C212-C211)*IF(C212&lt;C211,1,1/2))</f>
        <v>2.0468750000000004E-2</v>
      </c>
      <c r="D213" s="9">
        <f>POWER((1/atkStake-1)*honestActivity,N)</f>
        <v>22.900973719480206</v>
      </c>
      <c r="E213" s="10">
        <f>D213/(D213+1)</f>
        <v>0.95816070040757539</v>
      </c>
      <c r="F213" s="7">
        <f>D213*honestHashpower+atkStake*totalCoins</f>
        <v>469201.78436571296</v>
      </c>
      <c r="G213" s="14">
        <f>IF(ABS(F213-MIN($F$69:F213))&gt;ABS(F212-MIN($F$69:F213)),-1,1)</f>
        <v>1</v>
      </c>
      <c r="H213" s="6">
        <f>POWER(honestHashpower,1/(N+1))*POWER(honestActivity*totalCoins,N/(N+1))*(POWER(N,-N/(N+1)) + POWER(N,1/(N+1)))</f>
        <v>458247.90326935344</v>
      </c>
      <c r="L213" s="6"/>
      <c r="M213" s="6"/>
    </row>
    <row r="214" spans="1:13" x14ac:dyDescent="0.25">
      <c r="A214">
        <f t="shared" ref="A214" si="103">A213</f>
        <v>2</v>
      </c>
      <c r="B214" s="1">
        <f t="shared" si="93"/>
        <v>0.1</v>
      </c>
      <c r="C214" s="2">
        <f>C213+IF(G213&gt;0, (C213-C212)*IF(C213&gt;C212,1,1/2), -(C213-C212)*IF(C213&lt;C212,1,1/2))</f>
        <v>2.0234375000000006E-2</v>
      </c>
      <c r="D214" s="9">
        <f>POWER((1/atkStake-1)*honestActivity,N)</f>
        <v>23.445786586365731</v>
      </c>
      <c r="E214" s="10">
        <f>D214/(D214+1)</f>
        <v>0.95909315511419313</v>
      </c>
      <c r="F214" s="7">
        <f>D214*honestHashpower+atkStake*totalCoins</f>
        <v>467380.21098000935</v>
      </c>
      <c r="G214" s="14">
        <f>IF(ABS(F214-MIN($F$69:F214))&gt;ABS(F213-MIN($F$69:F214)),-1,1)</f>
        <v>1</v>
      </c>
      <c r="H214" s="6">
        <f>POWER(honestHashpower,1/(N+1))*POWER(honestActivity*totalCoins,N/(N+1))*(POWER(N,-N/(N+1)) + POWER(N,1/(N+1)))</f>
        <v>458247.90326935344</v>
      </c>
      <c r="L214" s="6"/>
      <c r="M214" s="6"/>
    </row>
    <row r="215" spans="1:13" x14ac:dyDescent="0.25">
      <c r="A215">
        <f t="shared" ref="A215" si="104">A214</f>
        <v>2</v>
      </c>
      <c r="B215" s="1">
        <f t="shared" si="93"/>
        <v>0.1</v>
      </c>
      <c r="C215" s="2">
        <f>C214+IF(G214&gt;0, (C214-C213)*IF(C214&gt;C213,1,1/2), -(C214-C213)*IF(C214&lt;C213,1,1/2))</f>
        <v>2.0117187500000008E-2</v>
      </c>
      <c r="D215" s="9">
        <f>POWER((1/atkStake-1)*honestActivity,N)</f>
        <v>23.725411443114318</v>
      </c>
      <c r="E215" s="10">
        <f>D215/(D215+1)</f>
        <v>0.95955577919094703</v>
      </c>
      <c r="F215" s="7">
        <f>D215*honestHashpower+atkStake*totalCoins</f>
        <v>466501.18534970318</v>
      </c>
      <c r="G215" s="14">
        <f>IF(ABS(F215-MIN($F$69:F215))&gt;ABS(F214-MIN($F$69:F215)),-1,1)</f>
        <v>1</v>
      </c>
      <c r="H215" s="6">
        <f>POWER(honestHashpower,1/(N+1))*POWER(honestActivity*totalCoins,N/(N+1))*(POWER(N,-N/(N+1)) + POWER(N,1/(N+1)))</f>
        <v>458247.90326935344</v>
      </c>
      <c r="L215" s="6"/>
      <c r="M215" s="6"/>
    </row>
    <row r="216" spans="1:13" x14ac:dyDescent="0.25">
      <c r="A216">
        <f t="shared" ref="A216" si="105">A215</f>
        <v>2</v>
      </c>
      <c r="B216" s="1">
        <f t="shared" si="93"/>
        <v>0.1</v>
      </c>
      <c r="C216" s="2">
        <f>C215+IF(G215&gt;0, (C215-C214)*IF(C215&gt;C214,1,1/2), -(C215-C214)*IF(C215&lt;C214,1,1/2))</f>
        <v>2.005859375000001E-2</v>
      </c>
      <c r="D216" s="9">
        <f>POWER((1/atkStake-1)*honestActivity,N)</f>
        <v>23.867077979272381</v>
      </c>
      <c r="E216" s="10">
        <f>D216/(D216+1)</f>
        <v>0.95978618795366566</v>
      </c>
      <c r="F216" s="7">
        <f>D216*honestHashpower+atkStake*totalCoins</f>
        <v>466069.83060879866</v>
      </c>
      <c r="G216" s="14">
        <f>IF(ABS(F216-MIN($F$69:F216))&gt;ABS(F215-MIN($F$69:F216)),-1,1)</f>
        <v>1</v>
      </c>
      <c r="H216" s="6">
        <f>POWER(honestHashpower,1/(N+1))*POWER(honestActivity*totalCoins,N/(N+1))*(POWER(N,-N/(N+1)) + POWER(N,1/(N+1)))</f>
        <v>458247.90326935344</v>
      </c>
      <c r="L216" s="6"/>
      <c r="M216" s="6"/>
    </row>
    <row r="217" spans="1:13" x14ac:dyDescent="0.25">
      <c r="A217">
        <f t="shared" ref="A217" si="106">A216</f>
        <v>2</v>
      </c>
      <c r="B217" s="1">
        <f t="shared" si="93"/>
        <v>0.1</v>
      </c>
      <c r="C217" s="2">
        <f>C216+IF(G216&gt;0, (C216-C215)*IF(C216&gt;C215,1,1/2), -(C216-C215)*IF(C216&lt;C215,1,1/2))</f>
        <v>2.0029296875000012E-2</v>
      </c>
      <c r="D217" s="9">
        <f>POWER((1/atkStake-1)*honestActivity,N)</f>
        <v>23.938381132415426</v>
      </c>
      <c r="E217" s="10">
        <f>D217/(D217+1)</f>
        <v>0.95990116621081789</v>
      </c>
      <c r="F217" s="7">
        <f>D217*honestHashpower+atkStake*totalCoins</f>
        <v>465856.22073262814</v>
      </c>
      <c r="G217" s="14">
        <f>IF(ABS(F217-MIN($F$69:F217))&gt;ABS(F216-MIN($F$69:F217)),-1,1)</f>
        <v>1</v>
      </c>
      <c r="H217" s="6">
        <f>POWER(honestHashpower,1/(N+1))*POWER(honestActivity*totalCoins,N/(N+1))*(POWER(N,-N/(N+1)) + POWER(N,1/(N+1)))</f>
        <v>458247.90326935344</v>
      </c>
      <c r="L217" s="6"/>
      <c r="M217" s="6"/>
    </row>
    <row r="218" spans="1:13" x14ac:dyDescent="0.25">
      <c r="A218">
        <f t="shared" ref="A218" si="107">A217</f>
        <v>2</v>
      </c>
      <c r="B218" s="1">
        <f t="shared" ref="B218:B238" si="108">B217</f>
        <v>0.1</v>
      </c>
      <c r="C218" s="2">
        <f>C217+IF(G217&gt;0, (C217-C216)*IF(C217&gt;C216,1,1/2), -(C217-C216)*IF(C217&lt;C216,1,1/2))</f>
        <v>2.0014648437500011E-2</v>
      </c>
      <c r="D218" s="9">
        <f>POWER((1/atkStake-1)*honestActivity,N)</f>
        <v>23.974150985956783</v>
      </c>
      <c r="E218" s="10">
        <f>D218/(D218+1)</f>
        <v>0.9599585987702921</v>
      </c>
      <c r="F218" s="7">
        <f>D218*honestHashpower+atkStake*totalCoins</f>
        <v>465749.93621321011</v>
      </c>
      <c r="G218" s="14">
        <f>IF(ABS(F218-MIN($F$69:F218))&gt;ABS(F217-MIN($F$69:F218)),-1,1)</f>
        <v>1</v>
      </c>
      <c r="H218" s="6">
        <f>POWER(honestHashpower,1/(N+1))*POWER(honestActivity*totalCoins,N/(N+1))*(POWER(N,-N/(N+1)) + POWER(N,1/(N+1)))</f>
        <v>458247.90326935344</v>
      </c>
      <c r="L218" s="6"/>
      <c r="M218" s="6"/>
    </row>
    <row r="219" spans="1:13" x14ac:dyDescent="0.25">
      <c r="A219">
        <f t="shared" ref="A219" si="109">A218</f>
        <v>2</v>
      </c>
      <c r="B219" s="1">
        <f t="shared" si="108"/>
        <v>0.1</v>
      </c>
      <c r="C219" s="2">
        <f>C218+IF(G218&gt;0, (C218-C217)*IF(C218&gt;C217,1,1/2), -(C218-C217)*IF(C218&lt;C217,1,1/2))</f>
        <v>2.0007324218750011E-2</v>
      </c>
      <c r="D219" s="9">
        <f>POWER((1/atkStake-1)*honestActivity,N)</f>
        <v>23.992065583375901</v>
      </c>
      <c r="E219" s="10">
        <f>D219/(D219+1)</f>
        <v>0.95998730090300444</v>
      </c>
      <c r="F219" s="7">
        <f>D219*honestHashpower+atkStake*totalCoins</f>
        <v>465696.92450435413</v>
      </c>
      <c r="G219" s="14">
        <f>IF(ABS(F219-MIN($F$69:F219))&gt;ABS(F218-MIN($F$69:F219)),-1,1)</f>
        <v>1</v>
      </c>
      <c r="H219" s="6">
        <f>POWER(honestHashpower,1/(N+1))*POWER(honestActivity*totalCoins,N/(N+1))*(POWER(N,-N/(N+1)) + POWER(N,1/(N+1)))</f>
        <v>458247.90326935344</v>
      </c>
      <c r="L219" s="6"/>
      <c r="M219" s="6"/>
    </row>
    <row r="220" spans="1:13" x14ac:dyDescent="0.25">
      <c r="A220">
        <f t="shared" ref="A220" si="110">A219</f>
        <v>2</v>
      </c>
      <c r="B220" s="1">
        <f t="shared" si="108"/>
        <v>0.1</v>
      </c>
      <c r="C220" s="2">
        <f>C219+IF(G219&gt;0, (C219-C218)*IF(C219&gt;C218,1,1/2), -(C219-C218)*IF(C219&lt;C218,1,1/2))</f>
        <v>2.0003662109375011E-2</v>
      </c>
      <c r="D220" s="9">
        <f>POWER((1/atkStake-1)*honestActivity,N)</f>
        <v>24.001030312466934</v>
      </c>
      <c r="E220" s="10">
        <f>D220/(D220+1)</f>
        <v>0.96000164843201108</v>
      </c>
      <c r="F220" s="7">
        <f>D220*honestHashpower+atkStake*totalCoins</f>
        <v>465670.45134360471</v>
      </c>
      <c r="G220" s="14">
        <f>IF(ABS(F220-MIN($F$69:F220))&gt;ABS(F219-MIN($F$69:F220)),-1,1)</f>
        <v>1</v>
      </c>
      <c r="H220" s="6">
        <f>POWER(honestHashpower,1/(N+1))*POWER(honestActivity*totalCoins,N/(N+1))*(POWER(N,-N/(N+1)) + POWER(N,1/(N+1)))</f>
        <v>458247.90326935344</v>
      </c>
      <c r="L220" s="6"/>
      <c r="M220" s="6"/>
    </row>
    <row r="221" spans="1:13" x14ac:dyDescent="0.25">
      <c r="A221">
        <f t="shared" ref="A221" si="111">A220</f>
        <v>2</v>
      </c>
      <c r="B221" s="1">
        <f t="shared" si="108"/>
        <v>0.1</v>
      </c>
      <c r="C221" s="2">
        <f>C220+IF(G220&gt;0, (C220-C219)*IF(C220&gt;C219,1,1/2), -(C220-C219)*IF(C220&lt;C219,1,1/2))</f>
        <v>2.0001831054687509E-2</v>
      </c>
      <c r="D221" s="9">
        <f>POWER((1/atkStake-1)*honestActivity,N)</f>
        <v>24.005514536200479</v>
      </c>
      <c r="E221" s="10">
        <f>D221/(D221+1)</f>
        <v>0.96000882131210297</v>
      </c>
      <c r="F221" s="7">
        <f>D221*honestHashpower+atkStake*totalCoins</f>
        <v>465657.22294365731</v>
      </c>
      <c r="G221" s="14">
        <f>IF(ABS(F221-MIN($F$69:F221))&gt;ABS(F220-MIN($F$69:F221)),-1,1)</f>
        <v>1</v>
      </c>
      <c r="H221" s="6">
        <f>POWER(honestHashpower,1/(N+1))*POWER(honestActivity*totalCoins,N/(N+1))*(POWER(N,-N/(N+1)) + POWER(N,1/(N+1)))</f>
        <v>458247.90326935344</v>
      </c>
      <c r="L221" s="6"/>
      <c r="M221" s="6"/>
    </row>
    <row r="222" spans="1:13" x14ac:dyDescent="0.25">
      <c r="A222">
        <v>1</v>
      </c>
      <c r="B222" s="1">
        <f t="shared" si="108"/>
        <v>0.1</v>
      </c>
      <c r="C222" s="2">
        <v>1E-3</v>
      </c>
      <c r="D222" s="9">
        <f>POWER((1/atkStake-1)*honestActivity,N)</f>
        <v>99.9</v>
      </c>
      <c r="E222" s="10">
        <f>D222/(D222+1)</f>
        <v>0.99008919722497524</v>
      </c>
      <c r="F222" s="7">
        <f>D222*honestHashpower+atkStake*totalCoins</f>
        <v>457560</v>
      </c>
      <c r="H222" s="6">
        <f>POWER(honestHashpower,1/(N+1))*POWER(honestActivity*totalCoins,N/(N+1))*(POWER(N,-N/(N+1)) + POWER(N,1/(N+1)))</f>
        <v>177988.76369029595</v>
      </c>
      <c r="L222" s="6"/>
      <c r="M222" s="6"/>
    </row>
    <row r="223" spans="1:13" x14ac:dyDescent="0.25">
      <c r="A223">
        <f>A222</f>
        <v>1</v>
      </c>
      <c r="B223" s="1">
        <f t="shared" si="108"/>
        <v>0.1</v>
      </c>
      <c r="C223" s="16">
        <f>C222+C222*IF(ABS(F222-H222)&lt;H222, 1, 3)</f>
        <v>4.0000000000000001E-3</v>
      </c>
      <c r="D223" s="9">
        <f>POWER((1/atkStake-1)*honestActivity,N)</f>
        <v>24.900000000000002</v>
      </c>
      <c r="E223" s="10">
        <f>D223/(D223+1)</f>
        <v>0.96138996138996136</v>
      </c>
      <c r="F223" s="7">
        <f>D223*honestHashpower+atkStake*totalCoins</f>
        <v>181560</v>
      </c>
      <c r="G223" s="14">
        <f>IF(ABS(F223-MIN($F$86:F223))&gt;ABS(F222-MIN($F$86:F223)),-1,1)</f>
        <v>1</v>
      </c>
      <c r="H223" s="6">
        <f>POWER(honestHashpower,1/(N+1))*POWER(honestActivity*totalCoins,N/(N+1))*(POWER(N,-N/(N+1)) + POWER(N,1/(N+1)))</f>
        <v>177988.76369029595</v>
      </c>
      <c r="L223" s="6"/>
      <c r="M223" s="6"/>
    </row>
    <row r="224" spans="1:13" x14ac:dyDescent="0.25">
      <c r="A224">
        <f t="shared" ref="A224" si="112">A223</f>
        <v>1</v>
      </c>
      <c r="B224" s="1">
        <f t="shared" si="108"/>
        <v>0.1</v>
      </c>
      <c r="C224" s="2">
        <f>C223+IF(G223&gt;0, (C223-C222)*IF(C223&gt;C222,1,1/2), -(C223-C222)*IF(C223&lt;C222,1,1/2))</f>
        <v>7.0000000000000001E-3</v>
      </c>
      <c r="D224" s="9">
        <f>POWER((1/atkStake-1)*honestActivity,N)</f>
        <v>14.185714285714287</v>
      </c>
      <c r="E224" s="10">
        <f>D224/(D224+1)</f>
        <v>0.93414863593603015</v>
      </c>
      <c r="F224" s="7">
        <f>D224*honestHashpower+atkStake*totalCoins</f>
        <v>188417.14285714287</v>
      </c>
      <c r="G224" s="14">
        <f>IF(ABS(F224-MIN($F$86:F224))&gt;ABS(F223-MIN($F$86:F224)),-1,1)</f>
        <v>-1</v>
      </c>
      <c r="H224" s="6">
        <f>POWER(honestHashpower,1/(N+1))*POWER(honestActivity*totalCoins,N/(N+1))*(POWER(N,-N/(N+1)) + POWER(N,1/(N+1)))</f>
        <v>177988.76369029595</v>
      </c>
      <c r="L224" s="6"/>
      <c r="M224" s="6"/>
    </row>
    <row r="225" spans="1:13" x14ac:dyDescent="0.25">
      <c r="A225">
        <f t="shared" ref="A225" si="113">A224</f>
        <v>1</v>
      </c>
      <c r="B225" s="1">
        <f t="shared" si="108"/>
        <v>0.1</v>
      </c>
      <c r="C225" s="2">
        <f>C224+IF(G224&gt;0, (C224-C223)*IF(C224&gt;C223,1,1/2), -(C224-C223)*IF(C224&lt;C223,1,1/2))</f>
        <v>5.4999999999999997E-3</v>
      </c>
      <c r="D225" s="9">
        <f>POWER((1/atkStake-1)*honestActivity,N)</f>
        <v>18.081818181818186</v>
      </c>
      <c r="E225" s="10">
        <f>D225/(D225+1)</f>
        <v>0.94759409242496428</v>
      </c>
      <c r="F225" s="7">
        <f>D225*honestHashpower+atkStake*totalCoins</f>
        <v>178560</v>
      </c>
      <c r="G225" s="14">
        <f>IF(ABS(F225-MIN($F$86:F225))&gt;ABS(F224-MIN($F$86:F225)),-1,1)</f>
        <v>1</v>
      </c>
      <c r="H225" s="6">
        <f>POWER(honestHashpower,1/(N+1))*POWER(honestActivity*totalCoins,N/(N+1))*(POWER(N,-N/(N+1)) + POWER(N,1/(N+1)))</f>
        <v>177988.76369029595</v>
      </c>
      <c r="L225" s="6"/>
      <c r="M225" s="6"/>
    </row>
    <row r="226" spans="1:13" x14ac:dyDescent="0.25">
      <c r="A226">
        <f t="shared" ref="A226" si="114">A225</f>
        <v>1</v>
      </c>
      <c r="B226" s="1">
        <f t="shared" si="108"/>
        <v>0.1</v>
      </c>
      <c r="C226" s="2">
        <f>C225+IF(G225&gt;0, (C225-C224)*IF(C225&gt;C224,1,1/2), -(C225-C224)*IF(C225&lt;C224,1,1/2))</f>
        <v>4.749999999999999E-3</v>
      </c>
      <c r="D226" s="9">
        <f>POWER((1/atkStake-1)*honestActivity,N)</f>
        <v>20.952631578947376</v>
      </c>
      <c r="E226" s="10">
        <f>D226/(D226+1)</f>
        <v>0.95444737473028052</v>
      </c>
      <c r="F226" s="7">
        <f>D226*honestHashpower+atkStake*totalCoins</f>
        <v>177691.57894736843</v>
      </c>
      <c r="G226" s="14">
        <f>IF(ABS(F226-MIN($F$86:F226))&gt;ABS(F225-MIN($F$86:F226)),-1,1)</f>
        <v>1</v>
      </c>
      <c r="H226" s="6">
        <f>POWER(honestHashpower,1/(N+1))*POWER(honestActivity*totalCoins,N/(N+1))*(POWER(N,-N/(N+1)) + POWER(N,1/(N+1)))</f>
        <v>177988.76369029595</v>
      </c>
      <c r="L226" s="6"/>
      <c r="M226" s="6"/>
    </row>
    <row r="227" spans="1:13" x14ac:dyDescent="0.25">
      <c r="A227">
        <f t="shared" ref="A227" si="115">A226</f>
        <v>1</v>
      </c>
      <c r="B227" s="1">
        <f t="shared" si="108"/>
        <v>0.1</v>
      </c>
      <c r="C227" s="2">
        <f>C226+IF(G226&gt;0, (C226-C225)*IF(C226&gt;C225,1,1/2), -(C226-C225)*IF(C226&lt;C225,1,1/2))</f>
        <v>4.3749999999999987E-3</v>
      </c>
      <c r="D227" s="9">
        <f>POWER((1/atkStake-1)*honestActivity,N)</f>
        <v>22.757142857142867</v>
      </c>
      <c r="E227" s="10">
        <f>D227/(D227+1)</f>
        <v>0.957907396271798</v>
      </c>
      <c r="F227" s="7">
        <f>D227*honestHashpower+atkStake*totalCoins</f>
        <v>178881.42857142858</v>
      </c>
      <c r="G227" s="14">
        <f>IF(ABS(F227-MIN($F$86:F227))&gt;ABS(F226-MIN($F$86:F227)),-1,1)</f>
        <v>-1</v>
      </c>
      <c r="H227" s="6">
        <f>POWER(honestHashpower,1/(N+1))*POWER(honestActivity*totalCoins,N/(N+1))*(POWER(N,-N/(N+1)) + POWER(N,1/(N+1)))</f>
        <v>177988.76369029595</v>
      </c>
      <c r="L227" s="6"/>
      <c r="M227" s="6"/>
    </row>
    <row r="228" spans="1:13" x14ac:dyDescent="0.25">
      <c r="A228">
        <f t="shared" ref="A228" si="116">A227</f>
        <v>1</v>
      </c>
      <c r="B228" s="1">
        <f t="shared" si="108"/>
        <v>0.1</v>
      </c>
      <c r="C228" s="2">
        <f>C227+IF(G227&gt;0, (C227-C226)*IF(C227&gt;C226,1,1/2), -(C227-C226)*IF(C227&lt;C226,1,1/2))</f>
        <v>4.749999999999999E-3</v>
      </c>
      <c r="D228" s="9">
        <f>POWER((1/atkStake-1)*honestActivity,N)</f>
        <v>20.952631578947376</v>
      </c>
      <c r="E228" s="10">
        <f>D228/(D228+1)</f>
        <v>0.95444737473028052</v>
      </c>
      <c r="F228" s="7">
        <f>D228*honestHashpower+atkStake*totalCoins</f>
        <v>177691.57894736843</v>
      </c>
      <c r="G228" s="14">
        <f>IF(ABS(F228-MIN($F$86:F228))&gt;ABS(F227-MIN($F$86:F228)),-1,1)</f>
        <v>1</v>
      </c>
      <c r="H228" s="6">
        <f>POWER(honestHashpower,1/(N+1))*POWER(honestActivity*totalCoins,N/(N+1))*(POWER(N,-N/(N+1)) + POWER(N,1/(N+1)))</f>
        <v>177988.76369029595</v>
      </c>
      <c r="L228" s="6"/>
      <c r="M228" s="6"/>
    </row>
    <row r="229" spans="1:13" x14ac:dyDescent="0.25">
      <c r="A229">
        <f t="shared" ref="A229" si="117">A228</f>
        <v>1</v>
      </c>
      <c r="B229" s="1">
        <f t="shared" si="108"/>
        <v>0.1</v>
      </c>
      <c r="C229" s="2">
        <f>C228+IF(G228&gt;0, (C228-C227)*IF(C228&gt;C227,1,1/2), -(C228-C227)*IF(C228&lt;C227,1,1/2))</f>
        <v>5.1249999999999993E-3</v>
      </c>
      <c r="D229" s="9">
        <f>POWER((1/atkStake-1)*honestActivity,N)</f>
        <v>19.412195121951225</v>
      </c>
      <c r="E229" s="10">
        <f>D229/(D229+1)</f>
        <v>0.95100967857569607</v>
      </c>
      <c r="F229" s="7">
        <f>D229*honestHashpower+atkStake*totalCoins</f>
        <v>177663.65853658537</v>
      </c>
      <c r="G229" s="14">
        <f>IF(ABS(F229-MIN($F$86:F229))&gt;ABS(F228-MIN($F$86:F229)),-1,1)</f>
        <v>1</v>
      </c>
      <c r="H229" s="6">
        <f>POWER(honestHashpower,1/(N+1))*POWER(honestActivity*totalCoins,N/(N+1))*(POWER(N,-N/(N+1)) + POWER(N,1/(N+1)))</f>
        <v>177988.76369029595</v>
      </c>
      <c r="I229" s="6"/>
      <c r="J229" s="11"/>
    </row>
    <row r="230" spans="1:13" x14ac:dyDescent="0.25">
      <c r="A230">
        <f t="shared" ref="A230" si="118">A229</f>
        <v>1</v>
      </c>
      <c r="B230" s="1">
        <f t="shared" si="108"/>
        <v>0.1</v>
      </c>
      <c r="C230" s="2">
        <f>C229+IF(G229&gt;0, (C229-C228)*IF(C229&gt;C228,1,1/2), -(C229-C228)*IF(C229&lt;C228,1,1/2))</f>
        <v>5.4999999999999997E-3</v>
      </c>
      <c r="D230" s="9">
        <f>POWER((1/atkStake-1)*honestActivity,N)</f>
        <v>18.081818181818186</v>
      </c>
      <c r="E230" s="10">
        <f>D230/(D230+1)</f>
        <v>0.94759409242496428</v>
      </c>
      <c r="F230" s="7">
        <f>D230*honestHashpower+atkStake*totalCoins</f>
        <v>178560</v>
      </c>
      <c r="G230" s="14">
        <f>IF(ABS(F230-MIN($F$86:F230))&gt;ABS(F229-MIN($F$86:F230)),-1,1)</f>
        <v>-1</v>
      </c>
      <c r="H230" s="6">
        <f>POWER(honestHashpower,1/(N+1))*POWER(honestActivity*totalCoins,N/(N+1))*(POWER(N,-N/(N+1)) + POWER(N,1/(N+1)))</f>
        <v>177988.76369029595</v>
      </c>
      <c r="I230" s="7"/>
      <c r="J230" s="6"/>
      <c r="K230" s="11"/>
    </row>
    <row r="231" spans="1:13" x14ac:dyDescent="0.25">
      <c r="A231">
        <f t="shared" ref="A231" si="119">A230</f>
        <v>1</v>
      </c>
      <c r="B231" s="1">
        <f t="shared" si="108"/>
        <v>0.1</v>
      </c>
      <c r="C231" s="2">
        <f>C230+IF(G230&gt;0, (C230-C229)*IF(C230&gt;C229,1,1/2), -(C230-C229)*IF(C230&lt;C229,1,1/2))</f>
        <v>5.3124999999999995E-3</v>
      </c>
      <c r="D231" s="9">
        <f>POWER((1/atkStake-1)*honestActivity,N)</f>
        <v>18.723529411764709</v>
      </c>
      <c r="E231" s="10">
        <f>D231/(D231+1)</f>
        <v>0.94929913510289299</v>
      </c>
      <c r="F231" s="7">
        <f>D231*honestHashpower+atkStake*totalCoins</f>
        <v>178008.5294117647</v>
      </c>
      <c r="G231" s="14">
        <f>IF(ABS(F231-MIN($F$86:F231))&gt;ABS(F230-MIN($F$86:F231)),-1,1)</f>
        <v>1</v>
      </c>
      <c r="H231" s="6">
        <f>POWER(honestHashpower,1/(N+1))*POWER(honestActivity*totalCoins,N/(N+1))*(POWER(N,-N/(N+1)) + POWER(N,1/(N+1)))</f>
        <v>177988.76369029595</v>
      </c>
      <c r="I231" s="7"/>
      <c r="J231" s="6"/>
      <c r="K231" s="11"/>
    </row>
    <row r="232" spans="1:13" x14ac:dyDescent="0.25">
      <c r="A232">
        <f t="shared" ref="A232" si="120">A231</f>
        <v>1</v>
      </c>
      <c r="B232" s="1">
        <f t="shared" si="108"/>
        <v>0.1</v>
      </c>
      <c r="C232" s="2">
        <f>C231+IF(G231&gt;0, (C231-C230)*IF(C231&gt;C230,1,1/2), -(C231-C230)*IF(C231&lt;C230,1,1/2))</f>
        <v>5.2187499999999994E-3</v>
      </c>
      <c r="D232" s="9">
        <f>POWER((1/atkStake-1)*honestActivity,N)</f>
        <v>19.061676646706591</v>
      </c>
      <c r="E232" s="10">
        <f>D232/(D232+1)</f>
        <v>0.95015371757753042</v>
      </c>
      <c r="F232" s="7">
        <f>D232*honestHashpower+atkStake*totalCoins</f>
        <v>177808.87724550898</v>
      </c>
      <c r="G232" s="14">
        <f>IF(ABS(F232-MIN($F$86:F232))&gt;ABS(F231-MIN($F$86:F232)),-1,1)</f>
        <v>1</v>
      </c>
      <c r="H232" s="6">
        <f>POWER(honestHashpower,1/(N+1))*POWER(honestActivity*totalCoins,N/(N+1))*(POWER(N,-N/(N+1)) + POWER(N,1/(N+1)))</f>
        <v>177988.76369029595</v>
      </c>
      <c r="I232" s="7"/>
      <c r="J232" s="6"/>
      <c r="K232" s="11"/>
    </row>
    <row r="233" spans="1:13" x14ac:dyDescent="0.25">
      <c r="A233">
        <f t="shared" ref="A233" si="121">A232</f>
        <v>1</v>
      </c>
      <c r="B233" s="1">
        <f t="shared" si="108"/>
        <v>0.1</v>
      </c>
      <c r="C233" s="2">
        <f>C232+IF(G232&gt;0, (C232-C231)*IF(C232&gt;C231,1,1/2), -(C232-C231)*IF(C232&lt;C231,1,1/2))</f>
        <v>5.1718749999999994E-3</v>
      </c>
      <c r="D233" s="9">
        <f>POWER((1/atkStake-1)*honestActivity,N)</f>
        <v>19.23534743202417</v>
      </c>
      <c r="E233" s="10">
        <f>D233/(D233+1)</f>
        <v>0.95058152555278519</v>
      </c>
      <c r="F233" s="7">
        <f>D233*honestHashpower+atkStake*totalCoins</f>
        <v>177729.27870090632</v>
      </c>
      <c r="G233" s="14">
        <f>IF(ABS(F233-MIN($F$86:F233))&gt;ABS(F232-MIN($F$86:F233)),-1,1)</f>
        <v>1</v>
      </c>
      <c r="H233" s="6">
        <f>POWER(honestHashpower,1/(N+1))*POWER(honestActivity*totalCoins,N/(N+1))*(POWER(N,-N/(N+1)) + POWER(N,1/(N+1)))</f>
        <v>177988.76369029595</v>
      </c>
      <c r="I233" s="7"/>
      <c r="J233" s="6"/>
      <c r="K233" s="11"/>
    </row>
    <row r="234" spans="1:13" x14ac:dyDescent="0.25">
      <c r="A234">
        <f t="shared" ref="A234" si="122">A233</f>
        <v>1</v>
      </c>
      <c r="B234" s="1">
        <f t="shared" si="108"/>
        <v>0.1</v>
      </c>
      <c r="C234" s="2">
        <f>C233+IF(G233&gt;0, (C233-C232)*IF(C233&gt;C232,1,1/2), -(C233-C232)*IF(C233&lt;C232,1,1/2))</f>
        <v>5.1484374999999994E-3</v>
      </c>
      <c r="D234" s="9">
        <f>POWER((1/atkStake-1)*honestActivity,N)</f>
        <v>19.323368740515935</v>
      </c>
      <c r="E234" s="10">
        <f>D234/(D234+1)</f>
        <v>0.95079555890719847</v>
      </c>
      <c r="F234" s="7">
        <f>D234*honestHashpower+atkStake*totalCoins</f>
        <v>177694.69745827009</v>
      </c>
      <c r="G234" s="14">
        <f>IF(ABS(F234-MIN($F$86:F234))&gt;ABS(F233-MIN($F$86:F234)),-1,1)</f>
        <v>1</v>
      </c>
      <c r="H234" s="6">
        <f>POWER(honestHashpower,1/(N+1))*POWER(honestActivity*totalCoins,N/(N+1))*(POWER(N,-N/(N+1)) + POWER(N,1/(N+1)))</f>
        <v>177988.76369029595</v>
      </c>
      <c r="I234" s="7"/>
      <c r="J234" s="6"/>
      <c r="K234" s="11"/>
    </row>
    <row r="235" spans="1:13" x14ac:dyDescent="0.25">
      <c r="A235">
        <f t="shared" ref="A235" si="123">A234</f>
        <v>1</v>
      </c>
      <c r="B235" s="1">
        <f t="shared" si="108"/>
        <v>0.1</v>
      </c>
      <c r="C235" s="2">
        <f>C234+IF(G234&gt;0, (C234-C233)*IF(C234&gt;C233,1,1/2), -(C234-C233)*IF(C234&lt;C233,1,1/2))</f>
        <v>5.1367187499999998E-3</v>
      </c>
      <c r="D235" s="9">
        <f>POWER((1/atkStake-1)*honestActivity,N)</f>
        <v>19.367680608365021</v>
      </c>
      <c r="E235" s="10">
        <f>D235/(D235+1)</f>
        <v>0.95090260794892378</v>
      </c>
      <c r="F235" s="7">
        <f>D235*honestHashpower+atkStake*totalCoins</f>
        <v>177678.73217680608</v>
      </c>
      <c r="G235" s="14">
        <f>IF(ABS(F235-MIN($F$86:F235))&gt;ABS(F234-MIN($F$86:F235)),-1,1)</f>
        <v>1</v>
      </c>
      <c r="H235" s="6">
        <f>POWER(honestHashpower,1/(N+1))*POWER(honestActivity*totalCoins,N/(N+1))*(POWER(N,-N/(N+1)) + POWER(N,1/(N+1)))</f>
        <v>177988.76369029595</v>
      </c>
      <c r="I235" s="7"/>
      <c r="J235" s="6"/>
      <c r="K235" s="11"/>
    </row>
    <row r="236" spans="1:13" x14ac:dyDescent="0.25">
      <c r="A236">
        <f t="shared" ref="A236" si="124">A235</f>
        <v>1</v>
      </c>
      <c r="B236" s="1">
        <f t="shared" si="108"/>
        <v>0.1</v>
      </c>
      <c r="C236" s="2">
        <f>C235+IF(G235&gt;0, (C235-C234)*IF(C235&gt;C234,1,1/2), -(C235-C234)*IF(C235&lt;C234,1,1/2))</f>
        <v>5.1308593749999996E-3</v>
      </c>
      <c r="D236" s="9">
        <f>POWER((1/atkStake-1)*honestActivity,N)</f>
        <v>19.389912447658929</v>
      </c>
      <c r="E236" s="10">
        <f>D236/(D236+1)</f>
        <v>0.95095614056377098</v>
      </c>
      <c r="F236" s="7">
        <f>D236*honestHashpower+atkStake*totalCoins</f>
        <v>177671.08351969928</v>
      </c>
      <c r="G236" s="14">
        <f>IF(ABS(F236-MIN($F$86:F236))&gt;ABS(F235-MIN($F$86:F236)),-1,1)</f>
        <v>1</v>
      </c>
      <c r="H236" s="6">
        <f>POWER(honestHashpower,1/(N+1))*POWER(honestActivity*totalCoins,N/(N+1))*(POWER(N,-N/(N+1)) + POWER(N,1/(N+1)))</f>
        <v>177988.76369029595</v>
      </c>
      <c r="I236" s="7"/>
      <c r="J236" s="6"/>
      <c r="K236" s="11"/>
    </row>
    <row r="237" spans="1:13" x14ac:dyDescent="0.25">
      <c r="A237">
        <f t="shared" ref="A237" si="125">A236</f>
        <v>1</v>
      </c>
      <c r="B237" s="1">
        <f t="shared" si="108"/>
        <v>0.1</v>
      </c>
      <c r="C237" s="2">
        <f>C236+IF(G236&gt;0, (C236-C235)*IF(C236&gt;C235,1,1/2), -(C236-C235)*IF(C236&lt;C235,1,1/2))</f>
        <v>5.1279296874999995E-3</v>
      </c>
      <c r="D237" s="9">
        <f>POWER((1/atkStake-1)*honestActivity,N)</f>
        <v>19.40104741953914</v>
      </c>
      <c r="E237" s="10">
        <f>D237/(D237+1)</f>
        <v>0.95098290889504777</v>
      </c>
      <c r="F237" s="7">
        <f>D237*honestHashpower+atkStake*totalCoins</f>
        <v>177667.34302097221</v>
      </c>
      <c r="G237" s="14">
        <f>IF(ABS(F237-MIN($F$86:F237))&gt;ABS(F236-MIN($F$86:F237)),-1,1)</f>
        <v>1</v>
      </c>
      <c r="H237" s="6">
        <f>POWER(honestHashpower,1/(N+1))*POWER(honestActivity*totalCoins,N/(N+1))*(POWER(N,-N/(N+1)) + POWER(N,1/(N+1)))</f>
        <v>177988.76369029595</v>
      </c>
      <c r="I237" s="7"/>
      <c r="J237" s="6"/>
      <c r="K237" s="11"/>
    </row>
    <row r="238" spans="1:13" x14ac:dyDescent="0.25">
      <c r="A238">
        <f t="shared" ref="A238" si="126">A237</f>
        <v>1</v>
      </c>
      <c r="B238" s="1">
        <f t="shared" si="108"/>
        <v>0.1</v>
      </c>
      <c r="C238" s="2">
        <f>C237+IF(G237&gt;0, (C237-C236)*IF(C237&gt;C236,1,1/2), -(C237-C236)*IF(C237&lt;C236,1,1/2))</f>
        <v>5.1264648437499994E-3</v>
      </c>
      <c r="D238" s="9">
        <f>POWER((1/atkStake-1)*honestActivity,N)</f>
        <v>19.406619678064583</v>
      </c>
      <c r="E238" s="10">
        <f>D238/(D238+1)</f>
        <v>0.95099629356669413</v>
      </c>
      <c r="F238" s="7">
        <f>D238*honestHashpower+atkStake*totalCoins</f>
        <v>177665.49377098415</v>
      </c>
      <c r="G238" s="14">
        <f>IF(ABS(F238-MIN($F$86:F238))&gt;ABS(F237-MIN($F$86:F238)),-1,1)</f>
        <v>1</v>
      </c>
      <c r="H238" s="6">
        <f>POWER(honestHashpower,1/(N+1))*POWER(honestActivity*totalCoins,N/(N+1))*(POWER(N,-N/(N+1)) + POWER(N,1/(N+1)))</f>
        <v>177988.76369029595</v>
      </c>
      <c r="I238" s="7"/>
      <c r="J238" s="6"/>
      <c r="K238" s="11"/>
    </row>
    <row r="239" spans="1:13" x14ac:dyDescent="0.25">
      <c r="A239">
        <v>4</v>
      </c>
      <c r="B239" s="1">
        <v>0.02</v>
      </c>
      <c r="C239" s="2">
        <v>0.01</v>
      </c>
      <c r="D239" s="9">
        <f>POWER((1/atkStake-1)*honestActivity,N)</f>
        <v>15.369536159999999</v>
      </c>
      <c r="E239" s="10">
        <f>D239/(D239+1)</f>
        <v>0.93891091413796057</v>
      </c>
      <c r="F239" s="7">
        <f>D239*honestHashpower+atkStake*totalCoins</f>
        <v>247625.95910400001</v>
      </c>
      <c r="H239" s="6">
        <f>POWER(honestHashpower,1/(N+1))*POWER(honestActivity*totalCoins,N/(N+1))*(POWER(N,-N/(N+1)) + POWER(N,1/(N+1)))</f>
        <v>246067.66445804058</v>
      </c>
      <c r="I239" s="7"/>
      <c r="J239" s="6"/>
      <c r="K239" s="11"/>
    </row>
    <row r="240" spans="1:13" x14ac:dyDescent="0.25">
      <c r="A240">
        <f>A239</f>
        <v>4</v>
      </c>
      <c r="B240" s="1">
        <f>B239</f>
        <v>0.02</v>
      </c>
      <c r="C240" s="16">
        <f>C239+C239*IF(ABS(F239-H239)&lt;H239, 1, 3)</f>
        <v>0.02</v>
      </c>
      <c r="D240" s="9">
        <f>POWER((1/atkStake-1)*honestActivity,N)</f>
        <v>0.92236815999999988</v>
      </c>
      <c r="E240" s="10">
        <f>D240/(D240+1)</f>
        <v>0.47980827980421809</v>
      </c>
      <c r="F240" s="7">
        <f>D240*honestHashpower+atkStake*totalCoins</f>
        <v>364058.41990400001</v>
      </c>
      <c r="G240" s="14">
        <f>IF(ABS(F240-MIN($F$35:F240))&gt;ABS(F239-MIN($F$35:F240)),-1,1)</f>
        <v>-1</v>
      </c>
      <c r="H240" s="6">
        <f>POWER(honestHashpower,1/(N+1))*POWER(honestActivity*totalCoins,N/(N+1))*(POWER(N,-N/(N+1)) + POWER(N,1/(N+1)))</f>
        <v>246067.66445804058</v>
      </c>
      <c r="I240" s="7"/>
      <c r="J240" s="6"/>
      <c r="K240" s="11"/>
    </row>
    <row r="241" spans="1:11" x14ac:dyDescent="0.25">
      <c r="A241">
        <f t="shared" ref="A241:B241" si="127">A240</f>
        <v>4</v>
      </c>
      <c r="B241" s="1">
        <f t="shared" si="127"/>
        <v>0.02</v>
      </c>
      <c r="C241" s="2">
        <f>C240+IF(G240&gt;0, (C240-C239)*IF(C240&gt;C239,1,1/2), -(C240-C239)*IF(C240&lt;C239,1,1/2))</f>
        <v>1.4999999999999999E-2</v>
      </c>
      <c r="D241" s="9">
        <f>POWER((1/atkStake-1)*honestActivity,N)</f>
        <v>2.9750883575308658</v>
      </c>
      <c r="E241" s="10">
        <f>D241/(D241+1)</f>
        <v>0.74843326485926165</v>
      </c>
      <c r="F241" s="7">
        <f>D241*honestHashpower+atkStake*totalCoins</f>
        <v>283090.38877313578</v>
      </c>
      <c r="G241" s="14">
        <f>IF(ABS(F241-MIN($F$35:F241))&gt;ABS(F240-MIN($F$35:F241)),-1,1)</f>
        <v>1</v>
      </c>
      <c r="H241" s="6">
        <f>POWER(honestHashpower,1/(N+1))*POWER(honestActivity*totalCoins,N/(N+1))*(POWER(N,-N/(N+1)) + POWER(N,1/(N+1)))</f>
        <v>246067.66445804058</v>
      </c>
      <c r="I241" s="7"/>
      <c r="J241" s="6"/>
      <c r="K241" s="11"/>
    </row>
    <row r="242" spans="1:11" x14ac:dyDescent="0.25">
      <c r="A242">
        <f t="shared" ref="A242:B242" si="128">A241</f>
        <v>4</v>
      </c>
      <c r="B242" s="1">
        <f t="shared" si="128"/>
        <v>0.02</v>
      </c>
      <c r="C242" s="2">
        <f>C241+IF(G241&gt;0, (C241-C240)*IF(C241&gt;C240,1,1/2), -(C241-C240)*IF(C241&lt;C240,1,1/2))</f>
        <v>1.2499999999999999E-2</v>
      </c>
      <c r="D242" s="9">
        <f>POWER((1/atkStake-1)*honestActivity,N)</f>
        <v>6.2320129600000023</v>
      </c>
      <c r="E242" s="10">
        <f>D242/(D242+1)</f>
        <v>0.86172591150887545</v>
      </c>
      <c r="F242" s="7">
        <f>D242*honestHashpower+atkStake*totalCoins</f>
        <v>252420.85702399997</v>
      </c>
      <c r="G242" s="14">
        <f>IF(ABS(F242-MIN($F$35:F242))&gt;ABS(F241-MIN($F$35:F242)),-1,1)</f>
        <v>1</v>
      </c>
      <c r="H242" s="6">
        <f>POWER(honestHashpower,1/(N+1))*POWER(honestActivity*totalCoins,N/(N+1))*(POWER(N,-N/(N+1)) + POWER(N,1/(N+1)))</f>
        <v>246067.66445804058</v>
      </c>
      <c r="I242" s="7"/>
      <c r="J242" s="6"/>
      <c r="K242" s="11"/>
    </row>
    <row r="243" spans="1:11" x14ac:dyDescent="0.25">
      <c r="A243">
        <f t="shared" ref="A243:B243" si="129">A242</f>
        <v>4</v>
      </c>
      <c r="B243" s="1">
        <f t="shared" si="129"/>
        <v>0.02</v>
      </c>
      <c r="C243" s="2">
        <f>C242+IF(G242&gt;0, (C242-C241)*IF(C242&gt;C241,1,1/2), -(C242-C241)*IF(C242&lt;C241,1,1/2))</f>
        <v>1.125E-2</v>
      </c>
      <c r="D243" s="9">
        <f>POWER((1/atkStake-1)*honestActivity,N)</f>
        <v>9.5467572323974981</v>
      </c>
      <c r="E243" s="10">
        <f>D243/(D243+1)</f>
        <v>0.90518412646038704</v>
      </c>
      <c r="F243" s="7">
        <f>D243*honestHashpower+atkStake*totalCoins</f>
        <v>244505.73182254899</v>
      </c>
      <c r="G243" s="14">
        <f>IF(ABS(F243-MIN($F$35:F243))&gt;ABS(F242-MIN($F$35:F243)),-1,1)</f>
        <v>1</v>
      </c>
      <c r="H243" s="6">
        <f>POWER(honestHashpower,1/(N+1))*POWER(honestActivity*totalCoins,N/(N+1))*(POWER(N,-N/(N+1)) + POWER(N,1/(N+1)))</f>
        <v>246067.66445804058</v>
      </c>
      <c r="I243" s="7"/>
      <c r="J243" s="6"/>
      <c r="K243" s="11"/>
    </row>
    <row r="244" spans="1:11" x14ac:dyDescent="0.25">
      <c r="A244">
        <f t="shared" ref="A244:B244" si="130">A243</f>
        <v>4</v>
      </c>
      <c r="B244" s="1">
        <f t="shared" si="130"/>
        <v>0.02</v>
      </c>
      <c r="C244" s="2">
        <f>C243+IF(G243&gt;0, (C243-C242)*IF(C243&gt;C242,1,1/2), -(C243-C242)*IF(C243&lt;C242,1,1/2))</f>
        <v>1.0624999999999999E-2</v>
      </c>
      <c r="D244" s="9">
        <f>POWER((1/atkStake-1)*honestActivity,N)</f>
        <v>12.029510528506128</v>
      </c>
      <c r="E244" s="10">
        <f>D244/(D244+1)</f>
        <v>0.92325114609545866</v>
      </c>
      <c r="F244" s="7">
        <f>D244*honestHashpower+atkStake*totalCoins</f>
        <v>244179.84632542694</v>
      </c>
      <c r="G244" s="14">
        <f>IF(ABS(F244-MIN($F$35:F244))&gt;ABS(F243-MIN($F$35:F244)),-1,1)</f>
        <v>1</v>
      </c>
      <c r="H244" s="6">
        <f>POWER(honestHashpower,1/(N+1))*POWER(honestActivity*totalCoins,N/(N+1))*(POWER(N,-N/(N+1)) + POWER(N,1/(N+1)))</f>
        <v>246067.66445804058</v>
      </c>
      <c r="I244" s="7"/>
      <c r="J244" s="6"/>
      <c r="K244" s="11"/>
    </row>
    <row r="245" spans="1:11" x14ac:dyDescent="0.25">
      <c r="A245">
        <f t="shared" ref="A245:B245" si="131">A244</f>
        <v>4</v>
      </c>
      <c r="B245" s="1">
        <f t="shared" si="131"/>
        <v>0.02</v>
      </c>
      <c r="C245" s="2">
        <f>C244+IF(G244&gt;0, (C244-C243)*IF(C244&gt;C243,1,1/2), -(C244-C243)*IF(C244&lt;C243,1,1/2))</f>
        <v>1.0312499999999999E-2</v>
      </c>
      <c r="D245" s="9">
        <f>POWER((1/atkStake-1)*honestActivity,N)</f>
        <v>13.57239456622437</v>
      </c>
      <c r="E245" s="10">
        <f>D245/(D245+1)</f>
        <v>0.93137709828981841</v>
      </c>
      <c r="F245" s="7">
        <f>D245*honestHashpower+atkStake*totalCoins</f>
        <v>245343.53609138721</v>
      </c>
      <c r="G245" s="14">
        <f>IF(ABS(F245-MIN($F$35:F245))&gt;ABS(F244-MIN($F$35:F245)),-1,1)</f>
        <v>-1</v>
      </c>
      <c r="H245" s="6">
        <f>POWER(honestHashpower,1/(N+1))*POWER(honestActivity*totalCoins,N/(N+1))*(POWER(N,-N/(N+1)) + POWER(N,1/(N+1)))</f>
        <v>246067.66445804058</v>
      </c>
      <c r="I245" s="7"/>
      <c r="J245" s="6"/>
      <c r="K245" s="11"/>
    </row>
    <row r="246" spans="1:11" x14ac:dyDescent="0.25">
      <c r="A246">
        <f t="shared" ref="A246:B246" si="132">A245</f>
        <v>4</v>
      </c>
      <c r="B246" s="1">
        <f t="shared" si="132"/>
        <v>0.02</v>
      </c>
      <c r="C246" s="2">
        <f>C245+IF(G245&gt;0, (C245-C244)*IF(C245&gt;C244,1,1/2), -(C245-C244)*IF(C245&lt;C244,1,1/2))</f>
        <v>1.0624999999999999E-2</v>
      </c>
      <c r="D246" s="9">
        <f>POWER((1/atkStake-1)*honestActivity,N)</f>
        <v>12.029510528506128</v>
      </c>
      <c r="E246" s="10">
        <f>D246/(D246+1)</f>
        <v>0.92325114609545866</v>
      </c>
      <c r="F246" s="7">
        <f>D246*honestHashpower+atkStake*totalCoins</f>
        <v>244179.84632542694</v>
      </c>
      <c r="G246" s="14">
        <f>IF(ABS(F246-MIN($F$35:F246))&gt;ABS(F245-MIN($F$35:F246)),-1,1)</f>
        <v>1</v>
      </c>
      <c r="H246" s="6">
        <f>POWER(honestHashpower,1/(N+1))*POWER(honestActivity*totalCoins,N/(N+1))*(POWER(N,-N/(N+1)) + POWER(N,1/(N+1)))</f>
        <v>246067.66445804058</v>
      </c>
      <c r="I246" s="7"/>
      <c r="J246" s="6"/>
      <c r="K246" s="11"/>
    </row>
    <row r="247" spans="1:11" x14ac:dyDescent="0.25">
      <c r="A247">
        <f t="shared" ref="A247:B247" si="133">A246</f>
        <v>4</v>
      </c>
      <c r="B247" s="1">
        <f t="shared" si="133"/>
        <v>0.02</v>
      </c>
      <c r="C247" s="2">
        <f>C246+IF(G246&gt;0, (C246-C245)*IF(C246&gt;C245,1,1/2), -(C246-C245)*IF(C246&lt;C245,1,1/2))</f>
        <v>1.0937499999999999E-2</v>
      </c>
      <c r="D247" s="9">
        <f>POWER((1/atkStake-1)*honestActivity,N)</f>
        <v>10.698987070120788</v>
      </c>
      <c r="E247" s="10">
        <f>D247/(D247+1)</f>
        <v>0.91452251429920806</v>
      </c>
      <c r="F247" s="7">
        <f>D247*honestHashpower+atkStake*totalCoins</f>
        <v>243950.54310853148</v>
      </c>
      <c r="G247" s="14">
        <f>IF(ABS(F247-MIN($F$35:F247))&gt;ABS(F246-MIN($F$35:F247)),-1,1)</f>
        <v>1</v>
      </c>
      <c r="H247" s="6">
        <f>POWER(honestHashpower,1/(N+1))*POWER(honestActivity*totalCoins,N/(N+1))*(POWER(N,-N/(N+1)) + POWER(N,1/(N+1)))</f>
        <v>246067.66445804058</v>
      </c>
      <c r="I247" s="7"/>
      <c r="J247" s="6"/>
      <c r="K247" s="11"/>
    </row>
    <row r="248" spans="1:11" x14ac:dyDescent="0.25">
      <c r="A248">
        <f t="shared" ref="A248:B248" si="134">A247</f>
        <v>4</v>
      </c>
      <c r="B248" s="1">
        <f t="shared" si="134"/>
        <v>0.02</v>
      </c>
      <c r="C248" s="2">
        <f>C247+IF(G247&gt;0, (C247-C246)*IF(C247&gt;C246,1,1/2), -(C247-C246)*IF(C247&lt;C246,1,1/2))</f>
        <v>1.125E-2</v>
      </c>
      <c r="D248" s="9">
        <f>POWER((1/atkStake-1)*honestActivity,N)</f>
        <v>9.5467572323974981</v>
      </c>
      <c r="E248" s="10">
        <f>D248/(D248+1)</f>
        <v>0.90518412646038704</v>
      </c>
      <c r="F248" s="7">
        <f>D248*honestHashpower+atkStake*totalCoins</f>
        <v>244505.73182254899</v>
      </c>
      <c r="G248" s="14">
        <f>IF(ABS(F248-MIN($F$35:F248))&gt;ABS(F247-MIN($F$35:F248)),-1,1)</f>
        <v>-1</v>
      </c>
      <c r="H248" s="6">
        <f>POWER(honestHashpower,1/(N+1))*POWER(honestActivity*totalCoins,N/(N+1))*(POWER(N,-N/(N+1)) + POWER(N,1/(N+1)))</f>
        <v>246067.66445804058</v>
      </c>
      <c r="I248" s="7"/>
      <c r="J248" s="6"/>
      <c r="K248" s="11"/>
    </row>
    <row r="249" spans="1:11" x14ac:dyDescent="0.25">
      <c r="A249">
        <f t="shared" ref="A249:B249" si="135">A248</f>
        <v>4</v>
      </c>
      <c r="B249" s="1">
        <f t="shared" si="135"/>
        <v>0.02</v>
      </c>
      <c r="C249" s="2">
        <f>C248+IF(G248&gt;0, (C248-C247)*IF(C248&gt;C247,1,1/2), -(C248-C247)*IF(C248&lt;C247,1,1/2))</f>
        <v>1.1093749999999999E-2</v>
      </c>
      <c r="D249" s="9">
        <f>POWER((1/atkStake-1)*honestActivity,N)</f>
        <v>10.102456066877791</v>
      </c>
      <c r="E249" s="10">
        <f>D249/(D249+1)</f>
        <v>0.90992983948990147</v>
      </c>
      <c r="F249" s="7">
        <f>D249*honestHashpower+atkStake*totalCoins</f>
        <v>244138.30669426228</v>
      </c>
      <c r="G249" s="14">
        <f>IF(ABS(F249-MIN($F$35:F249))&gt;ABS(F248-MIN($F$35:F249)),-1,1)</f>
        <v>1</v>
      </c>
      <c r="H249" s="6">
        <f>POWER(honestHashpower,1/(N+1))*POWER(honestActivity*totalCoins,N/(N+1))*(POWER(N,-N/(N+1)) + POWER(N,1/(N+1)))</f>
        <v>246067.66445804058</v>
      </c>
      <c r="I249" s="7"/>
      <c r="J249" s="6"/>
      <c r="K249" s="11"/>
    </row>
    <row r="250" spans="1:11" x14ac:dyDescent="0.25">
      <c r="A250">
        <f t="shared" ref="A250:B250" si="136">A249</f>
        <v>4</v>
      </c>
      <c r="B250" s="1">
        <f t="shared" si="136"/>
        <v>0.02</v>
      </c>
      <c r="C250" s="2">
        <f>C249+IF(G249&gt;0, (C249-C248)*IF(C249&gt;C248,1,1/2), -(C249-C248)*IF(C249&lt;C248,1,1/2))</f>
        <v>1.1015624999999999E-2</v>
      </c>
      <c r="D250" s="9">
        <f>POWER((1/atkStake-1)*honestActivity,N)</f>
        <v>10.395398240203816</v>
      </c>
      <c r="E250" s="10">
        <f>D250/(D250+1)</f>
        <v>0.91224527840791692</v>
      </c>
      <c r="F250" s="7">
        <f>D250*honestHashpower+atkStake*totalCoins</f>
        <v>244021.00225689678</v>
      </c>
      <c r="G250" s="14">
        <f>IF(ABS(F250-MIN($F$35:F250))&gt;ABS(F249-MIN($F$35:F250)),-1,1)</f>
        <v>1</v>
      </c>
      <c r="H250" s="6">
        <f>POWER(honestHashpower,1/(N+1))*POWER(honestActivity*totalCoins,N/(N+1))*(POWER(N,-N/(N+1)) + POWER(N,1/(N+1)))</f>
        <v>246067.66445804058</v>
      </c>
      <c r="I250" s="7"/>
      <c r="J250" s="6"/>
      <c r="K250" s="11"/>
    </row>
    <row r="251" spans="1:11" x14ac:dyDescent="0.25">
      <c r="A251">
        <f t="shared" ref="A251:B251" si="137">A250</f>
        <v>4</v>
      </c>
      <c r="B251" s="1">
        <f t="shared" si="137"/>
        <v>0.02</v>
      </c>
      <c r="C251" s="2">
        <f>C250+IF(G250&gt;0, (C250-C249)*IF(C250&gt;C249,1,1/2), -(C250-C249)*IF(C250&lt;C249,1,1/2))</f>
        <v>1.0976562499999998E-2</v>
      </c>
      <c r="D251" s="9">
        <f>POWER((1/atkStake-1)*honestActivity,N)</f>
        <v>10.545833204452133</v>
      </c>
      <c r="E251" s="10">
        <f>D251/(D251+1)</f>
        <v>0.91338866738397062</v>
      </c>
      <c r="F251" s="7">
        <f>D251*honestHashpower+atkStake*totalCoins</f>
        <v>243979.79109958938</v>
      </c>
      <c r="G251" s="14">
        <f>IF(ABS(F251-MIN($F$35:F251))&gt;ABS(F250-MIN($F$35:F251)),-1,1)</f>
        <v>1</v>
      </c>
      <c r="H251" s="6">
        <f>POWER(honestHashpower,1/(N+1))*POWER(honestActivity*totalCoins,N/(N+1))*(POWER(N,-N/(N+1)) + POWER(N,1/(N+1)))</f>
        <v>246067.66445804058</v>
      </c>
      <c r="I251" s="7"/>
      <c r="J251" s="6"/>
      <c r="K251" s="11"/>
    </row>
    <row r="252" spans="1:11" x14ac:dyDescent="0.25">
      <c r="A252">
        <f t="shared" ref="A252:B252" si="138">A251</f>
        <v>4</v>
      </c>
      <c r="B252" s="1">
        <f t="shared" si="138"/>
        <v>0.02</v>
      </c>
      <c r="C252" s="2">
        <f>C251+IF(G251&gt;0, (C251-C250)*IF(C251&gt;C250,1,1/2), -(C251-C250)*IF(C251&lt;C250,1,1/2))</f>
        <v>1.0957031249999999E-2</v>
      </c>
      <c r="D252" s="9">
        <f>POWER((1/atkStake-1)*honestActivity,N)</f>
        <v>10.622066618707558</v>
      </c>
      <c r="E252" s="10">
        <f>D252/(D252+1)</f>
        <v>0.91395678300532701</v>
      </c>
      <c r="F252" s="7">
        <f>D252*honestHashpower+atkStake*totalCoins</f>
        <v>243963.65562231324</v>
      </c>
      <c r="G252" s="14">
        <f>IF(ABS(F252-MIN($F$35:F252))&gt;ABS(F251-MIN($F$35:F252)),-1,1)</f>
        <v>1</v>
      </c>
      <c r="H252" s="6">
        <f>POWER(honestHashpower,1/(N+1))*POWER(honestActivity*totalCoins,N/(N+1))*(POWER(N,-N/(N+1)) + POWER(N,1/(N+1)))</f>
        <v>246067.66445804058</v>
      </c>
      <c r="I252" s="7"/>
      <c r="J252" s="6"/>
      <c r="K252" s="11"/>
    </row>
    <row r="253" spans="1:11" x14ac:dyDescent="0.25">
      <c r="A253">
        <f t="shared" ref="A253:B253" si="139">A252</f>
        <v>4</v>
      </c>
      <c r="B253" s="1">
        <f t="shared" si="139"/>
        <v>0.02</v>
      </c>
      <c r="C253" s="2">
        <f>C252+IF(G252&gt;0, (C252-C251)*IF(C252&gt;C251,1,1/2), -(C252-C251)*IF(C252&lt;C251,1,1/2))</f>
        <v>1.0947265624999999E-2</v>
      </c>
      <c r="D253" s="9">
        <f>POWER((1/atkStake-1)*honestActivity,N)</f>
        <v>10.660440502765418</v>
      </c>
      <c r="E253" s="10">
        <f>D253/(D253+1)</f>
        <v>0.91423994661583863</v>
      </c>
      <c r="F253" s="7">
        <f>D253*honestHashpower+atkStake*totalCoins</f>
        <v>243956.71946216782</v>
      </c>
      <c r="G253" s="14">
        <f>IF(ABS(F253-MIN($F$35:F253))&gt;ABS(F252-MIN($F$35:F253)),-1,1)</f>
        <v>1</v>
      </c>
      <c r="H253" s="6">
        <f>POWER(honestHashpower,1/(N+1))*POWER(honestActivity*totalCoins,N/(N+1))*(POWER(N,-N/(N+1)) + POWER(N,1/(N+1)))</f>
        <v>246067.66445804058</v>
      </c>
      <c r="I253" s="7"/>
      <c r="J253" s="6"/>
      <c r="K253" s="11"/>
    </row>
    <row r="254" spans="1:11" x14ac:dyDescent="0.25">
      <c r="A254">
        <f t="shared" ref="A254:B254" si="140">A253</f>
        <v>4</v>
      </c>
      <c r="B254" s="1">
        <f t="shared" si="140"/>
        <v>0.02</v>
      </c>
      <c r="C254" s="2">
        <f>C253+IF(G253&gt;0, (C253-C252)*IF(C253&gt;C252,1,1/2), -(C253-C252)*IF(C253&lt;C252,1,1/2))</f>
        <v>1.0942382812499998E-2</v>
      </c>
      <c r="D254" s="9">
        <f>POWER((1/atkStake-1)*honestActivity,N)</f>
        <v>10.679692142963516</v>
      </c>
      <c r="E254" s="10">
        <f>D254/(D254+1)</f>
        <v>0.91438130493855063</v>
      </c>
      <c r="F254" s="7">
        <f>D254*honestHashpower+atkStake*totalCoins</f>
        <v>243953.53605403943</v>
      </c>
      <c r="G254" s="14">
        <f>IF(ABS(F254-MIN($F$35:F254))&gt;ABS(F253-MIN($F$35:F254)),-1,1)</f>
        <v>1</v>
      </c>
      <c r="H254" s="6">
        <f>POWER(honestHashpower,1/(N+1))*POWER(honestActivity*totalCoins,N/(N+1))*(POWER(N,-N/(N+1)) + POWER(N,1/(N+1)))</f>
        <v>246067.66445804058</v>
      </c>
      <c r="I254" s="7"/>
      <c r="J254" s="6"/>
      <c r="K254" s="11"/>
    </row>
    <row r="255" spans="1:11" x14ac:dyDescent="0.25">
      <c r="A255">
        <f t="shared" ref="A255:B257" si="141">A254</f>
        <v>4</v>
      </c>
      <c r="B255" s="1">
        <f t="shared" si="141"/>
        <v>0.02</v>
      </c>
      <c r="C255" s="2">
        <f>C254+IF(G254&gt;0, (C254-C253)*IF(C254&gt;C253,1,1/2), -(C254-C253)*IF(C254&lt;C253,1,1/2))</f>
        <v>1.0939941406249997E-2</v>
      </c>
      <c r="D255" s="9">
        <f>POWER((1/atkStake-1)*honestActivity,N)</f>
        <v>10.689334188393927</v>
      </c>
      <c r="E255" s="10">
        <f>D255/(D255+1)</f>
        <v>0.91445192823789079</v>
      </c>
      <c r="F255" s="7">
        <f>D255*honestHashpower+atkStake*totalCoins</f>
        <v>243952.01574143322</v>
      </c>
      <c r="G255" s="14">
        <f>IF(ABS(F255-MIN($F$35:F255))&gt;ABS(F254-MIN($F$35:F255)),-1,1)</f>
        <v>1</v>
      </c>
      <c r="H255" s="6">
        <f>POWER(honestHashpower,1/(N+1))*POWER(honestActivity*totalCoins,N/(N+1))*(POWER(N,-N/(N+1)) + POWER(N,1/(N+1)))</f>
        <v>246067.66445804058</v>
      </c>
      <c r="I255" s="7"/>
      <c r="J255" s="6"/>
      <c r="K255" s="11"/>
    </row>
    <row r="256" spans="1:11" x14ac:dyDescent="0.25">
      <c r="A256">
        <v>3</v>
      </c>
      <c r="B256" s="1">
        <f t="shared" si="141"/>
        <v>0.02</v>
      </c>
      <c r="C256" s="2">
        <v>0.01</v>
      </c>
      <c r="D256" s="9">
        <f>POWER((1/atkStake-1)*honestActivity,N)</f>
        <v>7.7623919999999993</v>
      </c>
      <c r="E256" s="10">
        <f>D256/(D256+1)</f>
        <v>0.88587591150909484</v>
      </c>
      <c r="F256" s="7">
        <f>D256*honestHashpower+atkStake*totalCoins</f>
        <v>214154.52480000001</v>
      </c>
      <c r="H256" s="6">
        <f>POWER(honestHashpower,1/(N+1))*POWER(honestActivity*totalCoins,N/(N+1))*(POWER(N,-N/(N+1)) + POWER(N,1/(N+1)))</f>
        <v>210043.42676078199</v>
      </c>
      <c r="I256" s="7"/>
      <c r="J256" s="6"/>
      <c r="K256" s="11"/>
    </row>
    <row r="257" spans="1:11" x14ac:dyDescent="0.25">
      <c r="A257">
        <f>A256</f>
        <v>3</v>
      </c>
      <c r="B257" s="1">
        <f t="shared" si="141"/>
        <v>0.02</v>
      </c>
      <c r="C257" s="16">
        <f>C256+C256*IF(ABS(F256-H256)&lt;H256, 1, 3)</f>
        <v>0.02</v>
      </c>
      <c r="D257" s="9">
        <f>POWER((1/atkStake-1)*honestActivity,N)</f>
        <v>0.94119199999999992</v>
      </c>
      <c r="E257" s="10">
        <f>D257/(D257+1)</f>
        <v>0.48485260602763658</v>
      </c>
      <c r="F257" s="7">
        <f>D257*honestHashpower+atkStake*totalCoins</f>
        <v>364141.24479999999</v>
      </c>
      <c r="G257" s="14">
        <f>IF(ABS(F257-MIN($F$52:F257))&gt;ABS(F256-MIN($F$52:F257)),-1,1)</f>
        <v>-1</v>
      </c>
      <c r="H257" s="6">
        <f>POWER(honestHashpower,1/(N+1))*POWER(honestActivity*totalCoins,N/(N+1))*(POWER(N,-N/(N+1)) + POWER(N,1/(N+1)))</f>
        <v>210043.42676078199</v>
      </c>
      <c r="I257" s="7"/>
      <c r="J257" s="6"/>
      <c r="K257" s="11"/>
    </row>
    <row r="258" spans="1:11" x14ac:dyDescent="0.25">
      <c r="A258">
        <f t="shared" ref="A258:B258" si="142">A257</f>
        <v>3</v>
      </c>
      <c r="B258" s="1">
        <f t="shared" si="142"/>
        <v>0.02</v>
      </c>
      <c r="C258" s="15">
        <f>C257+IF(G257&gt;0, (C257-C256)*IF(C257&gt;C256,1,1/2), -(C257-C256)*IF(C257&lt;C256,1,1/2))</f>
        <v>1.4999999999999999E-2</v>
      </c>
      <c r="D258" s="9">
        <f>POWER((1/atkStake-1)*honestActivity,N)</f>
        <v>2.2652957037037043</v>
      </c>
      <c r="E258" s="10">
        <f>D258/(D258+1)</f>
        <v>0.69374902283253026</v>
      </c>
      <c r="F258" s="7">
        <f>D258*honestHashpower+atkStake*totalCoins</f>
        <v>279967.30109629629</v>
      </c>
      <c r="G258" s="14">
        <f>IF(ABS(F258-MIN($F$52:F258))&gt;ABS(F257-MIN($F$52:F258)),-1,1)</f>
        <v>1</v>
      </c>
      <c r="H258" s="6">
        <f>POWER(honestHashpower,1/(N+1))*POWER(honestActivity*totalCoins,N/(N+1))*(POWER(N,-N/(N+1)) + POWER(N,1/(N+1)))</f>
        <v>210043.42676078199</v>
      </c>
      <c r="I258" s="7"/>
      <c r="J258" s="6"/>
      <c r="K258" s="11"/>
    </row>
    <row r="259" spans="1:11" x14ac:dyDescent="0.25">
      <c r="A259">
        <f t="shared" ref="A259:B259" si="143">A258</f>
        <v>3</v>
      </c>
      <c r="B259" s="1">
        <f t="shared" si="143"/>
        <v>0.02</v>
      </c>
      <c r="C259" s="15">
        <f>C258+IF(G258&gt;0, (C258-C257)*IF(C258&gt;C257,1,1/2), -(C258-C257)*IF(C258&lt;C257,1,1/2))</f>
        <v>1.2499999999999999E-2</v>
      </c>
      <c r="D259" s="9">
        <f>POWER((1/atkStake-1)*honestActivity,N)</f>
        <v>3.9443120000000009</v>
      </c>
      <c r="E259" s="10">
        <f>D259/(D259+1)</f>
        <v>0.7977473913458536</v>
      </c>
      <c r="F259" s="7">
        <f>D259*honestHashpower+atkStake*totalCoins</f>
        <v>242354.97279999999</v>
      </c>
      <c r="G259" s="14">
        <f>IF(ABS(F259-MIN($F$52:F259))&gt;ABS(F258-MIN($F$52:F259)),-1,1)</f>
        <v>1</v>
      </c>
      <c r="H259" s="6">
        <f>POWER(honestHashpower,1/(N+1))*POWER(honestActivity*totalCoins,N/(N+1))*(POWER(N,-N/(N+1)) + POWER(N,1/(N+1)))</f>
        <v>210043.42676078199</v>
      </c>
      <c r="I259" s="7"/>
      <c r="J259" s="6"/>
      <c r="K259" s="11"/>
    </row>
    <row r="260" spans="1:11" x14ac:dyDescent="0.25">
      <c r="A260">
        <f t="shared" ref="A260:B260" si="144">A259</f>
        <v>3</v>
      </c>
      <c r="B260" s="1">
        <f t="shared" si="144"/>
        <v>0.02</v>
      </c>
      <c r="C260" s="2">
        <f>C259+IF(G259&gt;0, (C259-C258)*IF(C259&gt;C258,1,1/2), -(C259-C258)*IF(C259&lt;C258,1,1/2))</f>
        <v>1.125E-2</v>
      </c>
      <c r="D260" s="9">
        <f>POWER((1/atkStake-1)*honestActivity,N)</f>
        <v>5.4311513964334699</v>
      </c>
      <c r="E260" s="10">
        <f>D260/(D260+1)</f>
        <v>0.84450684825199873</v>
      </c>
      <c r="F260" s="7">
        <f>D260*honestHashpower+atkStake*totalCoins</f>
        <v>226397.06614430726</v>
      </c>
      <c r="G260" s="14">
        <f>IF(ABS(F260-MIN($F$52:F260))&gt;ABS(F259-MIN($F$52:F260)),-1,1)</f>
        <v>1</v>
      </c>
      <c r="H260" s="6">
        <f>POWER(honestHashpower,1/(N+1))*POWER(honestActivity*totalCoins,N/(N+1))*(POWER(N,-N/(N+1)) + POWER(N,1/(N+1)))</f>
        <v>210043.42676078199</v>
      </c>
      <c r="I260" s="7"/>
      <c r="J260" s="6"/>
      <c r="K260" s="11"/>
    </row>
    <row r="261" spans="1:11" x14ac:dyDescent="0.25">
      <c r="A261">
        <f t="shared" ref="A261:B261" si="145">A260</f>
        <v>3</v>
      </c>
      <c r="B261" s="1">
        <f t="shared" si="145"/>
        <v>0.02</v>
      </c>
      <c r="C261" s="2">
        <f>C260+IF(G260&gt;0, (C260-C259)*IF(C260&gt;C259,1,1/2), -(C260-C259)*IF(C260&lt;C259,1,1/2))</f>
        <v>1.0624999999999999E-2</v>
      </c>
      <c r="D261" s="9">
        <f>POWER((1/atkStake-1)*honestActivity,N)</f>
        <v>6.4593076116425827</v>
      </c>
      <c r="E261" s="10">
        <f>D261/(D261+1)</f>
        <v>0.86593929999090169</v>
      </c>
      <c r="F261" s="7">
        <f>D261*honestHashpower+atkStake*totalCoins</f>
        <v>219670.95349122732</v>
      </c>
      <c r="G261" s="14">
        <f>IF(ABS(F261-MIN($F$52:F261))&gt;ABS(F260-MIN($F$52:F261)),-1,1)</f>
        <v>1</v>
      </c>
      <c r="H261" s="6">
        <f>POWER(honestHashpower,1/(N+1))*POWER(honestActivity*totalCoins,N/(N+1))*(POWER(N,-N/(N+1)) + POWER(N,1/(N+1)))</f>
        <v>210043.42676078199</v>
      </c>
      <c r="I261" s="7"/>
      <c r="J261" s="6"/>
      <c r="K261" s="11"/>
    </row>
    <row r="262" spans="1:11" x14ac:dyDescent="0.25">
      <c r="A262">
        <f t="shared" ref="A262:B262" si="146">A261</f>
        <v>3</v>
      </c>
      <c r="B262" s="1">
        <f t="shared" si="146"/>
        <v>0.02</v>
      </c>
      <c r="C262" s="2">
        <f>C261+IF(G261&gt;0, (C261-C260)*IF(C261&gt;C260,1,1/2), -(C261-C260)*IF(C261&lt;C260,1,1/2))</f>
        <v>1.0312499999999999E-2</v>
      </c>
      <c r="D262" s="9">
        <f>POWER((1/atkStake-1)*honestActivity,N)</f>
        <v>7.0711875700253257</v>
      </c>
      <c r="E262" s="10">
        <f>D262/(D262+1)</f>
        <v>0.87610249528659345</v>
      </c>
      <c r="F262" s="7">
        <f>D262*honestHashpower+atkStake*totalCoins</f>
        <v>216738.2253081114</v>
      </c>
      <c r="G262" s="14">
        <f>IF(ABS(F262-MIN($F$52:F262))&gt;ABS(F261-MIN($F$52:F262)),-1,1)</f>
        <v>1</v>
      </c>
      <c r="H262" s="6">
        <f>POWER(honestHashpower,1/(N+1))*POWER(honestActivity*totalCoins,N/(N+1))*(POWER(N,-N/(N+1)) + POWER(N,1/(N+1)))</f>
        <v>210043.42676078199</v>
      </c>
      <c r="I262" s="7"/>
      <c r="J262" s="6"/>
      <c r="K262" s="11"/>
    </row>
    <row r="263" spans="1:11" x14ac:dyDescent="0.25">
      <c r="A263">
        <f t="shared" ref="A263:B263" si="147">A262</f>
        <v>3</v>
      </c>
      <c r="B263" s="1">
        <f t="shared" si="147"/>
        <v>0.02</v>
      </c>
      <c r="C263" s="2">
        <f>C262+IF(G262&gt;0, (C262-C261)*IF(C262&gt;C261,1,1/2), -(C262-C261)*IF(C262&lt;C261,1,1/2))</f>
        <v>1.0156249999999999E-2</v>
      </c>
      <c r="D263" s="9">
        <f>POWER((1/atkStake-1)*honestActivity,N)</f>
        <v>7.4061034610833021</v>
      </c>
      <c r="E263" s="10">
        <f>D263/(D263+1)</f>
        <v>0.88103881844548126</v>
      </c>
      <c r="F263" s="7">
        <f>D263*honestHashpower+atkStake*totalCoins</f>
        <v>215399.35522876651</v>
      </c>
      <c r="G263" s="14">
        <f>IF(ABS(F263-MIN($F$52:F263))&gt;ABS(F262-MIN($F$52:F263)),-1,1)</f>
        <v>1</v>
      </c>
      <c r="H263" s="6">
        <f>POWER(honestHashpower,1/(N+1))*POWER(honestActivity*totalCoins,N/(N+1))*(POWER(N,-N/(N+1)) + POWER(N,1/(N+1)))</f>
        <v>210043.42676078199</v>
      </c>
      <c r="I263" s="7"/>
      <c r="J263" s="6"/>
      <c r="K263" s="11"/>
    </row>
    <row r="264" spans="1:11" x14ac:dyDescent="0.25">
      <c r="A264">
        <f t="shared" ref="A264:B264" si="148">A263</f>
        <v>3</v>
      </c>
      <c r="B264" s="1">
        <f t="shared" si="148"/>
        <v>0.02</v>
      </c>
      <c r="C264" s="2">
        <f>C263+IF(G263&gt;0, (C263-C262)*IF(C263&gt;C262,1,1/2), -(C263-C262)*IF(C263&lt;C262,1,1/2))</f>
        <v>1.0078124999999999E-2</v>
      </c>
      <c r="D264" s="9">
        <f>POWER((1/atkStake-1)*honestActivity,N)</f>
        <v>7.5814718860943575</v>
      </c>
      <c r="E264" s="10">
        <f>D264/(D264+1)</f>
        <v>0.88346987401771648</v>
      </c>
      <c r="F264" s="7">
        <f>D264*honestHashpower+atkStake*totalCoins</f>
        <v>214764.72629881513</v>
      </c>
      <c r="G264" s="14">
        <f>IF(ABS(F264-MIN($F$52:F264))&gt;ABS(F263-MIN($F$52:F264)),-1,1)</f>
        <v>1</v>
      </c>
      <c r="H264" s="6">
        <f>POWER(honestHashpower,1/(N+1))*POWER(honestActivity*totalCoins,N/(N+1))*(POWER(N,-N/(N+1)) + POWER(N,1/(N+1)))</f>
        <v>210043.42676078199</v>
      </c>
      <c r="I264" s="7"/>
      <c r="J264" s="6"/>
      <c r="K264" s="11"/>
    </row>
    <row r="265" spans="1:11" x14ac:dyDescent="0.25">
      <c r="A265">
        <f t="shared" ref="A265:B265" si="149">A264</f>
        <v>3</v>
      </c>
      <c r="B265" s="1">
        <f t="shared" si="149"/>
        <v>0.02</v>
      </c>
      <c r="C265" s="2">
        <f>C264+IF(G264&gt;0, (C264-C263)*IF(C264&gt;C263,1,1/2), -(C264-C263)*IF(C264&lt;C263,1,1/2))</f>
        <v>1.0039062499999998E-2</v>
      </c>
      <c r="D265" s="9">
        <f>POWER((1/atkStake-1)*honestActivity,N)</f>
        <v>7.67122441338394</v>
      </c>
      <c r="E265" s="10">
        <f>D265/(D265+1)</f>
        <v>0.88467603278073281</v>
      </c>
      <c r="F265" s="7">
        <f>D265*honestHashpower+atkStake*totalCoins</f>
        <v>214456.51241888932</v>
      </c>
      <c r="G265" s="14">
        <f>IF(ABS(F265-MIN($F$52:F265))&gt;ABS(F264-MIN($F$52:F265)),-1,1)</f>
        <v>1</v>
      </c>
      <c r="H265" s="6">
        <f>POWER(honestHashpower,1/(N+1))*POWER(honestActivity*totalCoins,N/(N+1))*(POWER(N,-N/(N+1)) + POWER(N,1/(N+1)))</f>
        <v>210043.42676078199</v>
      </c>
      <c r="I265" s="7"/>
      <c r="J265" s="6"/>
      <c r="K265" s="11"/>
    </row>
    <row r="266" spans="1:11" x14ac:dyDescent="0.25">
      <c r="A266">
        <f t="shared" ref="A266:B266" si="150">A265</f>
        <v>3</v>
      </c>
      <c r="B266" s="1">
        <f t="shared" si="150"/>
        <v>0.02</v>
      </c>
      <c r="C266" s="2">
        <f>C265+IF(G265&gt;0, (C265-C264)*IF(C265&gt;C264,1,1/2), -(C265-C264)*IF(C265&lt;C264,1,1/2))</f>
        <v>1.0019531249999998E-2</v>
      </c>
      <c r="D266" s="9">
        <f>POWER((1/atkStake-1)*honestActivity,N)</f>
        <v>7.7166295933543072</v>
      </c>
      <c r="E266" s="10">
        <f>D266/(D266+1)</f>
        <v>0.88527675871848277</v>
      </c>
      <c r="F266" s="7">
        <f>D266*honestHashpower+atkStake*totalCoins</f>
        <v>214304.73271075892</v>
      </c>
      <c r="G266" s="14">
        <f>IF(ABS(F266-MIN($F$52:F266))&gt;ABS(F265-MIN($F$52:F266)),-1,1)</f>
        <v>1</v>
      </c>
      <c r="H266" s="6">
        <f>POWER(honestHashpower,1/(N+1))*POWER(honestActivity*totalCoins,N/(N+1))*(POWER(N,-N/(N+1)) + POWER(N,1/(N+1)))</f>
        <v>210043.42676078199</v>
      </c>
      <c r="I266" s="7"/>
      <c r="J266" s="6"/>
      <c r="K266" s="11"/>
    </row>
    <row r="267" spans="1:11" x14ac:dyDescent="0.25">
      <c r="A267">
        <f t="shared" ref="A267:B267" si="151">A266</f>
        <v>3</v>
      </c>
      <c r="B267" s="1">
        <f t="shared" si="151"/>
        <v>0.02</v>
      </c>
      <c r="C267" s="2">
        <f>C266+IF(G266&gt;0, (C266-C265)*IF(C266&gt;C265,1,1/2), -(C266-C265)*IF(C266&lt;C265,1,1/2))</f>
        <v>1.0009765624999998E-2</v>
      </c>
      <c r="D267" s="9">
        <f>POWER((1/atkStake-1)*honestActivity,N)</f>
        <v>7.739465924754434</v>
      </c>
      <c r="E267" s="10">
        <f>D267/(D267+1)</f>
        <v>0.88557653195173958</v>
      </c>
      <c r="F267" s="7">
        <f>D267*honestHashpower+atkStake*totalCoins</f>
        <v>214229.43131891947</v>
      </c>
      <c r="G267" s="14">
        <f>IF(ABS(F267-MIN($F$52:F267))&gt;ABS(F266-MIN($F$52:F267)),-1,1)</f>
        <v>1</v>
      </c>
      <c r="H267" s="6">
        <f>POWER(honestHashpower,1/(N+1))*POWER(honestActivity*totalCoins,N/(N+1))*(POWER(N,-N/(N+1)) + POWER(N,1/(N+1)))</f>
        <v>210043.42676078199</v>
      </c>
      <c r="I267" s="7"/>
      <c r="J267" s="6"/>
      <c r="K267" s="11"/>
    </row>
    <row r="268" spans="1:11" x14ac:dyDescent="0.25">
      <c r="A268">
        <f t="shared" ref="A268:B268" si="152">A267</f>
        <v>3</v>
      </c>
      <c r="B268" s="1">
        <f t="shared" si="152"/>
        <v>0.02</v>
      </c>
      <c r="C268" s="2">
        <f>C267+IF(G267&gt;0, (C267-C266)*IF(C267&gt;C266,1,1/2), -(C267-C266)*IF(C267&lt;C266,1,1/2))</f>
        <v>1.0004882812499998E-2</v>
      </c>
      <c r="D268" s="9">
        <f>POWER((1/atkStake-1)*honestActivity,N)</f>
        <v>7.7509177169326344</v>
      </c>
      <c r="E268" s="10">
        <f>D268/(D268+1)</f>
        <v>0.88572627096412482</v>
      </c>
      <c r="F268" s="7">
        <f>D268*honestHashpower+atkStake*totalCoins</f>
        <v>214191.92857950352</v>
      </c>
      <c r="G268" s="14">
        <f>IF(ABS(F268-MIN($F$52:F268))&gt;ABS(F267-MIN($F$52:F268)),-1,1)</f>
        <v>1</v>
      </c>
      <c r="H268" s="6">
        <f>POWER(honestHashpower,1/(N+1))*POWER(honestActivity*totalCoins,N/(N+1))*(POWER(N,-N/(N+1)) + POWER(N,1/(N+1)))</f>
        <v>210043.42676078199</v>
      </c>
      <c r="I268" s="7"/>
      <c r="J268" s="6"/>
      <c r="K268" s="11"/>
    </row>
    <row r="269" spans="1:11" x14ac:dyDescent="0.25">
      <c r="A269">
        <f t="shared" ref="A269:B269" si="153">A268</f>
        <v>3</v>
      </c>
      <c r="B269" s="1">
        <f t="shared" si="153"/>
        <v>0.02</v>
      </c>
      <c r="C269" s="2">
        <f>C268+IF(G268&gt;0, (C268-C267)*IF(C268&gt;C267,1,1/2), -(C268-C267)*IF(C268&lt;C267,1,1/2))</f>
        <v>1.0002441406249996E-2</v>
      </c>
      <c r="D269" s="9">
        <f>POWER((1/atkStake-1)*honestActivity,N)</f>
        <v>7.7566520436633706</v>
      </c>
      <c r="E269" s="10">
        <f>D269/(D269+1)</f>
        <v>0.88580110354805797</v>
      </c>
      <c r="F269" s="7">
        <f>D269*honestHashpower+atkStake*totalCoins</f>
        <v>214173.21430461877</v>
      </c>
      <c r="G269" s="14">
        <f>IF(ABS(F269-MIN($F$52:F269))&gt;ABS(F268-MIN($F$52:F269)),-1,1)</f>
        <v>1</v>
      </c>
      <c r="H269" s="6">
        <f>POWER(honestHashpower,1/(N+1))*POWER(honestActivity*totalCoins,N/(N+1))*(POWER(N,-N/(N+1)) + POWER(N,1/(N+1)))</f>
        <v>210043.42676078199</v>
      </c>
      <c r="I269" s="7"/>
      <c r="J269" s="6"/>
      <c r="K269" s="11"/>
    </row>
    <row r="270" spans="1:11" x14ac:dyDescent="0.25">
      <c r="A270">
        <f t="shared" ref="A270:B272" si="154">A269</f>
        <v>3</v>
      </c>
      <c r="B270" s="1">
        <f t="shared" si="154"/>
        <v>0.02</v>
      </c>
      <c r="C270" s="2">
        <f>C269+IF(G269&gt;0, (C269-C268)*IF(C269&gt;C268,1,1/2), -(C269-C268)*IF(C269&lt;C268,1,1/2))</f>
        <v>1.0001220703124996E-2</v>
      </c>
      <c r="D270" s="9">
        <f>POWER((1/atkStake-1)*honestActivity,N)</f>
        <v>7.7595213177001767</v>
      </c>
      <c r="E270" s="10">
        <f>D270/(D270+1)</f>
        <v>0.88583851060681573</v>
      </c>
      <c r="F270" s="7">
        <f>D270*honestHashpower+atkStake*totalCoins</f>
        <v>214163.86645413068</v>
      </c>
      <c r="G270" s="14">
        <f>IF(ABS(F270-MIN($F$52:F270))&gt;ABS(F269-MIN($F$52:F270)),-1,1)</f>
        <v>1</v>
      </c>
      <c r="H270" s="6">
        <f>POWER(honestHashpower,1/(N+1))*POWER(honestActivity*totalCoins,N/(N+1))*(POWER(N,-N/(N+1)) + POWER(N,1/(N+1)))</f>
        <v>210043.42676078199</v>
      </c>
      <c r="I270" s="7"/>
      <c r="J270" s="6"/>
      <c r="K270" s="11"/>
    </row>
    <row r="271" spans="1:11" x14ac:dyDescent="0.25">
      <c r="A271">
        <f t="shared" si="154"/>
        <v>3</v>
      </c>
      <c r="B271" s="1">
        <f t="shared" si="154"/>
        <v>0.02</v>
      </c>
      <c r="C271" s="2">
        <f>C270+IF(G270&gt;0, (C270-C269)*IF(C270&gt;C269,1,1/2), -(C270-C269)*IF(C270&lt;C269,1,1/2))</f>
        <v>1.0000610351562494E-2</v>
      </c>
      <c r="D271" s="9">
        <f>POWER((1/atkStake-1)*honestActivity,N)</f>
        <v>7.7609564827633326</v>
      </c>
      <c r="E271" s="10">
        <f>D271/(D271+1)</f>
        <v>0.88585721182756216</v>
      </c>
      <c r="F271" s="7">
        <f>D271*honestHashpower+atkStake*totalCoins</f>
        <v>214159.19485228357</v>
      </c>
      <c r="G271" s="14">
        <f>IF(ABS(F271-MIN($F$52:F271))&gt;ABS(F270-MIN($F$52:F271)),-1,1)</f>
        <v>1</v>
      </c>
      <c r="H271" s="6">
        <f>POWER(honestHashpower,1/(N+1))*POWER(honestActivity*totalCoins,N/(N+1))*(POWER(N,-N/(N+1)) + POWER(N,1/(N+1)))</f>
        <v>210043.42676078199</v>
      </c>
      <c r="I271" s="7"/>
      <c r="J271" s="6"/>
      <c r="K271" s="11"/>
    </row>
    <row r="272" spans="1:11" x14ac:dyDescent="0.25">
      <c r="A272">
        <f t="shared" si="154"/>
        <v>3</v>
      </c>
      <c r="B272" s="1">
        <f t="shared" si="154"/>
        <v>0.02</v>
      </c>
      <c r="C272" s="2">
        <f>C271+IF(G271&gt;0, (C271-C270)*IF(C271&gt;C270,1,1/2), -(C271-C270)*IF(C271&lt;C270,1,1/2))</f>
        <v>1.0000305175781245E-2</v>
      </c>
      <c r="D272" s="9">
        <f>POWER((1/atkStake-1)*honestActivity,N)</f>
        <v>7.7616741973532459</v>
      </c>
      <c r="E272" s="10">
        <f>D272/(D272+1)</f>
        <v>0.88586656186073631</v>
      </c>
      <c r="F272" s="7">
        <f>D272*honestHashpower+atkStake*totalCoins</f>
        <v>214156.85963241669</v>
      </c>
      <c r="G272" s="14">
        <f>IF(ABS(F272-MIN($F$52:F272))&gt;ABS(F271-MIN($F$52:F272)),-1,1)</f>
        <v>1</v>
      </c>
      <c r="H272" s="6">
        <f>POWER(honestHashpower,1/(N+1))*POWER(honestActivity*totalCoins,N/(N+1))*(POWER(N,-N/(N+1)) + POWER(N,1/(N+1)))</f>
        <v>210043.42676078199</v>
      </c>
      <c r="I272" s="7"/>
      <c r="J272" s="6"/>
      <c r="K272" s="11"/>
    </row>
    <row r="273" spans="1:11" x14ac:dyDescent="0.25">
      <c r="A273">
        <v>2</v>
      </c>
      <c r="B273" s="1">
        <f t="shared" ref="B273:C273" si="155">B272</f>
        <v>0.02</v>
      </c>
      <c r="C273" s="2">
        <v>0.01</v>
      </c>
      <c r="D273" s="9">
        <f>POWER((1/atkStake-1)*honestActivity,N)</f>
        <v>3.9203999999999999</v>
      </c>
      <c r="E273" s="10">
        <f>D273/(D273+1)</f>
        <v>0.79676449069181365</v>
      </c>
      <c r="F273" s="7">
        <f>D273*honestHashpower+atkStake*totalCoins</f>
        <v>197249.76</v>
      </c>
      <c r="H273" s="6">
        <f>POWER(honestHashpower,1/(N+1))*POWER(honestActivity*totalCoins,N/(N+1))*(POWER(N,-N/(N+1)) + POWER(N,1/(N+1)))</f>
        <v>156718.57844112499</v>
      </c>
      <c r="I273" s="7"/>
      <c r="J273" s="6"/>
      <c r="K273" s="11"/>
    </row>
    <row r="274" spans="1:11" x14ac:dyDescent="0.25">
      <c r="A274">
        <f>A273</f>
        <v>2</v>
      </c>
      <c r="B274" s="1">
        <f t="shared" ref="B274:C274" si="156">B273</f>
        <v>0.02</v>
      </c>
      <c r="C274" s="16">
        <f>C273+C273*IF(ABS(F273-H273)&lt;H273, 1, 3)</f>
        <v>0.02</v>
      </c>
      <c r="D274" s="9">
        <f>POWER((1/atkStake-1)*honestActivity,N)</f>
        <v>0.96039999999999992</v>
      </c>
      <c r="E274" s="10">
        <f>D274/(D274+1)</f>
        <v>0.48990002040399916</v>
      </c>
      <c r="F274" s="7">
        <f>D274*honestHashpower+atkStake*totalCoins</f>
        <v>364225.76</v>
      </c>
      <c r="G274" s="14">
        <f>IF(ABS(F274-MIN($F$69:F274))&gt;ABS(F273-MIN($F$69:F274)),-1,1)</f>
        <v>-1</v>
      </c>
      <c r="H274" s="6">
        <f>POWER(honestHashpower,1/(N+1))*POWER(honestActivity*totalCoins,N/(N+1))*(POWER(N,-N/(N+1)) + POWER(N,1/(N+1)))</f>
        <v>156718.57844112499</v>
      </c>
      <c r="I274" s="7"/>
      <c r="J274" s="6"/>
      <c r="K274" s="11"/>
    </row>
    <row r="275" spans="1:11" x14ac:dyDescent="0.25">
      <c r="A275">
        <f t="shared" ref="A275:B290" si="157">A274</f>
        <v>2</v>
      </c>
      <c r="B275" s="1">
        <f t="shared" si="157"/>
        <v>0.02</v>
      </c>
      <c r="C275" s="2">
        <f>C274+IF(G274&gt;0, (C274-C273)*IF(C274&gt;C273,1,1/2), -(C274-C273)*IF(C274&lt;C273,1,1/2))</f>
        <v>1.4999999999999999E-2</v>
      </c>
      <c r="D275" s="9">
        <f>POWER((1/atkStake-1)*honestActivity,N)</f>
        <v>1.7248444444444448</v>
      </c>
      <c r="E275" s="10">
        <f>D275/(D275+1)</f>
        <v>0.63300657326004339</v>
      </c>
      <c r="F275" s="7">
        <f>D275*honestHashpower+atkStake*totalCoins</f>
        <v>277589.31555555557</v>
      </c>
      <c r="G275" s="14">
        <f>IF(ABS(F275-MIN($F$69:F275))&gt;ABS(F274-MIN($F$69:F275)),-1,1)</f>
        <v>1</v>
      </c>
      <c r="H275" s="6">
        <f>POWER(honestHashpower,1/(N+1))*POWER(honestActivity*totalCoins,N/(N+1))*(POWER(N,-N/(N+1)) + POWER(N,1/(N+1)))</f>
        <v>156718.57844112499</v>
      </c>
      <c r="I275" s="7"/>
      <c r="J275" s="6"/>
      <c r="K275" s="11"/>
    </row>
    <row r="276" spans="1:11" x14ac:dyDescent="0.25">
      <c r="A276">
        <f t="shared" si="157"/>
        <v>2</v>
      </c>
      <c r="B276" s="1">
        <f t="shared" si="157"/>
        <v>0.02</v>
      </c>
      <c r="C276" s="2">
        <f>C275+IF(G275&gt;0, (C275-C274)*IF(C275&gt;C274,1,1/2), -(C275-C274)*IF(C275&lt;C274,1,1/2))</f>
        <v>1.2499999999999999E-2</v>
      </c>
      <c r="D276" s="9">
        <f>POWER((1/atkStake-1)*honestActivity,N)</f>
        <v>2.4964000000000004</v>
      </c>
      <c r="E276" s="10">
        <f>D276/(D276+1)</f>
        <v>0.71399153414941086</v>
      </c>
      <c r="F276" s="7">
        <f>D276*honestHashpower+atkStake*totalCoins</f>
        <v>235984.15999999997</v>
      </c>
      <c r="G276" s="14">
        <f>IF(ABS(F276-MIN($F$69:F276))&gt;ABS(F275-MIN($F$69:F276)),-1,1)</f>
        <v>1</v>
      </c>
      <c r="H276" s="6">
        <f>POWER(honestHashpower,1/(N+1))*POWER(honestActivity*totalCoins,N/(N+1))*(POWER(N,-N/(N+1)) + POWER(N,1/(N+1)))</f>
        <v>156718.57844112499</v>
      </c>
      <c r="I276" s="7"/>
      <c r="J276" s="6"/>
      <c r="K276" s="11"/>
    </row>
    <row r="277" spans="1:11" x14ac:dyDescent="0.25">
      <c r="A277">
        <f t="shared" si="157"/>
        <v>2</v>
      </c>
      <c r="B277" s="1">
        <f t="shared" si="157"/>
        <v>0.02</v>
      </c>
      <c r="C277" s="2">
        <f>C276+IF(G276&gt;0, (C276-C275)*IF(C276&gt;C275,1,1/2), -(C276-C275)*IF(C276&lt;C275,1,1/2))</f>
        <v>1.125E-2</v>
      </c>
      <c r="D277" s="9">
        <f>POWER((1/atkStake-1)*honestActivity,N)</f>
        <v>3.0897827160493825</v>
      </c>
      <c r="E277" s="10">
        <f>D277/(D277+1)</f>
        <v>0.75548823264479614</v>
      </c>
      <c r="F277" s="7">
        <f>D277*honestHashpower+atkStake*totalCoins</f>
        <v>216095.04395061728</v>
      </c>
      <c r="G277" s="14">
        <f>IF(ABS(F277-MIN($F$69:F277))&gt;ABS(F276-MIN($F$69:F277)),-1,1)</f>
        <v>1</v>
      </c>
      <c r="H277" s="6">
        <f>POWER(honestHashpower,1/(N+1))*POWER(honestActivity*totalCoins,N/(N+1))*(POWER(N,-N/(N+1)) + POWER(N,1/(N+1)))</f>
        <v>156718.57844112499</v>
      </c>
      <c r="I277" s="7"/>
      <c r="J277" s="6"/>
      <c r="K277" s="11"/>
    </row>
    <row r="278" spans="1:11" x14ac:dyDescent="0.25">
      <c r="A278">
        <f t="shared" si="157"/>
        <v>2</v>
      </c>
      <c r="B278" s="1">
        <f t="shared" si="157"/>
        <v>0.02</v>
      </c>
      <c r="C278" s="2">
        <f>C277+IF(G277&gt;0, (C277-C276)*IF(C277&gt;C276,1,1/2), -(C277-C276)*IF(C277&lt;C276,1,1/2))</f>
        <v>1.0624999999999999E-2</v>
      </c>
      <c r="D278" s="9">
        <f>POWER((1/atkStake-1)*honestActivity,N)</f>
        <v>3.4683584775086511</v>
      </c>
      <c r="E278" s="10">
        <f>D278/(D278+1)</f>
        <v>0.77620416870457676</v>
      </c>
      <c r="F278" s="7">
        <f>D278*honestHashpower+atkStake*totalCoins</f>
        <v>206510.77730103803</v>
      </c>
      <c r="G278" s="14">
        <f>IF(ABS(F278-MIN($F$69:F278))&gt;ABS(F277-MIN($F$69:F278)),-1,1)</f>
        <v>1</v>
      </c>
      <c r="H278" s="6">
        <f>POWER(honestHashpower,1/(N+1))*POWER(honestActivity*totalCoins,N/(N+1))*(POWER(N,-N/(N+1)) + POWER(N,1/(N+1)))</f>
        <v>156718.57844112499</v>
      </c>
      <c r="I278" s="7"/>
      <c r="J278" s="6"/>
      <c r="K278" s="11"/>
    </row>
    <row r="279" spans="1:11" x14ac:dyDescent="0.25">
      <c r="A279">
        <f t="shared" si="157"/>
        <v>2</v>
      </c>
      <c r="B279" s="1">
        <f t="shared" si="157"/>
        <v>0.02</v>
      </c>
      <c r="C279" s="2">
        <f>C278+IF(G278&gt;0, (C278-C277)*IF(C278&gt;C277,1,1/2), -(C278-C277)*IF(C278&lt;C277,1,1/2))</f>
        <v>1.0312499999999999E-2</v>
      </c>
      <c r="D279" s="9">
        <f>POWER((1/atkStake-1)*honestActivity,N)</f>
        <v>3.6840730945821867</v>
      </c>
      <c r="E279" s="10">
        <f>D279/(D279+1)</f>
        <v>0.78651059029018011</v>
      </c>
      <c r="F279" s="7">
        <f>D279*honestHashpower+atkStake*totalCoins</f>
        <v>201834.92161616159</v>
      </c>
      <c r="G279" s="14">
        <f>IF(ABS(F279-MIN($F$69:F279))&gt;ABS(F278-MIN($F$69:F279)),-1,1)</f>
        <v>1</v>
      </c>
      <c r="H279" s="6">
        <f>POWER(honestHashpower,1/(N+1))*POWER(honestActivity*totalCoins,N/(N+1))*(POWER(N,-N/(N+1)) + POWER(N,1/(N+1)))</f>
        <v>156718.57844112499</v>
      </c>
      <c r="I279" s="7"/>
      <c r="J279" s="6"/>
      <c r="K279" s="11"/>
    </row>
    <row r="280" spans="1:11" x14ac:dyDescent="0.25">
      <c r="A280">
        <f t="shared" si="157"/>
        <v>2</v>
      </c>
      <c r="B280" s="1">
        <f t="shared" si="157"/>
        <v>0.02</v>
      </c>
      <c r="C280" s="2">
        <f>C279+IF(G279&gt;0, (C279-C278)*IF(C279&gt;C278,1,1/2), -(C279-C278)*IF(C279&lt;C278,1,1/2))</f>
        <v>1.0156249999999999E-2</v>
      </c>
      <c r="D280" s="9">
        <f>POWER((1/atkStake-1)*honestActivity,N)</f>
        <v>3.7995005917159785</v>
      </c>
      <c r="E280" s="10">
        <f>D280/(D280+1)</f>
        <v>0.79164498870444622</v>
      </c>
      <c r="F280" s="7">
        <f>D280*honestHashpower+atkStake*totalCoins</f>
        <v>199530.30260355028</v>
      </c>
      <c r="G280" s="14">
        <f>IF(ABS(F280-MIN($F$69:F280))&gt;ABS(F279-MIN($F$69:F280)),-1,1)</f>
        <v>1</v>
      </c>
      <c r="H280" s="6">
        <f>POWER(honestHashpower,1/(N+1))*POWER(honestActivity*totalCoins,N/(N+1))*(POWER(N,-N/(N+1)) + POWER(N,1/(N+1)))</f>
        <v>156718.57844112499</v>
      </c>
      <c r="I280" s="7"/>
      <c r="J280" s="6"/>
      <c r="K280" s="11"/>
    </row>
    <row r="281" spans="1:11" x14ac:dyDescent="0.25">
      <c r="A281">
        <f t="shared" si="157"/>
        <v>2</v>
      </c>
      <c r="B281" s="1">
        <f t="shared" si="157"/>
        <v>0.02</v>
      </c>
      <c r="C281" s="2">
        <f>C280+IF(G280&gt;0, (C280-C279)*IF(C280&gt;C279,1,1/2), -(C280-C279)*IF(C280&lt;C279,1,1/2))</f>
        <v>1.0078124999999999E-2</v>
      </c>
      <c r="D281" s="9">
        <f>POWER((1/atkStake-1)*honestActivity,N)</f>
        <v>3.8592450213328542</v>
      </c>
      <c r="E281" s="10">
        <f>D281/(D281+1)</f>
        <v>0.7942067140862743</v>
      </c>
      <c r="F281" s="7">
        <f>D281*honestHashpower+atkStake*totalCoins</f>
        <v>198386.92809386452</v>
      </c>
      <c r="G281" s="14">
        <f>IF(ABS(F281-MIN($F$69:F281))&gt;ABS(F280-MIN($F$69:F281)),-1,1)</f>
        <v>1</v>
      </c>
      <c r="H281" s="6">
        <f>POWER(honestHashpower,1/(N+1))*POWER(honestActivity*totalCoins,N/(N+1))*(POWER(N,-N/(N+1)) + POWER(N,1/(N+1)))</f>
        <v>156718.57844112499</v>
      </c>
      <c r="I281" s="7"/>
      <c r="J281" s="6"/>
      <c r="K281" s="11"/>
    </row>
    <row r="282" spans="1:11" x14ac:dyDescent="0.25">
      <c r="A282">
        <f t="shared" si="157"/>
        <v>2</v>
      </c>
      <c r="B282" s="1">
        <f t="shared" si="157"/>
        <v>0.02</v>
      </c>
      <c r="C282" s="2">
        <f>C281+IF(G281&gt;0, (C281-C280)*IF(C281&gt;C280,1,1/2), -(C281-C280)*IF(C281&lt;C280,1,1/2))</f>
        <v>1.0039062499999998E-2</v>
      </c>
      <c r="D282" s="9">
        <f>POWER((1/atkStake-1)*honestActivity,N)</f>
        <v>3.889643440476013</v>
      </c>
      <c r="E282" s="10">
        <f>D282/(D282+1)</f>
        <v>0.79548611014821802</v>
      </c>
      <c r="F282" s="7">
        <f>D282*honestHashpower+atkStake*totalCoins</f>
        <v>197817.55613809443</v>
      </c>
      <c r="G282" s="14">
        <f>IF(ABS(F282-MIN($F$69:F282))&gt;ABS(F281-MIN($F$69:F282)),-1,1)</f>
        <v>1</v>
      </c>
      <c r="H282" s="6">
        <f>POWER(honestHashpower,1/(N+1))*POWER(honestActivity*totalCoins,N/(N+1))*(POWER(N,-N/(N+1)) + POWER(N,1/(N+1)))</f>
        <v>156718.57844112499</v>
      </c>
      <c r="I282" s="7"/>
      <c r="J282" s="6"/>
      <c r="K282" s="11"/>
    </row>
    <row r="283" spans="1:11" x14ac:dyDescent="0.25">
      <c r="A283">
        <f t="shared" si="157"/>
        <v>2</v>
      </c>
      <c r="B283" s="1">
        <f t="shared" si="157"/>
        <v>0.02</v>
      </c>
      <c r="C283" s="2">
        <f>C282+IF(G282&gt;0, (C282-C281)*IF(C282&gt;C281,1,1/2), -(C282-C281)*IF(C282&lt;C281,1,1/2))</f>
        <v>1.0019531249999998E-2</v>
      </c>
      <c r="D283" s="9">
        <f>POWER((1/atkStake-1)*honestActivity,N)</f>
        <v>3.9049766028673609</v>
      </c>
      <c r="E283" s="10">
        <f>D283/(D283+1)</f>
        <v>0.79612542913753803</v>
      </c>
      <c r="F283" s="7">
        <f>D283*honestHashpower+atkStake*totalCoins</f>
        <v>197533.45955261635</v>
      </c>
      <c r="G283" s="14">
        <f>IF(ABS(F283-MIN($F$69:F283))&gt;ABS(F282-MIN($F$69:F283)),-1,1)</f>
        <v>1</v>
      </c>
      <c r="H283" s="6">
        <f>POWER(honestHashpower,1/(N+1))*POWER(honestActivity*totalCoins,N/(N+1))*(POWER(N,-N/(N+1)) + POWER(N,1/(N+1)))</f>
        <v>156718.57844112499</v>
      </c>
      <c r="I283" s="7"/>
      <c r="J283" s="6"/>
      <c r="K283" s="11"/>
    </row>
    <row r="284" spans="1:11" x14ac:dyDescent="0.25">
      <c r="A284">
        <f t="shared" si="157"/>
        <v>2</v>
      </c>
      <c r="B284" s="1">
        <f t="shared" si="157"/>
        <v>0.02</v>
      </c>
      <c r="C284" s="2">
        <f>C283+IF(G283&gt;0, (C283-C282)*IF(C283&gt;C282,1,1/2), -(C283-C282)*IF(C283&lt;C282,1,1/2))</f>
        <v>1.0009765624999998E-2</v>
      </c>
      <c r="D284" s="9">
        <f>POWER((1/atkStake-1)*honestActivity,N)</f>
        <v>3.9126769779892938</v>
      </c>
      <c r="E284" s="10">
        <f>D284/(D284+1)</f>
        <v>0.79644499231673693</v>
      </c>
      <c r="F284" s="7">
        <f>D284*honestHashpower+atkStake*totalCoins</f>
        <v>197391.55995315287</v>
      </c>
      <c r="G284" s="14">
        <f>IF(ABS(F284-MIN($F$69:F284))&gt;ABS(F283-MIN($F$69:F284)),-1,1)</f>
        <v>1</v>
      </c>
      <c r="H284" s="6">
        <f>POWER(honestHashpower,1/(N+1))*POWER(honestActivity*totalCoins,N/(N+1))*(POWER(N,-N/(N+1)) + POWER(N,1/(N+1)))</f>
        <v>156718.57844112499</v>
      </c>
      <c r="I284" s="7"/>
      <c r="J284" s="6"/>
      <c r="K284" s="11"/>
    </row>
    <row r="285" spans="1:11" x14ac:dyDescent="0.25">
      <c r="A285">
        <f t="shared" si="157"/>
        <v>2</v>
      </c>
      <c r="B285" s="1">
        <f t="shared" si="157"/>
        <v>0.02</v>
      </c>
      <c r="C285" s="2">
        <f>C284+IF(G284&gt;0, (C284-C283)*IF(C284&gt;C283,1,1/2), -(C284-C283)*IF(C284&lt;C283,1,1/2))</f>
        <v>1.0004882812499998E-2</v>
      </c>
      <c r="D285" s="9">
        <f>POWER((1/atkStake-1)*honestActivity,N)</f>
        <v>3.9165356525972652</v>
      </c>
      <c r="E285" s="10">
        <f>D285/(D285+1)</f>
        <v>0.79660474963265482</v>
      </c>
      <c r="F285" s="7">
        <f>D285*honestHashpower+atkStake*totalCoins</f>
        <v>197320.6474964279</v>
      </c>
      <c r="G285" s="14">
        <f>IF(ABS(F285-MIN($F$69:F285))&gt;ABS(F284-MIN($F$69:F285)),-1,1)</f>
        <v>1</v>
      </c>
      <c r="H285" s="6">
        <f>POWER(honestHashpower,1/(N+1))*POWER(honestActivity*totalCoins,N/(N+1))*(POWER(N,-N/(N+1)) + POWER(N,1/(N+1)))</f>
        <v>156718.57844112499</v>
      </c>
      <c r="I285" s="7"/>
      <c r="J285" s="6"/>
      <c r="K285" s="11"/>
    </row>
    <row r="286" spans="1:11" x14ac:dyDescent="0.25">
      <c r="A286">
        <f t="shared" si="157"/>
        <v>2</v>
      </c>
      <c r="B286" s="1">
        <f t="shared" si="157"/>
        <v>0.02</v>
      </c>
      <c r="C286" s="2">
        <f>C285+IF(G285&gt;0, (C285-C284)*IF(C285&gt;C284,1,1/2), -(C285-C284)*IF(C285&lt;C284,1,1/2))</f>
        <v>1.0002441406249996E-2</v>
      </c>
      <c r="D286" s="9">
        <f>POWER((1/atkStake-1)*honestActivity,N)</f>
        <v>3.9184671165057736</v>
      </c>
      <c r="E286" s="10">
        <f>D286/(D286+1)</f>
        <v>0.796684622197814</v>
      </c>
      <c r="F286" s="7">
        <f>D286*honestHashpower+atkStake*totalCoins</f>
        <v>197285.20062512535</v>
      </c>
      <c r="G286" s="14">
        <f>IF(ABS(F286-MIN($F$69:F286))&gt;ABS(F285-MIN($F$69:F286)),-1,1)</f>
        <v>1</v>
      </c>
      <c r="H286" s="6">
        <f>POWER(honestHashpower,1/(N+1))*POWER(honestActivity*totalCoins,N/(N+1))*(POWER(N,-N/(N+1)) + POWER(N,1/(N+1)))</f>
        <v>156718.57844112499</v>
      </c>
      <c r="I286" s="7"/>
      <c r="J286" s="6"/>
      <c r="K286" s="11"/>
    </row>
    <row r="287" spans="1:11" x14ac:dyDescent="0.25">
      <c r="A287">
        <f t="shared" si="157"/>
        <v>2</v>
      </c>
      <c r="B287" s="1">
        <f t="shared" si="157"/>
        <v>0.02</v>
      </c>
      <c r="C287" s="2">
        <f>C286+IF(G286&gt;0, (C286-C285)*IF(C286&gt;C285,1,1/2), -(C286-C285)*IF(C286&lt;C285,1,1/2))</f>
        <v>1.0001220703124996E-2</v>
      </c>
      <c r="D287" s="9">
        <f>POWER((1/atkStake-1)*honestActivity,N)</f>
        <v>3.919433380717892</v>
      </c>
      <c r="E287" s="10">
        <f>D287/(D287+1)</f>
        <v>0.79672455695414446</v>
      </c>
      <c r="F287" s="7">
        <f>D287*honestHashpower+atkStake*totalCoins</f>
        <v>197267.47953140864</v>
      </c>
      <c r="G287" s="14">
        <f>IF(ABS(F287-MIN($F$69:F287))&gt;ABS(F286-MIN($F$69:F287)),-1,1)</f>
        <v>1</v>
      </c>
      <c r="H287" s="6">
        <f>POWER(honestHashpower,1/(N+1))*POWER(honestActivity*totalCoins,N/(N+1))*(POWER(N,-N/(N+1)) + POWER(N,1/(N+1)))</f>
        <v>156718.57844112499</v>
      </c>
      <c r="I287" s="7"/>
      <c r="J287" s="6"/>
      <c r="K287" s="11"/>
    </row>
    <row r="288" spans="1:11" x14ac:dyDescent="0.25">
      <c r="A288">
        <f t="shared" si="157"/>
        <v>2</v>
      </c>
      <c r="B288" s="1">
        <f t="shared" si="157"/>
        <v>0.02</v>
      </c>
      <c r="C288" s="2">
        <f>C287+IF(G287&gt;0, (C287-C286)*IF(C287&gt;C286,1,1/2), -(C287-C286)*IF(C287&lt;C286,1,1/2))</f>
        <v>1.0000610351562494E-2</v>
      </c>
      <c r="D288" s="9">
        <f>POWER((1/atkStake-1)*honestActivity,N)</f>
        <v>3.9199166459643449</v>
      </c>
      <c r="E288" s="10">
        <f>D288/(D288+1)</f>
        <v>0.79674452395036632</v>
      </c>
      <c r="F288" s="7">
        <f>D288*honestHashpower+atkStake*totalCoins</f>
        <v>197258.61957036803</v>
      </c>
      <c r="G288" s="14">
        <f>IF(ABS(F288-MIN($F$69:F288))&gt;ABS(F287-MIN($F$69:F288)),-1,1)</f>
        <v>1</v>
      </c>
      <c r="H288" s="6">
        <f>POWER(honestHashpower,1/(N+1))*POWER(honestActivity*totalCoins,N/(N+1))*(POWER(N,-N/(N+1)) + POWER(N,1/(N+1)))</f>
        <v>156718.57844112499</v>
      </c>
      <c r="I288" s="7"/>
      <c r="J288" s="6"/>
      <c r="K288" s="11"/>
    </row>
    <row r="289" spans="1:11" x14ac:dyDescent="0.25">
      <c r="A289">
        <f t="shared" si="157"/>
        <v>2</v>
      </c>
      <c r="B289" s="1">
        <f t="shared" si="157"/>
        <v>0.02</v>
      </c>
      <c r="C289" s="2">
        <f>C288+IF(G288&gt;0, (C288-C287)*IF(C288&gt;C287,1,1/2), -(C288-C287)*IF(C288&lt;C287,1,1/2))</f>
        <v>1.0000305175781245E-2</v>
      </c>
      <c r="D289" s="9">
        <f>POWER((1/atkStake-1)*honestActivity,N)</f>
        <v>3.920158311882167</v>
      </c>
      <c r="E289" s="10">
        <f>D289/(D289+1)</f>
        <v>0.79675450735294373</v>
      </c>
      <c r="F289" s="7">
        <f>D289*honestHashpower+atkStake*totalCoins</f>
        <v>197254.18973634395</v>
      </c>
      <c r="G289" s="14">
        <f>IF(ABS(F289-MIN($F$69:F289))&gt;ABS(F288-MIN($F$69:F289)),-1,1)</f>
        <v>1</v>
      </c>
      <c r="H289" s="6">
        <f>POWER(honestHashpower,1/(N+1))*POWER(honestActivity*totalCoins,N/(N+1))*(POWER(N,-N/(N+1)) + POWER(N,1/(N+1)))</f>
        <v>156718.57844112499</v>
      </c>
      <c r="I289" s="7"/>
      <c r="J289" s="6"/>
      <c r="K289" s="11"/>
    </row>
    <row r="290" spans="1:11" x14ac:dyDescent="0.25">
      <c r="A290">
        <v>1</v>
      </c>
      <c r="B290" s="1">
        <f t="shared" si="157"/>
        <v>0.02</v>
      </c>
      <c r="C290" s="2">
        <v>1E-3</v>
      </c>
      <c r="D290" s="9">
        <f>POWER((1/atkStake-1)*honestActivity,N)</f>
        <v>19.98</v>
      </c>
      <c r="E290" s="10">
        <f>D290/(D290+1)</f>
        <v>0.95233555767397526</v>
      </c>
      <c r="F290" s="7">
        <f>D290*honestHashpower+atkStake*totalCoins</f>
        <v>105912</v>
      </c>
      <c r="H290" s="6">
        <f>POWER(honestHashpower,1/(N+1))*POWER(honestActivity*totalCoins,N/(N+1))*(POWER(N,-N/(N+1)) + POWER(N,1/(N+1)))</f>
        <v>79598.994968529601</v>
      </c>
      <c r="I290" s="7"/>
      <c r="J290" s="6"/>
      <c r="K290" s="11"/>
    </row>
    <row r="291" spans="1:11" x14ac:dyDescent="0.25">
      <c r="A291">
        <f>A290</f>
        <v>1</v>
      </c>
      <c r="B291" s="1">
        <f t="shared" ref="B291:B306" si="158">B290</f>
        <v>0.02</v>
      </c>
      <c r="C291" s="16">
        <f>C290+C290*IF(ABS(F290-H290)&lt;H290, 1, 3)</f>
        <v>2E-3</v>
      </c>
      <c r="D291" s="9">
        <f>POWER((1/atkStake-1)*honestActivity,N)</f>
        <v>9.98</v>
      </c>
      <c r="E291" s="10">
        <f>D291/(D291+1)</f>
        <v>0.90892531876138438</v>
      </c>
      <c r="F291" s="7">
        <f>D291*honestHashpower+atkStake*totalCoins</f>
        <v>79912</v>
      </c>
      <c r="G291" s="14">
        <f>IF(ABS(F291-MIN($F$86:F291))&gt;ABS(F290-MIN($F$86:F291)),-1,1)</f>
        <v>1</v>
      </c>
      <c r="H291" s="6">
        <f>POWER(honestHashpower,1/(N+1))*POWER(honestActivity*totalCoins,N/(N+1))*(POWER(N,-N/(N+1)) + POWER(N,1/(N+1)))</f>
        <v>79598.994968529601</v>
      </c>
      <c r="I291" s="7"/>
      <c r="J291" s="6"/>
      <c r="K291" s="11"/>
    </row>
    <row r="292" spans="1:11" x14ac:dyDescent="0.25">
      <c r="A292">
        <f t="shared" ref="A292:A306" si="159">A291</f>
        <v>1</v>
      </c>
      <c r="B292" s="1">
        <f t="shared" si="158"/>
        <v>0.02</v>
      </c>
      <c r="C292" s="2">
        <f>C291+IF(G291&gt;0, (C291-C290)*IF(C291&gt;C290,1,1/2), -(C291-C290)*IF(C291&lt;C290,1,1/2))</f>
        <v>3.0000000000000001E-3</v>
      </c>
      <c r="D292" s="9">
        <f>POWER((1/atkStake-1)*honestActivity,N)</f>
        <v>6.6466666666666665</v>
      </c>
      <c r="E292" s="10">
        <f>D292/(D292+1)</f>
        <v>0.8692240627724499</v>
      </c>
      <c r="F292" s="7">
        <f>D292*honestHashpower+atkStake*totalCoins</f>
        <v>83245.333333333328</v>
      </c>
      <c r="G292" s="14">
        <f>IF(ABS(F292-MIN($F$86:F292))&gt;ABS(F291-MIN($F$86:F292)),-1,1)</f>
        <v>-1</v>
      </c>
      <c r="H292" s="6">
        <f>POWER(honestHashpower,1/(N+1))*POWER(honestActivity*totalCoins,N/(N+1))*(POWER(N,-N/(N+1)) + POWER(N,1/(N+1)))</f>
        <v>79598.994968529601</v>
      </c>
      <c r="I292" s="7"/>
      <c r="J292" s="6"/>
      <c r="K292" s="11"/>
    </row>
    <row r="293" spans="1:11" x14ac:dyDescent="0.25">
      <c r="A293">
        <f t="shared" si="159"/>
        <v>1</v>
      </c>
      <c r="B293" s="1">
        <f t="shared" si="158"/>
        <v>0.02</v>
      </c>
      <c r="C293" s="2">
        <f>C292+IF(G292&gt;0, (C292-C291)*IF(C292&gt;C291,1,1/2), -(C292-C291)*IF(C292&lt;C291,1,1/2))</f>
        <v>2.5000000000000001E-3</v>
      </c>
      <c r="D293" s="9">
        <f>POWER((1/atkStake-1)*honestActivity,N)</f>
        <v>7.98</v>
      </c>
      <c r="E293" s="10">
        <f>D293/(D293+1)</f>
        <v>0.88864142538975499</v>
      </c>
      <c r="F293" s="7">
        <f>D293*honestHashpower+atkStake*totalCoins</f>
        <v>80112</v>
      </c>
      <c r="G293" s="14">
        <f>IF(ABS(F293-MIN($F$86:F293))&gt;ABS(F292-MIN($F$86:F293)),-1,1)</f>
        <v>1</v>
      </c>
      <c r="H293" s="6">
        <f>POWER(honestHashpower,1/(N+1))*POWER(honestActivity*totalCoins,N/(N+1))*(POWER(N,-N/(N+1)) + POWER(N,1/(N+1)))</f>
        <v>79598.994968529601</v>
      </c>
      <c r="I293" s="7"/>
      <c r="J293" s="6"/>
      <c r="K293" s="11"/>
    </row>
    <row r="294" spans="1:11" x14ac:dyDescent="0.25">
      <c r="A294">
        <f t="shared" si="159"/>
        <v>1</v>
      </c>
      <c r="B294" s="1">
        <f t="shared" si="158"/>
        <v>0.02</v>
      </c>
      <c r="C294" s="2">
        <f>C293+IF(G293&gt;0, (C293-C292)*IF(C293&gt;C292,1,1/2), -(C293-C292)*IF(C293&lt;C292,1,1/2))</f>
        <v>2.2500000000000003E-3</v>
      </c>
      <c r="D294" s="9">
        <f>POWER((1/atkStake-1)*honestActivity,N)</f>
        <v>8.8688888888888879</v>
      </c>
      <c r="E294" s="10">
        <f>D294/(D294+1)</f>
        <v>0.89867147038955186</v>
      </c>
      <c r="F294" s="7">
        <f>D294*honestHashpower+atkStake*totalCoins</f>
        <v>79523.111111111124</v>
      </c>
      <c r="G294" s="14">
        <f>IF(ABS(F294-MIN($F$86:F294))&gt;ABS(F293-MIN($F$86:F294)),-1,1)</f>
        <v>1</v>
      </c>
      <c r="H294" s="6">
        <f>POWER(honestHashpower,1/(N+1))*POWER(honestActivity*totalCoins,N/(N+1))*(POWER(N,-N/(N+1)) + POWER(N,1/(N+1)))</f>
        <v>79598.994968529601</v>
      </c>
      <c r="I294" s="7"/>
      <c r="J294" s="6"/>
      <c r="K294" s="11"/>
    </row>
    <row r="295" spans="1:11" x14ac:dyDescent="0.25">
      <c r="A295">
        <f t="shared" si="159"/>
        <v>1</v>
      </c>
      <c r="B295" s="1">
        <f t="shared" si="158"/>
        <v>0.02</v>
      </c>
      <c r="C295" s="2">
        <f>C294+IF(G294&gt;0, (C294-C293)*IF(C294&gt;C293,1,1/2), -(C294-C293)*IF(C294&lt;C293,1,1/2))</f>
        <v>2.1250000000000002E-3</v>
      </c>
      <c r="D295" s="9">
        <f>POWER((1/atkStake-1)*honestActivity,N)</f>
        <v>9.3917647058823519</v>
      </c>
      <c r="E295" s="10">
        <f>D295/(D295+1)</f>
        <v>0.90376995358315404</v>
      </c>
      <c r="F295" s="7">
        <f>D295*honestHashpower+atkStake*totalCoins</f>
        <v>79573.76470588235</v>
      </c>
      <c r="G295" s="14">
        <f>IF(ABS(F295-MIN($F$86:F295))&gt;ABS(F294-MIN($F$86:F295)),-1,1)</f>
        <v>-1</v>
      </c>
      <c r="H295" s="6">
        <f>POWER(honestHashpower,1/(N+1))*POWER(honestActivity*totalCoins,N/(N+1))*(POWER(N,-N/(N+1)) + POWER(N,1/(N+1)))</f>
        <v>79598.994968529601</v>
      </c>
      <c r="I295" s="7"/>
      <c r="J295" s="6"/>
      <c r="K295" s="11"/>
    </row>
    <row r="296" spans="1:11" x14ac:dyDescent="0.25">
      <c r="A296">
        <f t="shared" si="159"/>
        <v>1</v>
      </c>
      <c r="B296" s="1">
        <f t="shared" si="158"/>
        <v>0.02</v>
      </c>
      <c r="C296" s="2">
        <f>C295+IF(G295&gt;0, (C295-C294)*IF(C295&gt;C294,1,1/2), -(C295-C294)*IF(C295&lt;C294,1,1/2))</f>
        <v>2.2500000000000003E-3</v>
      </c>
      <c r="D296" s="9">
        <f>POWER((1/atkStake-1)*honestActivity,N)</f>
        <v>8.8688888888888879</v>
      </c>
      <c r="E296" s="10">
        <f>D296/(D296+1)</f>
        <v>0.89867147038955186</v>
      </c>
      <c r="F296" s="7">
        <f>D296*honestHashpower+atkStake*totalCoins</f>
        <v>79523.111111111124</v>
      </c>
      <c r="G296" s="14">
        <f>IF(ABS(F296-MIN($F$86:F296))&gt;ABS(F295-MIN($F$86:F296)),-1,1)</f>
        <v>1</v>
      </c>
      <c r="H296" s="6">
        <f>POWER(honestHashpower,1/(N+1))*POWER(honestActivity*totalCoins,N/(N+1))*(POWER(N,-N/(N+1)) + POWER(N,1/(N+1)))</f>
        <v>79598.994968529601</v>
      </c>
      <c r="I296" s="7"/>
      <c r="J296" s="6"/>
      <c r="K296" s="11"/>
    </row>
    <row r="297" spans="1:11" x14ac:dyDescent="0.25">
      <c r="A297">
        <f t="shared" si="159"/>
        <v>1</v>
      </c>
      <c r="B297" s="1">
        <f t="shared" si="158"/>
        <v>0.02</v>
      </c>
      <c r="C297" s="2">
        <f>C296+IF(G296&gt;0, (C296-C295)*IF(C296&gt;C295,1,1/2), -(C296-C295)*IF(C296&lt;C295,1,1/2))</f>
        <v>2.3750000000000004E-3</v>
      </c>
      <c r="D297" s="9">
        <f>POWER((1/atkStake-1)*honestActivity,N)</f>
        <v>8.4010526315789456</v>
      </c>
      <c r="E297" s="10">
        <f>D297/(D297+1)</f>
        <v>0.89362893293024293</v>
      </c>
      <c r="F297" s="7">
        <f>D297*honestHashpower+atkStake*totalCoins</f>
        <v>79714.631578947359</v>
      </c>
      <c r="G297" s="14">
        <f>IF(ABS(F297-MIN($F$86:F297))&gt;ABS(F296-MIN($F$86:F297)),-1,1)</f>
        <v>-1</v>
      </c>
      <c r="H297" s="6">
        <f>POWER(honestHashpower,1/(N+1))*POWER(honestActivity*totalCoins,N/(N+1))*(POWER(N,-N/(N+1)) + POWER(N,1/(N+1)))</f>
        <v>79598.994968529601</v>
      </c>
      <c r="I297" s="7"/>
      <c r="J297" s="6"/>
      <c r="K297" s="11"/>
    </row>
    <row r="298" spans="1:11" x14ac:dyDescent="0.25">
      <c r="A298">
        <f t="shared" si="159"/>
        <v>1</v>
      </c>
      <c r="B298" s="1">
        <f t="shared" si="158"/>
        <v>0.02</v>
      </c>
      <c r="C298" s="2">
        <f>C297+IF(G297&gt;0, (C297-C296)*IF(C297&gt;C296,1,1/2), -(C297-C296)*IF(C297&lt;C296,1,1/2))</f>
        <v>2.3125000000000003E-3</v>
      </c>
      <c r="D298" s="9">
        <f>POWER((1/atkStake-1)*honestActivity,N)</f>
        <v>8.6286486486486478</v>
      </c>
      <c r="E298" s="10">
        <f>D298/(D298+1)</f>
        <v>0.89614326615393247</v>
      </c>
      <c r="F298" s="7">
        <f>D298*honestHashpower+atkStake*totalCoins</f>
        <v>79591.054054054053</v>
      </c>
      <c r="G298" s="14">
        <f>IF(ABS(F298-MIN($F$86:F298))&gt;ABS(F297-MIN($F$86:F298)),-1,1)</f>
        <v>1</v>
      </c>
      <c r="H298" s="6">
        <f>POWER(honestHashpower,1/(N+1))*POWER(honestActivity*totalCoins,N/(N+1))*(POWER(N,-N/(N+1)) + POWER(N,1/(N+1)))</f>
        <v>79598.994968529601</v>
      </c>
      <c r="I298" s="7"/>
      <c r="J298" s="6"/>
      <c r="K298" s="11"/>
    </row>
    <row r="299" spans="1:11" x14ac:dyDescent="0.25">
      <c r="A299">
        <f t="shared" si="159"/>
        <v>1</v>
      </c>
      <c r="B299" s="1">
        <f t="shared" si="158"/>
        <v>0.02</v>
      </c>
      <c r="C299" s="2">
        <f>C298+IF(G298&gt;0, (C298-C297)*IF(C298&gt;C297,1,1/2), -(C298-C297)*IF(C298&lt;C297,1,1/2))</f>
        <v>2.2812500000000003E-3</v>
      </c>
      <c r="D299" s="9">
        <f>POWER((1/atkStake-1)*honestActivity,N)</f>
        <v>8.747123287671231</v>
      </c>
      <c r="E299" s="10">
        <f>D299/(D299+1)</f>
        <v>0.8974056272310762</v>
      </c>
      <c r="F299" s="7">
        <f>D299*honestHashpower+atkStake*totalCoins</f>
        <v>79549.842465753434</v>
      </c>
      <c r="G299" s="14">
        <f>IF(ABS(F299-MIN($F$86:F299))&gt;ABS(F298-MIN($F$86:F299)),-1,1)</f>
        <v>1</v>
      </c>
      <c r="H299" s="6">
        <f>POWER(honestHashpower,1/(N+1))*POWER(honestActivity*totalCoins,N/(N+1))*(POWER(N,-N/(N+1)) + POWER(N,1/(N+1)))</f>
        <v>79598.994968529601</v>
      </c>
      <c r="I299" s="7"/>
      <c r="J299" s="6"/>
      <c r="K299" s="11"/>
    </row>
    <row r="300" spans="1:11" x14ac:dyDescent="0.25">
      <c r="A300">
        <f t="shared" si="159"/>
        <v>1</v>
      </c>
      <c r="B300" s="1">
        <f t="shared" si="158"/>
        <v>0.02</v>
      </c>
      <c r="C300" s="2">
        <f>C299+IF(G299&gt;0, (C299-C298)*IF(C299&gt;C298,1,1/2), -(C299-C298)*IF(C299&lt;C298,1,1/2))</f>
        <v>2.2656250000000003E-3</v>
      </c>
      <c r="D300" s="9">
        <f>POWER((1/atkStake-1)*honestActivity,N)</f>
        <v>8.807586206896552</v>
      </c>
      <c r="E300" s="10">
        <f>D300/(D300+1)</f>
        <v>0.89803811265030586</v>
      </c>
      <c r="F300" s="7">
        <f>D300*honestHashpower+atkStake*totalCoins</f>
        <v>79534.629310344841</v>
      </c>
      <c r="G300" s="14">
        <f>IF(ABS(F300-MIN($F$86:F300))&gt;ABS(F299-MIN($F$86:F300)),-1,1)</f>
        <v>1</v>
      </c>
      <c r="H300" s="6">
        <f>POWER(honestHashpower,1/(N+1))*POWER(honestActivity*totalCoins,N/(N+1))*(POWER(N,-N/(N+1)) + POWER(N,1/(N+1)))</f>
        <v>79598.994968529601</v>
      </c>
      <c r="I300" s="7"/>
      <c r="J300" s="6"/>
      <c r="K300" s="11"/>
    </row>
    <row r="301" spans="1:11" x14ac:dyDescent="0.25">
      <c r="A301">
        <f t="shared" si="159"/>
        <v>1</v>
      </c>
      <c r="B301" s="1">
        <f t="shared" si="158"/>
        <v>0.02</v>
      </c>
      <c r="C301" s="2">
        <f>C300+IF(G300&gt;0, (C300-C299)*IF(C300&gt;C299,1,1/2), -(C300-C299)*IF(C300&lt;C299,1,1/2))</f>
        <v>2.2578125000000003E-3</v>
      </c>
      <c r="D301" s="9">
        <f>POWER((1/atkStake-1)*honestActivity,N)</f>
        <v>8.8381314878892727</v>
      </c>
      <c r="E301" s="10">
        <f>D301/(D301+1)</f>
        <v>0.89835468236717519</v>
      </c>
      <c r="F301" s="7">
        <f>D301*honestHashpower+atkStake*totalCoins</f>
        <v>79528.403546712798</v>
      </c>
      <c r="G301" s="14">
        <f>IF(ABS(F301-MIN($F$86:F301))&gt;ABS(F300-MIN($F$86:F301)),-1,1)</f>
        <v>1</v>
      </c>
      <c r="H301" s="6">
        <f>POWER(honestHashpower,1/(N+1))*POWER(honestActivity*totalCoins,N/(N+1))*(POWER(N,-N/(N+1)) + POWER(N,1/(N+1)))</f>
        <v>79598.994968529601</v>
      </c>
      <c r="I301" s="7"/>
      <c r="J301" s="6"/>
      <c r="K301" s="11"/>
    </row>
    <row r="302" spans="1:11" x14ac:dyDescent="0.25">
      <c r="A302">
        <f t="shared" si="159"/>
        <v>1</v>
      </c>
      <c r="B302" s="1">
        <f t="shared" si="158"/>
        <v>0.02</v>
      </c>
      <c r="C302" s="2">
        <f>C301+IF(G301&gt;0, (C301-C300)*IF(C301&gt;C300,1,1/2), -(C301-C300)*IF(C301&lt;C300,1,1/2))</f>
        <v>2.2539062500000003E-3</v>
      </c>
      <c r="D302" s="9">
        <f>POWER((1/atkStake-1)*honestActivity,N)</f>
        <v>8.8534835355285946</v>
      </c>
      <c r="E302" s="10">
        <f>D302/(D302+1)</f>
        <v>0.89851304907606422</v>
      </c>
      <c r="F302" s="7">
        <f>D302*honestHashpower+atkStake*totalCoins</f>
        <v>79525.640056325821</v>
      </c>
      <c r="G302" s="14">
        <f>IF(ABS(F302-MIN($F$86:F302))&gt;ABS(F301-MIN($F$86:F302)),-1,1)</f>
        <v>1</v>
      </c>
      <c r="H302" s="6">
        <f>POWER(honestHashpower,1/(N+1))*POWER(honestActivity*totalCoins,N/(N+1))*(POWER(N,-N/(N+1)) + POWER(N,1/(N+1)))</f>
        <v>79598.994968529601</v>
      </c>
      <c r="I302" s="7"/>
      <c r="J302" s="6"/>
      <c r="K302" s="11"/>
    </row>
    <row r="303" spans="1:11" x14ac:dyDescent="0.25">
      <c r="A303">
        <f t="shared" si="159"/>
        <v>1</v>
      </c>
      <c r="B303" s="1">
        <f t="shared" si="158"/>
        <v>0.02</v>
      </c>
      <c r="C303" s="2">
        <f>C302+IF(G302&gt;0, (C302-C301)*IF(C302&gt;C301,1,1/2), -(C302-C301)*IF(C302&lt;C301,1,1/2))</f>
        <v>2.251953125E-3</v>
      </c>
      <c r="D303" s="9">
        <f>POWER((1/atkStake-1)*honestActivity,N)</f>
        <v>8.861179531656548</v>
      </c>
      <c r="E303" s="10">
        <f>D303/(D303+1)</f>
        <v>0.89859225290546829</v>
      </c>
      <c r="F303" s="7">
        <f>D303*honestHashpower+atkStake*totalCoins</f>
        <v>79524.346189288801</v>
      </c>
      <c r="G303" s="14">
        <f>IF(ABS(F303-MIN($F$86:F303))&gt;ABS(F302-MIN($F$86:F303)),-1,1)</f>
        <v>1</v>
      </c>
      <c r="H303" s="6">
        <f>POWER(honestHashpower,1/(N+1))*POWER(honestActivity*totalCoins,N/(N+1))*(POWER(N,-N/(N+1)) + POWER(N,1/(N+1)))</f>
        <v>79598.994968529601</v>
      </c>
      <c r="I303" s="7"/>
      <c r="J303" s="6"/>
      <c r="K303" s="11"/>
    </row>
    <row r="304" spans="1:11" x14ac:dyDescent="0.25">
      <c r="A304">
        <f t="shared" si="159"/>
        <v>1</v>
      </c>
      <c r="B304" s="1">
        <f t="shared" si="158"/>
        <v>0.02</v>
      </c>
      <c r="C304" s="2">
        <f>C303+IF(G303&gt;0, (C303-C302)*IF(C303&gt;C302,1,1/2), -(C303-C302)*IF(C303&lt;C302,1,1/2))</f>
        <v>2.2509765624999997E-3</v>
      </c>
      <c r="D304" s="9">
        <f>POWER((1/atkStake-1)*honestActivity,N)</f>
        <v>8.8650325379609551</v>
      </c>
      <c r="E304" s="10">
        <f>D304/(D304+1)</f>
        <v>0.89863185994045447</v>
      </c>
      <c r="F304" s="7">
        <f>D304*honestHashpower+atkStake*totalCoins</f>
        <v>79523.721292028204</v>
      </c>
      <c r="G304" s="14">
        <f>IF(ABS(F304-MIN($F$86:F304))&gt;ABS(F303-MIN($F$86:F304)),-1,1)</f>
        <v>1</v>
      </c>
      <c r="H304" s="6">
        <f>POWER(honestHashpower,1/(N+1))*POWER(honestActivity*totalCoins,N/(N+1))*(POWER(N,-N/(N+1)) + POWER(N,1/(N+1)))</f>
        <v>79598.994968529601</v>
      </c>
      <c r="I304" s="7"/>
      <c r="J304" s="6"/>
      <c r="K304" s="11"/>
    </row>
    <row r="305" spans="1:11" x14ac:dyDescent="0.25">
      <c r="A305">
        <f t="shared" si="159"/>
        <v>1</v>
      </c>
      <c r="B305" s="1">
        <f t="shared" si="158"/>
        <v>0.02</v>
      </c>
      <c r="C305" s="2">
        <f>C304+IF(G304&gt;0, (C304-C303)*IF(C304&gt;C303,1,1/2), -(C304-C303)*IF(C304&lt;C303,1,1/2))</f>
        <v>2.2504882812499996E-3</v>
      </c>
      <c r="D305" s="9">
        <f>POWER((1/atkStake-1)*honestActivity,N)</f>
        <v>8.8669602950748558</v>
      </c>
      <c r="E305" s="10">
        <f>D305/(D305+1)</f>
        <v>0.89865166473821168</v>
      </c>
      <c r="F305" s="7">
        <f>D305*honestHashpower+atkStake*totalCoins</f>
        <v>79523.414360829367</v>
      </c>
      <c r="G305" s="14">
        <f>IF(ABS(F305-MIN($F$86:F305))&gt;ABS(F304-MIN($F$86:F305)),-1,1)</f>
        <v>1</v>
      </c>
      <c r="H305" s="6">
        <f>POWER(honestHashpower,1/(N+1))*POWER(honestActivity*totalCoins,N/(N+1))*(POWER(N,-N/(N+1)) + POWER(N,1/(N+1)))</f>
        <v>79598.994968529601</v>
      </c>
      <c r="I305" s="7"/>
      <c r="J305" s="6"/>
      <c r="K305" s="11"/>
    </row>
    <row r="306" spans="1:11" x14ac:dyDescent="0.25">
      <c r="A306">
        <f t="shared" si="159"/>
        <v>1</v>
      </c>
      <c r="B306" s="1">
        <f t="shared" si="158"/>
        <v>0.02</v>
      </c>
      <c r="C306" s="2">
        <f>C305+IF(G305&gt;0, (C305-C304)*IF(C305&gt;C304,1,1/2), -(C305-C304)*IF(C305&lt;C304,1,1/2))</f>
        <v>2.2502441406249997E-3</v>
      </c>
      <c r="D306" s="9">
        <f>POWER((1/atkStake-1)*honestActivity,N)</f>
        <v>8.8679244873603142</v>
      </c>
      <c r="E306" s="10">
        <f>D306/(D306+1)</f>
        <v>0.89866156745718051</v>
      </c>
      <c r="F306" s="7">
        <f>D306*honestHashpower+atkStake*totalCoins</f>
        <v>79523.262275635381</v>
      </c>
      <c r="G306" s="14">
        <f>IF(ABS(F306-MIN($F$86:F306))&gt;ABS(F305-MIN($F$86:F306)),-1,1)</f>
        <v>1</v>
      </c>
      <c r="H306" s="6">
        <f>POWER(honestHashpower,1/(N+1))*POWER(honestActivity*totalCoins,N/(N+1))*(POWER(N,-N/(N+1)) + POWER(N,1/(N+1)))</f>
        <v>79598.994968529601</v>
      </c>
      <c r="I306" s="7"/>
      <c r="J306" s="6"/>
      <c r="K306" s="11"/>
    </row>
    <row r="307" spans="1:11" x14ac:dyDescent="0.25">
      <c r="B307" s="1"/>
      <c r="C307" s="8"/>
      <c r="D307" s="2"/>
      <c r="E307" s="9"/>
      <c r="F307" s="9"/>
      <c r="G307" s="10"/>
      <c r="H307" s="10"/>
      <c r="I307" s="7"/>
      <c r="J307" s="6"/>
      <c r="K307" s="11"/>
    </row>
    <row r="308" spans="1:11" x14ac:dyDescent="0.25">
      <c r="B308" s="1"/>
      <c r="C308" s="8"/>
      <c r="D308" s="2"/>
      <c r="E308" s="9"/>
      <c r="F308" s="9"/>
      <c r="G308" s="10"/>
      <c r="H308" s="10"/>
      <c r="I308" s="7"/>
      <c r="J308" s="6"/>
      <c r="K308" s="11"/>
    </row>
    <row r="309" spans="1:11" x14ac:dyDescent="0.25">
      <c r="B309" s="1"/>
      <c r="C309" s="8"/>
      <c r="D309" s="2"/>
      <c r="E309" s="9"/>
      <c r="F309" s="9"/>
      <c r="G309" s="10"/>
      <c r="H309" s="10"/>
      <c r="I309" s="7"/>
      <c r="J309" s="6"/>
      <c r="K309" s="11"/>
    </row>
    <row r="310" spans="1:11" x14ac:dyDescent="0.25">
      <c r="B310" s="1"/>
      <c r="C310" s="8"/>
      <c r="D310" s="2"/>
      <c r="E310" s="9"/>
      <c r="F310" s="9"/>
      <c r="G310" s="10"/>
      <c r="H310" s="10"/>
      <c r="I310" s="7"/>
      <c r="J310" s="6"/>
      <c r="K310" s="11"/>
    </row>
    <row r="311" spans="1:11" x14ac:dyDescent="0.25">
      <c r="B311" s="1"/>
      <c r="C311" s="8"/>
      <c r="D311" s="2"/>
      <c r="E311" s="9"/>
      <c r="F311" s="9"/>
      <c r="G311" s="10"/>
      <c r="H311" s="10"/>
      <c r="I311" s="7"/>
      <c r="J311" s="6"/>
      <c r="K311" s="11"/>
    </row>
    <row r="312" spans="1:11" x14ac:dyDescent="0.25">
      <c r="B312" s="1"/>
      <c r="C312" s="8"/>
      <c r="D312" s="2"/>
      <c r="E312" s="9"/>
      <c r="F312" s="9"/>
      <c r="G312" s="10"/>
      <c r="H312" s="10"/>
      <c r="I312" s="7"/>
      <c r="J312" s="6"/>
      <c r="K312" s="11"/>
    </row>
    <row r="313" spans="1:11" x14ac:dyDescent="0.25">
      <c r="B313" s="1"/>
      <c r="C313" s="8"/>
      <c r="D313" s="2"/>
      <c r="E313" s="9"/>
      <c r="F313" s="9"/>
      <c r="G313" s="10"/>
      <c r="H313" s="10"/>
      <c r="I313" s="7"/>
      <c r="J313" s="6"/>
      <c r="K313" s="11"/>
    </row>
    <row r="314" spans="1:11" x14ac:dyDescent="0.25">
      <c r="B314" s="1"/>
      <c r="C314" s="8"/>
      <c r="D314" s="2"/>
      <c r="E314" s="9"/>
      <c r="F314" s="9"/>
      <c r="G314" s="10"/>
      <c r="H314" s="10"/>
      <c r="I314" s="7"/>
      <c r="J314" s="6"/>
      <c r="K314" s="11"/>
    </row>
    <row r="315" spans="1:11" x14ac:dyDescent="0.25">
      <c r="B315" s="1"/>
      <c r="C315" s="8"/>
      <c r="D315" s="2"/>
      <c r="E315" s="9"/>
      <c r="F315" s="9"/>
      <c r="G315" s="10"/>
      <c r="H315" s="10"/>
      <c r="I315" s="7"/>
      <c r="J315" s="6"/>
      <c r="K315" s="11"/>
    </row>
    <row r="316" spans="1:11" x14ac:dyDescent="0.25">
      <c r="B316" s="1"/>
      <c r="C316" s="8"/>
      <c r="D316" s="2"/>
      <c r="E316" s="9"/>
      <c r="F316" s="9"/>
      <c r="G316" s="10"/>
      <c r="H316" s="10"/>
      <c r="I316" s="7"/>
      <c r="J316" s="6"/>
      <c r="K316" s="11"/>
    </row>
    <row r="317" spans="1:11" x14ac:dyDescent="0.25">
      <c r="B317" s="1"/>
      <c r="C317" s="8"/>
      <c r="D317" s="2"/>
      <c r="E317" s="9"/>
      <c r="F317" s="9"/>
      <c r="G317" s="10"/>
      <c r="H317" s="10"/>
      <c r="I317" s="7"/>
      <c r="J317" s="6"/>
      <c r="K317" s="11"/>
    </row>
    <row r="318" spans="1:11" x14ac:dyDescent="0.25">
      <c r="B318" s="1"/>
      <c r="C318" s="8"/>
      <c r="D318" s="2"/>
      <c r="E318" s="9"/>
      <c r="F318" s="9"/>
      <c r="G318" s="10"/>
      <c r="H318" s="10"/>
      <c r="I318" s="7"/>
      <c r="J318" s="6"/>
      <c r="K318" s="11"/>
    </row>
    <row r="319" spans="1:11" x14ac:dyDescent="0.25">
      <c r="B319" s="1"/>
      <c r="C319" s="8"/>
      <c r="D319" s="2"/>
      <c r="E319" s="9"/>
      <c r="F319" s="9"/>
      <c r="G319" s="10"/>
      <c r="H319" s="10"/>
      <c r="I319" s="7"/>
      <c r="J319" s="6"/>
      <c r="K319" s="11"/>
    </row>
    <row r="320" spans="1:11" x14ac:dyDescent="0.25">
      <c r="B320" s="1"/>
      <c r="C320" s="8"/>
      <c r="D320" s="2"/>
      <c r="E320" s="9"/>
      <c r="F320" s="9"/>
      <c r="G320" s="10"/>
      <c r="H320" s="10"/>
      <c r="I320" s="7"/>
      <c r="J320" s="6"/>
      <c r="K320" s="11"/>
    </row>
    <row r="321" spans="2:11" x14ac:dyDescent="0.25">
      <c r="B321" s="1"/>
      <c r="C321" s="8"/>
      <c r="D321" s="2"/>
      <c r="E321" s="9"/>
      <c r="F321" s="9"/>
      <c r="G321" s="10"/>
      <c r="H321" s="10"/>
      <c r="I321" s="7"/>
      <c r="J321" s="6"/>
      <c r="K321" s="11"/>
    </row>
    <row r="322" spans="2:11" x14ac:dyDescent="0.25">
      <c r="B322" s="1"/>
      <c r="C322" s="8"/>
      <c r="D322" s="2"/>
      <c r="E322" s="9"/>
      <c r="F322" s="9"/>
      <c r="G322" s="10"/>
      <c r="H322" s="10"/>
      <c r="I322" s="7"/>
      <c r="J322" s="6"/>
      <c r="K322" s="11"/>
    </row>
    <row r="323" spans="2:11" x14ac:dyDescent="0.25">
      <c r="I323" s="7"/>
      <c r="J323" s="6"/>
      <c r="K323" s="11"/>
    </row>
    <row r="324" spans="2:11" x14ac:dyDescent="0.25">
      <c r="I324" s="7"/>
      <c r="J324" s="6"/>
      <c r="K324" s="11"/>
    </row>
    <row r="325" spans="2:11" x14ac:dyDescent="0.25">
      <c r="I325" s="7"/>
      <c r="J325" s="6"/>
      <c r="K325" s="11"/>
    </row>
    <row r="326" spans="2:11" x14ac:dyDescent="0.25">
      <c r="I326" s="7"/>
      <c r="J326" s="6"/>
      <c r="K326" s="11"/>
    </row>
    <row r="327" spans="2:11" x14ac:dyDescent="0.25">
      <c r="I327" s="7"/>
      <c r="J327" s="6"/>
      <c r="K327" s="11"/>
    </row>
    <row r="328" spans="2:11" x14ac:dyDescent="0.25">
      <c r="I328" s="7"/>
      <c r="J328" s="6"/>
      <c r="K328" s="11"/>
    </row>
    <row r="329" spans="2:11" x14ac:dyDescent="0.25">
      <c r="I329" s="7"/>
      <c r="J329" s="6"/>
      <c r="K329" s="11"/>
    </row>
    <row r="330" spans="2:11" x14ac:dyDescent="0.25">
      <c r="I330" s="7"/>
      <c r="J330" s="6"/>
      <c r="K330" s="11"/>
    </row>
    <row r="331" spans="2:11" x14ac:dyDescent="0.25">
      <c r="I331" s="7"/>
      <c r="J331" s="6"/>
      <c r="K331" s="11"/>
    </row>
    <row r="332" spans="2:11" x14ac:dyDescent="0.25">
      <c r="I332" s="7"/>
      <c r="J332" s="6"/>
      <c r="K332" s="11"/>
    </row>
    <row r="333" spans="2:11" x14ac:dyDescent="0.25">
      <c r="I333" s="7"/>
      <c r="J333" s="6"/>
      <c r="K333" s="11"/>
    </row>
    <row r="334" spans="2:11" x14ac:dyDescent="0.25">
      <c r="I334" s="7"/>
      <c r="J334" s="6"/>
      <c r="K334" s="11"/>
    </row>
    <row r="335" spans="2:11" x14ac:dyDescent="0.25">
      <c r="I335" s="7"/>
      <c r="J335" s="6"/>
      <c r="K335" s="11"/>
    </row>
    <row r="336" spans="2:11" x14ac:dyDescent="0.25">
      <c r="I336" s="7"/>
      <c r="J336" s="6"/>
      <c r="K336" s="11"/>
    </row>
    <row r="337" spans="2:11" x14ac:dyDescent="0.25">
      <c r="I337" s="7"/>
      <c r="J337" s="6"/>
      <c r="K337" s="11"/>
    </row>
    <row r="338" spans="2:11" x14ac:dyDescent="0.25">
      <c r="I338" s="7"/>
      <c r="J338" s="6"/>
      <c r="K338" s="11"/>
    </row>
    <row r="339" spans="2:11" x14ac:dyDescent="0.25">
      <c r="B339" s="1"/>
      <c r="C339" s="8"/>
      <c r="D339" s="2"/>
      <c r="E339" s="9"/>
      <c r="F339" s="9"/>
      <c r="G339" s="10"/>
      <c r="H339" s="10"/>
      <c r="I339" s="7"/>
      <c r="J339" s="6"/>
      <c r="K339" s="11"/>
    </row>
    <row r="340" spans="2:11" x14ac:dyDescent="0.25">
      <c r="B340" s="1"/>
      <c r="C340" s="8"/>
      <c r="D340" s="2"/>
      <c r="E340" s="9"/>
      <c r="F340" s="9"/>
      <c r="G340" s="10"/>
      <c r="H340" s="10"/>
      <c r="I340" s="7"/>
      <c r="J340" s="6"/>
      <c r="K340" s="11"/>
    </row>
    <row r="341" spans="2:11" x14ac:dyDescent="0.25">
      <c r="B341" s="1"/>
      <c r="C341" s="8"/>
      <c r="D341" s="2"/>
      <c r="E341" s="9"/>
      <c r="F341" s="9"/>
      <c r="G341" s="10"/>
      <c r="H341" s="10"/>
      <c r="I341" s="7"/>
      <c r="J341" s="6"/>
      <c r="K341" s="11"/>
    </row>
    <row r="342" spans="2:11" x14ac:dyDescent="0.25">
      <c r="B342" s="1"/>
      <c r="C342" s="8"/>
      <c r="D342" s="2"/>
      <c r="E342" s="9"/>
      <c r="F342" s="9"/>
      <c r="G342" s="10"/>
      <c r="H342" s="10"/>
      <c r="I342" s="7"/>
      <c r="J342" s="6"/>
      <c r="K342" s="11"/>
    </row>
    <row r="343" spans="2:11" x14ac:dyDescent="0.25">
      <c r="B343" s="1"/>
      <c r="C343" s="8"/>
      <c r="D343" s="2"/>
      <c r="E343" s="9"/>
      <c r="F343" s="9"/>
      <c r="G343" s="10"/>
      <c r="H343" s="10"/>
      <c r="I343" s="7"/>
      <c r="J343" s="6"/>
      <c r="K343" s="11"/>
    </row>
    <row r="344" spans="2:11" x14ac:dyDescent="0.25">
      <c r="B344" s="1"/>
      <c r="C344" s="8"/>
      <c r="D344" s="2"/>
      <c r="E344" s="9"/>
      <c r="F344" s="9"/>
      <c r="G344" s="10"/>
      <c r="H344" s="10"/>
      <c r="I344" s="7"/>
      <c r="J344" s="6"/>
      <c r="K344" s="11"/>
    </row>
    <row r="345" spans="2:11" x14ac:dyDescent="0.25">
      <c r="B345" s="1"/>
      <c r="C345" s="8"/>
      <c r="D345" s="2"/>
      <c r="E345" s="9"/>
      <c r="F345" s="9"/>
      <c r="G345" s="10"/>
      <c r="H345" s="10"/>
      <c r="I345" s="7"/>
      <c r="J345" s="6"/>
      <c r="K345" s="11"/>
    </row>
    <row r="346" spans="2:11" x14ac:dyDescent="0.25">
      <c r="B346" s="1"/>
      <c r="C346" s="8"/>
      <c r="D346" s="2"/>
      <c r="E346" s="9"/>
      <c r="F346" s="9"/>
      <c r="G346" s="10"/>
      <c r="H346" s="10"/>
      <c r="I346" s="7"/>
      <c r="J346" s="6"/>
      <c r="K346" s="11"/>
    </row>
    <row r="347" spans="2:11" x14ac:dyDescent="0.25">
      <c r="B347" s="1"/>
      <c r="C347" s="8"/>
      <c r="D347" s="2"/>
      <c r="E347" s="9"/>
      <c r="F347" s="9"/>
      <c r="G347" s="10"/>
      <c r="H347" s="10"/>
      <c r="I347" s="7"/>
      <c r="J347" s="6"/>
      <c r="K347" s="11"/>
    </row>
    <row r="348" spans="2:11" x14ac:dyDescent="0.25">
      <c r="B348" s="1"/>
      <c r="C348" s="8"/>
      <c r="D348" s="2"/>
      <c r="E348" s="9"/>
      <c r="F348" s="9"/>
      <c r="G348" s="10"/>
      <c r="H348" s="10"/>
      <c r="I348" s="7"/>
      <c r="J348" s="6"/>
      <c r="K348" s="11"/>
    </row>
    <row r="349" spans="2:11" x14ac:dyDescent="0.25">
      <c r="B349" s="1"/>
      <c r="C349" s="8"/>
      <c r="D349" s="2"/>
      <c r="E349" s="9"/>
      <c r="F349" s="9"/>
      <c r="G349" s="10"/>
      <c r="H349" s="10"/>
      <c r="I349" s="7"/>
      <c r="J349" s="6"/>
      <c r="K349" s="11"/>
    </row>
    <row r="350" spans="2:11" x14ac:dyDescent="0.25">
      <c r="B350" s="1"/>
      <c r="C350" s="8"/>
      <c r="D350" s="2"/>
      <c r="E350" s="9"/>
      <c r="F350" s="9"/>
      <c r="G350" s="10"/>
      <c r="H350" s="10"/>
      <c r="I350" s="7"/>
      <c r="J350" s="6"/>
      <c r="K350" s="11"/>
    </row>
    <row r="351" spans="2:11" x14ac:dyDescent="0.25">
      <c r="B351" s="1"/>
      <c r="C351" s="8"/>
      <c r="D351" s="2"/>
      <c r="E351" s="9"/>
      <c r="F351" s="9"/>
      <c r="G351" s="10"/>
      <c r="H351" s="10"/>
      <c r="I351" s="7"/>
      <c r="J351" s="6"/>
      <c r="K351" s="11"/>
    </row>
    <row r="352" spans="2:11" x14ac:dyDescent="0.25">
      <c r="B352" s="1"/>
      <c r="C352" s="8"/>
      <c r="D352" s="2"/>
      <c r="E352" s="9"/>
      <c r="F352" s="9"/>
      <c r="G352" s="10"/>
      <c r="H352" s="10"/>
      <c r="I352" s="7"/>
      <c r="J352" s="6"/>
      <c r="K352" s="11"/>
    </row>
    <row r="353" spans="2:11" x14ac:dyDescent="0.25">
      <c r="B353" s="1"/>
      <c r="C353" s="8"/>
      <c r="D353" s="2"/>
      <c r="E353" s="9"/>
      <c r="F353" s="9"/>
      <c r="G353" s="10"/>
      <c r="H353" s="10"/>
      <c r="I353" s="7"/>
      <c r="J353" s="6"/>
      <c r="K353" s="11"/>
    </row>
    <row r="354" spans="2:11" x14ac:dyDescent="0.25">
      <c r="B354" s="1"/>
      <c r="C354" s="8"/>
      <c r="D354" s="2"/>
      <c r="E354" s="9"/>
      <c r="F354" s="9"/>
      <c r="G354" s="10"/>
      <c r="H354" s="10"/>
      <c r="I354" s="7"/>
      <c r="J354" s="6"/>
      <c r="K354" s="11"/>
    </row>
    <row r="355" spans="2:11" x14ac:dyDescent="0.25">
      <c r="B355" s="1"/>
      <c r="C355" s="8"/>
      <c r="D355" s="2"/>
      <c r="E355" s="9"/>
      <c r="F355" s="9"/>
      <c r="G355" s="10"/>
      <c r="H355" s="10"/>
      <c r="I355" s="7"/>
      <c r="J355" s="6"/>
      <c r="K355" s="11"/>
    </row>
    <row r="356" spans="2:11" x14ac:dyDescent="0.25">
      <c r="B356" s="1"/>
      <c r="C356" s="8"/>
      <c r="D356" s="2"/>
      <c r="E356" s="9"/>
      <c r="F356" s="9"/>
      <c r="G356" s="10"/>
      <c r="H356" s="10"/>
      <c r="I356" s="7"/>
      <c r="J356" s="6"/>
      <c r="K356" s="11"/>
    </row>
    <row r="357" spans="2:11" x14ac:dyDescent="0.25">
      <c r="B357" s="1"/>
      <c r="C357" s="8"/>
      <c r="D357" s="2"/>
      <c r="E357" s="9"/>
      <c r="F357" s="9"/>
      <c r="G357" s="10"/>
      <c r="H357" s="10"/>
      <c r="I357" s="7"/>
      <c r="J357" s="6"/>
      <c r="K357" s="11"/>
    </row>
    <row r="358" spans="2:11" x14ac:dyDescent="0.25">
      <c r="B358" s="1"/>
      <c r="C358" s="8"/>
      <c r="D358" s="2"/>
      <c r="E358" s="9"/>
      <c r="F358" s="9"/>
      <c r="G358" s="10"/>
      <c r="H358" s="10"/>
      <c r="I358" s="7"/>
      <c r="J358" s="6"/>
      <c r="K358" s="11"/>
    </row>
    <row r="359" spans="2:11" x14ac:dyDescent="0.25">
      <c r="B359" s="1"/>
      <c r="C359" s="8"/>
      <c r="D359" s="2"/>
      <c r="E359" s="9"/>
      <c r="F359" s="9"/>
      <c r="G359" s="10"/>
      <c r="H359" s="10"/>
      <c r="I359" s="7"/>
      <c r="J359" s="6"/>
      <c r="K359" s="11"/>
    </row>
    <row r="360" spans="2:11" x14ac:dyDescent="0.25">
      <c r="B360" s="1"/>
      <c r="C360" s="8"/>
      <c r="D360" s="2"/>
      <c r="E360" s="9"/>
      <c r="F360" s="9"/>
      <c r="G360" s="10"/>
      <c r="H360" s="10"/>
      <c r="I360" s="7"/>
      <c r="J360" s="6"/>
      <c r="K360" s="11"/>
    </row>
    <row r="361" spans="2:11" x14ac:dyDescent="0.25">
      <c r="B361" s="1"/>
      <c r="C361" s="8"/>
      <c r="D361" s="2"/>
      <c r="E361" s="9"/>
      <c r="F361" s="9"/>
      <c r="G361" s="10"/>
      <c r="H361" s="10"/>
      <c r="I361" s="7"/>
      <c r="J361" s="6"/>
      <c r="K361" s="11"/>
    </row>
    <row r="362" spans="2:11" x14ac:dyDescent="0.25">
      <c r="B362" s="1"/>
      <c r="C362" s="8"/>
      <c r="D362" s="2"/>
      <c r="E362" s="9"/>
      <c r="F362" s="9"/>
      <c r="G362" s="10"/>
      <c r="H362" s="10"/>
      <c r="I362" s="7"/>
      <c r="J362" s="6"/>
      <c r="K362" s="11"/>
    </row>
    <row r="363" spans="2:11" x14ac:dyDescent="0.25">
      <c r="B363" s="1"/>
      <c r="C363" s="8"/>
      <c r="D363" s="2"/>
      <c r="E363" s="9"/>
      <c r="F363" s="9"/>
      <c r="G363" s="10"/>
      <c r="H363" s="10"/>
      <c r="I363" s="7"/>
      <c r="J363" s="6"/>
      <c r="K363" s="11"/>
    </row>
    <row r="364" spans="2:11" x14ac:dyDescent="0.25">
      <c r="B364" s="1"/>
      <c r="C364" s="8"/>
      <c r="D364" s="2"/>
      <c r="E364" s="9"/>
      <c r="F364" s="9"/>
      <c r="G364" s="10"/>
      <c r="H364" s="10"/>
      <c r="I364" s="7"/>
      <c r="J364" s="6"/>
      <c r="K364" s="11"/>
    </row>
    <row r="365" spans="2:11" x14ac:dyDescent="0.25">
      <c r="B365" s="1"/>
      <c r="C365" s="8"/>
      <c r="D365" s="2"/>
      <c r="E365" s="9"/>
      <c r="F365" s="9"/>
      <c r="G365" s="10"/>
      <c r="H365" s="10"/>
      <c r="I365" s="7"/>
      <c r="J365" s="6"/>
      <c r="K365" s="11"/>
    </row>
    <row r="366" spans="2:11" x14ac:dyDescent="0.25">
      <c r="B366" s="1"/>
      <c r="C366" s="8"/>
      <c r="D366" s="2"/>
      <c r="E366" s="9"/>
      <c r="F366" s="9"/>
      <c r="G366" s="10"/>
      <c r="H366" s="10"/>
      <c r="I366" s="7"/>
      <c r="J366" s="6"/>
      <c r="K366" s="11"/>
    </row>
    <row r="367" spans="2:11" x14ac:dyDescent="0.25">
      <c r="B367" s="1"/>
      <c r="C367" s="8"/>
      <c r="D367" s="2"/>
      <c r="E367" s="9"/>
      <c r="F367" s="9"/>
      <c r="G367" s="10"/>
      <c r="H367" s="10"/>
      <c r="I367" s="7"/>
      <c r="J367" s="6"/>
      <c r="K367" s="11"/>
    </row>
    <row r="368" spans="2:11" x14ac:dyDescent="0.25">
      <c r="B368" s="1"/>
      <c r="C368" s="8"/>
      <c r="D368" s="2"/>
      <c r="E368" s="9"/>
      <c r="F368" s="9"/>
      <c r="G368" s="10"/>
      <c r="H368" s="10"/>
      <c r="I368" s="7"/>
      <c r="J368" s="6"/>
      <c r="K368" s="11"/>
    </row>
    <row r="369" spans="2:11" x14ac:dyDescent="0.25">
      <c r="B369" s="1"/>
      <c r="C369" s="8"/>
      <c r="D369" s="2"/>
      <c r="E369" s="9"/>
      <c r="F369" s="9"/>
      <c r="G369" s="10"/>
      <c r="H369" s="10"/>
      <c r="I369" s="7"/>
      <c r="J369" s="6"/>
      <c r="K369" s="11"/>
    </row>
    <row r="370" spans="2:11" x14ac:dyDescent="0.25">
      <c r="B370" s="1"/>
      <c r="C370" s="8"/>
      <c r="D370" s="2"/>
      <c r="E370" s="9"/>
      <c r="F370" s="9"/>
      <c r="G370" s="10"/>
      <c r="H370" s="10"/>
      <c r="I370" s="7"/>
      <c r="J370" s="6"/>
      <c r="K370" s="11"/>
    </row>
    <row r="371" spans="2:11" x14ac:dyDescent="0.25">
      <c r="B371" s="1"/>
      <c r="C371" s="8"/>
      <c r="D371" s="2"/>
      <c r="E371" s="9"/>
      <c r="F371" s="9"/>
      <c r="G371" s="10"/>
      <c r="H371" s="10"/>
      <c r="I371" s="7"/>
      <c r="J371" s="6"/>
      <c r="K371" s="11"/>
    </row>
    <row r="372" spans="2:11" x14ac:dyDescent="0.25">
      <c r="B372" s="1"/>
      <c r="C372" s="8"/>
      <c r="D372" s="2"/>
      <c r="E372" s="9"/>
      <c r="F372" s="9"/>
      <c r="G372" s="10"/>
      <c r="H372" s="10"/>
      <c r="I372" s="7"/>
      <c r="J372" s="6"/>
      <c r="K372" s="11"/>
    </row>
    <row r="373" spans="2:11" x14ac:dyDescent="0.25">
      <c r="B373" s="1"/>
      <c r="C373" s="8"/>
      <c r="D373" s="2"/>
      <c r="E373" s="9"/>
      <c r="F373" s="9"/>
      <c r="G373" s="10"/>
      <c r="H373" s="10"/>
      <c r="I373" s="7"/>
      <c r="J373" s="6"/>
      <c r="K373" s="11"/>
    </row>
    <row r="374" spans="2:11" x14ac:dyDescent="0.25">
      <c r="B374" s="1"/>
      <c r="C374" s="8"/>
      <c r="D374" s="2"/>
      <c r="E374" s="9"/>
      <c r="F374" s="9"/>
      <c r="G374" s="10"/>
      <c r="H374" s="10"/>
      <c r="I374" s="7"/>
      <c r="J374" s="6"/>
      <c r="K374" s="11"/>
    </row>
    <row r="375" spans="2:11" x14ac:dyDescent="0.25">
      <c r="B375" s="1"/>
      <c r="C375" s="1"/>
      <c r="D375" s="2"/>
      <c r="E375" s="9"/>
      <c r="F375" s="9"/>
      <c r="G375" s="10"/>
      <c r="H375" s="10"/>
      <c r="I375" s="7"/>
      <c r="J375" s="6"/>
      <c r="K375" s="11"/>
    </row>
    <row r="376" spans="2:11" x14ac:dyDescent="0.25">
      <c r="B376" s="1"/>
      <c r="C376" s="8"/>
      <c r="D376" s="2"/>
      <c r="E376" s="9"/>
      <c r="F376" s="9"/>
      <c r="G376" s="10"/>
      <c r="H376" s="10"/>
      <c r="I376" s="7"/>
      <c r="J376" s="6"/>
      <c r="K376" s="11"/>
    </row>
    <row r="377" spans="2:11" x14ac:dyDescent="0.25">
      <c r="B377" s="1"/>
      <c r="C377" s="8"/>
      <c r="D377" s="2"/>
      <c r="E377" s="9"/>
      <c r="F377" s="9"/>
      <c r="G377" s="10"/>
      <c r="H377" s="10"/>
      <c r="I377" s="7"/>
      <c r="J377" s="6"/>
      <c r="K377" s="11"/>
    </row>
    <row r="378" spans="2:11" x14ac:dyDescent="0.25">
      <c r="B378" s="1"/>
      <c r="C378" s="8"/>
      <c r="D378" s="2"/>
      <c r="E378" s="9"/>
      <c r="F378" s="9"/>
      <c r="G378" s="10"/>
      <c r="H378" s="10"/>
      <c r="I378" s="7"/>
      <c r="J378" s="6"/>
      <c r="K378" s="11"/>
    </row>
    <row r="379" spans="2:11" x14ac:dyDescent="0.25">
      <c r="B379" s="1"/>
      <c r="C379" s="8"/>
      <c r="D379" s="2"/>
      <c r="E379" s="9"/>
      <c r="F379" s="9"/>
      <c r="G379" s="10"/>
      <c r="H379" s="10"/>
      <c r="I379" s="7"/>
      <c r="J379" s="6"/>
      <c r="K379" s="11"/>
    </row>
    <row r="380" spans="2:11" x14ac:dyDescent="0.25">
      <c r="B380" s="1"/>
      <c r="C380" s="8"/>
      <c r="D380" s="2"/>
      <c r="E380" s="9"/>
      <c r="F380" s="9"/>
      <c r="G380" s="10"/>
      <c r="H380" s="10"/>
      <c r="I380" s="7"/>
      <c r="J380" s="6"/>
      <c r="K380" s="11"/>
    </row>
    <row r="381" spans="2:11" x14ac:dyDescent="0.25">
      <c r="B381" s="1"/>
      <c r="C381" s="8"/>
      <c r="D381" s="2"/>
      <c r="E381" s="9"/>
      <c r="F381" s="9"/>
      <c r="G381" s="10"/>
      <c r="H381" s="10"/>
      <c r="I381" s="7"/>
      <c r="J381" s="6"/>
      <c r="K381" s="11"/>
    </row>
    <row r="382" spans="2:11" x14ac:dyDescent="0.25">
      <c r="B382" s="1"/>
      <c r="C382" s="8"/>
      <c r="D382" s="2"/>
      <c r="E382" s="9"/>
      <c r="F382" s="9"/>
      <c r="G382" s="10"/>
      <c r="H382" s="10"/>
      <c r="I382" s="7"/>
      <c r="J382" s="6"/>
      <c r="K382" s="11"/>
    </row>
    <row r="383" spans="2:11" x14ac:dyDescent="0.25">
      <c r="B383" s="1"/>
      <c r="C383" s="8"/>
      <c r="D383" s="2"/>
      <c r="E383" s="9"/>
      <c r="F383" s="9"/>
      <c r="G383" s="10"/>
      <c r="H383" s="10"/>
      <c r="I383" s="7"/>
      <c r="J383" s="6"/>
      <c r="K383" s="11"/>
    </row>
    <row r="384" spans="2:11" x14ac:dyDescent="0.25">
      <c r="B384" s="1"/>
      <c r="C384" s="8"/>
      <c r="D384" s="2"/>
      <c r="E384" s="9"/>
      <c r="F384" s="9"/>
      <c r="G384" s="10"/>
      <c r="H384" s="10"/>
      <c r="I384" s="7"/>
      <c r="J384" s="6"/>
      <c r="K384" s="11"/>
    </row>
    <row r="385" spans="2:11" x14ac:dyDescent="0.25">
      <c r="B385" s="1"/>
      <c r="C385" s="8"/>
      <c r="D385" s="2"/>
      <c r="E385" s="9"/>
      <c r="F385" s="9"/>
      <c r="G385" s="10"/>
      <c r="H385" s="10"/>
      <c r="I385" s="7"/>
      <c r="J385" s="6"/>
      <c r="K385" s="11"/>
    </row>
    <row r="386" spans="2:11" x14ac:dyDescent="0.25">
      <c r="B386" s="1"/>
      <c r="C386" s="8"/>
      <c r="D386" s="2"/>
      <c r="E386" s="9"/>
      <c r="F386" s="9"/>
      <c r="G386" s="10"/>
      <c r="H386" s="10"/>
      <c r="I386" s="7"/>
      <c r="J386" s="6"/>
      <c r="K386" s="11"/>
    </row>
    <row r="387" spans="2:11" x14ac:dyDescent="0.25">
      <c r="B387" s="1"/>
      <c r="C387" s="8"/>
      <c r="D387" s="2"/>
      <c r="E387" s="9"/>
      <c r="F387" s="9"/>
      <c r="G387" s="10"/>
      <c r="H387" s="10"/>
      <c r="I387" s="7"/>
      <c r="J387" s="6"/>
      <c r="K387" s="11"/>
    </row>
    <row r="388" spans="2:11" x14ac:dyDescent="0.25">
      <c r="B388" s="1"/>
      <c r="C388" s="8"/>
      <c r="D388" s="2"/>
      <c r="E388" s="9"/>
      <c r="F388" s="9"/>
      <c r="G388" s="10"/>
      <c r="H388" s="10"/>
      <c r="I388" s="7"/>
      <c r="J388" s="6"/>
      <c r="K388" s="11"/>
    </row>
    <row r="389" spans="2:11" x14ac:dyDescent="0.25">
      <c r="B389" s="1"/>
      <c r="C389" s="8"/>
      <c r="D389" s="2"/>
      <c r="E389" s="9"/>
      <c r="F389" s="9"/>
      <c r="G389" s="10"/>
      <c r="H389" s="10"/>
      <c r="I389" s="7"/>
      <c r="J389" s="6"/>
      <c r="K389" s="11"/>
    </row>
    <row r="390" spans="2:11" x14ac:dyDescent="0.25">
      <c r="B390" s="1"/>
      <c r="C390" s="8"/>
      <c r="D390" s="2"/>
      <c r="E390" s="9"/>
      <c r="F390" s="9"/>
      <c r="G390" s="10"/>
      <c r="H390" s="10"/>
      <c r="I390" s="7"/>
      <c r="J390" s="6"/>
      <c r="K390" s="11"/>
    </row>
    <row r="391" spans="2:11" x14ac:dyDescent="0.25">
      <c r="B391" s="1"/>
      <c r="C391" s="8"/>
      <c r="D391" s="2"/>
      <c r="E391" s="9"/>
      <c r="F391" s="9"/>
      <c r="G391" s="10"/>
      <c r="H391" s="10"/>
      <c r="I391" s="7"/>
      <c r="J391" s="6"/>
      <c r="K391" s="11"/>
    </row>
    <row r="392" spans="2:11" x14ac:dyDescent="0.25">
      <c r="B392" s="1"/>
      <c r="C392" s="8"/>
      <c r="D392" s="2"/>
      <c r="E392" s="9"/>
      <c r="F392" s="9"/>
      <c r="G392" s="10"/>
      <c r="H392" s="10"/>
      <c r="I392" s="7"/>
      <c r="J392" s="6"/>
      <c r="K392" s="11"/>
    </row>
    <row r="393" spans="2:11" x14ac:dyDescent="0.25">
      <c r="B393" s="1"/>
      <c r="C393" s="8"/>
      <c r="D393" s="2"/>
      <c r="E393" s="9"/>
      <c r="F393" s="9"/>
      <c r="G393" s="10"/>
      <c r="H393" s="10"/>
      <c r="I393" s="7"/>
      <c r="J393" s="6"/>
      <c r="K393" s="11"/>
    </row>
    <row r="394" spans="2:11" x14ac:dyDescent="0.25">
      <c r="B394" s="1"/>
      <c r="C394" s="8"/>
      <c r="D394" s="2"/>
      <c r="E394" s="9"/>
      <c r="F394" s="9"/>
      <c r="G394" s="10"/>
      <c r="H394" s="10"/>
      <c r="I394" s="7"/>
      <c r="J394" s="6"/>
      <c r="K394" s="11"/>
    </row>
    <row r="395" spans="2:11" x14ac:dyDescent="0.25">
      <c r="B395" s="1"/>
      <c r="C395" s="8"/>
      <c r="D395" s="2"/>
      <c r="E395" s="9"/>
      <c r="F395" s="9"/>
      <c r="G395" s="10"/>
      <c r="H395" s="10"/>
      <c r="I395" s="7"/>
      <c r="J395" s="6"/>
      <c r="K395" s="11"/>
    </row>
    <row r="396" spans="2:11" x14ac:dyDescent="0.25">
      <c r="B396" s="1"/>
      <c r="C396" s="8"/>
      <c r="D396" s="2"/>
      <c r="E396" s="9"/>
      <c r="F396" s="9"/>
      <c r="G396" s="10"/>
      <c r="H396" s="10"/>
      <c r="I396" s="7"/>
      <c r="J396" s="6"/>
      <c r="K396" s="11"/>
    </row>
    <row r="397" spans="2:11" x14ac:dyDescent="0.25">
      <c r="B397" s="1"/>
      <c r="C397" s="8"/>
      <c r="D397" s="2"/>
      <c r="E397" s="9"/>
      <c r="F397" s="9"/>
      <c r="G397" s="10"/>
      <c r="H397" s="10"/>
      <c r="I397" s="7"/>
      <c r="J397" s="6"/>
      <c r="K397" s="11"/>
    </row>
    <row r="398" spans="2:11" x14ac:dyDescent="0.25">
      <c r="B398" s="1"/>
      <c r="C398" s="8"/>
      <c r="D398" s="2"/>
      <c r="E398" s="9"/>
      <c r="F398" s="9"/>
      <c r="G398" s="10"/>
      <c r="H398" s="10"/>
      <c r="I398" s="7"/>
      <c r="J398" s="6"/>
      <c r="K398" s="11"/>
    </row>
    <row r="399" spans="2:11" x14ac:dyDescent="0.25">
      <c r="B399" s="1"/>
      <c r="C399" s="8"/>
      <c r="D399" s="2"/>
      <c r="E399" s="9"/>
      <c r="F399" s="9"/>
      <c r="G399" s="10"/>
      <c r="H399" s="10"/>
      <c r="I399" s="7"/>
      <c r="J399" s="6"/>
      <c r="K399" s="11"/>
    </row>
    <row r="400" spans="2:11" x14ac:dyDescent="0.25">
      <c r="B400" s="1"/>
      <c r="C400" s="8"/>
      <c r="D400" s="2"/>
      <c r="E400" s="9"/>
      <c r="F400" s="9"/>
      <c r="G400" s="10"/>
      <c r="H400" s="10"/>
      <c r="I400" s="7"/>
      <c r="J400" s="6"/>
      <c r="K400" s="11"/>
    </row>
    <row r="401" spans="2:11" x14ac:dyDescent="0.25">
      <c r="B401" s="1"/>
      <c r="C401" s="8"/>
      <c r="D401" s="2"/>
      <c r="E401" s="9"/>
      <c r="F401" s="9"/>
      <c r="G401" s="10"/>
      <c r="H401" s="10"/>
      <c r="I401" s="7"/>
      <c r="J401" s="6"/>
      <c r="K401" s="11"/>
    </row>
    <row r="402" spans="2:11" x14ac:dyDescent="0.25">
      <c r="B402" s="1"/>
      <c r="C402" s="8"/>
      <c r="D402" s="2"/>
      <c r="E402" s="9"/>
      <c r="F402" s="9"/>
      <c r="G402" s="10"/>
      <c r="H402" s="10"/>
      <c r="I402" s="7"/>
      <c r="J402" s="6"/>
      <c r="K402" s="11"/>
    </row>
    <row r="403" spans="2:11" x14ac:dyDescent="0.25">
      <c r="B403" s="1"/>
      <c r="C403" s="8"/>
      <c r="D403" s="2"/>
      <c r="E403" s="9"/>
      <c r="F403" s="9"/>
      <c r="G403" s="10"/>
      <c r="H403" s="10"/>
      <c r="I403" s="7"/>
      <c r="J403" s="6"/>
      <c r="K403" s="11"/>
    </row>
    <row r="404" spans="2:11" x14ac:dyDescent="0.25">
      <c r="B404" s="1"/>
      <c r="C404" s="8"/>
      <c r="D404" s="2"/>
      <c r="E404" s="9"/>
      <c r="F404" s="9"/>
      <c r="G404" s="10"/>
      <c r="H404" s="10"/>
      <c r="I404" s="7"/>
      <c r="J404" s="6"/>
      <c r="K404" s="11"/>
    </row>
    <row r="405" spans="2:11" x14ac:dyDescent="0.25">
      <c r="B405" s="1"/>
      <c r="C405" s="8"/>
      <c r="D405" s="2"/>
      <c r="E405" s="9"/>
      <c r="F405" s="9"/>
      <c r="G405" s="10"/>
      <c r="H405" s="10"/>
      <c r="I405" s="7"/>
      <c r="J405" s="6"/>
      <c r="K405" s="11"/>
    </row>
    <row r="406" spans="2:11" x14ac:dyDescent="0.25">
      <c r="B406" s="1"/>
      <c r="C406" s="8"/>
      <c r="D406" s="2"/>
      <c r="E406" s="9"/>
      <c r="F406" s="9"/>
      <c r="G406" s="10"/>
      <c r="H406" s="10"/>
      <c r="I406" s="7"/>
      <c r="J406" s="6"/>
      <c r="K406" s="11"/>
    </row>
    <row r="407" spans="2:11" x14ac:dyDescent="0.25">
      <c r="B407" s="1"/>
      <c r="C407" s="8"/>
      <c r="D407" s="2"/>
      <c r="E407" s="9"/>
      <c r="F407" s="9"/>
      <c r="G407" s="10"/>
      <c r="H407" s="10"/>
      <c r="I407" s="7"/>
      <c r="J407" s="6"/>
      <c r="K407" s="11"/>
    </row>
    <row r="408" spans="2:11" x14ac:dyDescent="0.25">
      <c r="B408" s="1"/>
      <c r="C408" s="8"/>
      <c r="D408" s="2"/>
      <c r="E408" s="9"/>
      <c r="F408" s="9"/>
      <c r="G408" s="10"/>
      <c r="H408" s="10"/>
      <c r="I408" s="7"/>
      <c r="J408" s="6"/>
      <c r="K408" s="11"/>
    </row>
    <row r="409" spans="2:11" x14ac:dyDescent="0.25">
      <c r="B409" s="1"/>
      <c r="C409" s="8"/>
      <c r="D409" s="2"/>
      <c r="E409" s="9"/>
      <c r="F409" s="9"/>
      <c r="G409" s="10"/>
      <c r="H409" s="10"/>
      <c r="I409" s="7"/>
      <c r="J409" s="6"/>
      <c r="K409" s="11"/>
    </row>
    <row r="410" spans="2:11" x14ac:dyDescent="0.25">
      <c r="B410" s="1"/>
      <c r="C410" s="8"/>
      <c r="D410" s="2"/>
      <c r="E410" s="9"/>
      <c r="F410" s="9"/>
      <c r="G410" s="10"/>
      <c r="H410" s="10"/>
      <c r="I410" s="7"/>
      <c r="J410" s="6"/>
      <c r="K410" s="11"/>
    </row>
    <row r="411" spans="2:11" x14ac:dyDescent="0.25">
      <c r="B411" s="1"/>
      <c r="C411" s="8"/>
      <c r="D411" s="2"/>
      <c r="E411" s="9"/>
      <c r="F411" s="9"/>
      <c r="G411" s="10"/>
      <c r="H411" s="10"/>
      <c r="I411" s="7"/>
      <c r="J411" s="6"/>
      <c r="K411" s="11"/>
    </row>
    <row r="412" spans="2:11" x14ac:dyDescent="0.25">
      <c r="B412" s="1"/>
      <c r="C412" s="8"/>
      <c r="D412" s="2"/>
      <c r="E412" s="9"/>
      <c r="F412" s="9"/>
      <c r="G412" s="10"/>
      <c r="H412" s="10"/>
      <c r="I412" s="7"/>
      <c r="J412" s="6"/>
      <c r="K412" s="11"/>
    </row>
    <row r="413" spans="2:11" x14ac:dyDescent="0.25">
      <c r="B413" s="1"/>
      <c r="C413" s="8"/>
      <c r="D413" s="2"/>
      <c r="E413" s="9"/>
      <c r="F413" s="9"/>
      <c r="G413" s="10"/>
      <c r="H413" s="10"/>
      <c r="I413" s="7"/>
      <c r="J413" s="6"/>
      <c r="K413" s="11"/>
    </row>
    <row r="414" spans="2:11" x14ac:dyDescent="0.25">
      <c r="B414" s="1"/>
      <c r="C414" s="8"/>
      <c r="D414" s="2"/>
      <c r="E414" s="9"/>
      <c r="F414" s="9"/>
      <c r="G414" s="10"/>
      <c r="H414" s="10"/>
      <c r="I414" s="7"/>
      <c r="J414" s="6"/>
      <c r="K414" s="11"/>
    </row>
    <row r="415" spans="2:11" x14ac:dyDescent="0.25">
      <c r="B415" s="1"/>
      <c r="C415" s="8"/>
      <c r="D415" s="2"/>
      <c r="E415" s="9"/>
      <c r="F415" s="9"/>
      <c r="G415" s="10"/>
      <c r="H415" s="10"/>
      <c r="I415" s="7"/>
      <c r="J415" s="6"/>
      <c r="K415" s="11"/>
    </row>
    <row r="416" spans="2:11" x14ac:dyDescent="0.25">
      <c r="B416" s="1"/>
      <c r="C416" s="8"/>
      <c r="D416" s="2"/>
      <c r="E416" s="9"/>
      <c r="F416" s="9"/>
      <c r="G416" s="10"/>
      <c r="H416" s="10"/>
      <c r="I416" s="7"/>
      <c r="J416" s="6"/>
      <c r="K416" s="11"/>
    </row>
    <row r="417" spans="2:11" x14ac:dyDescent="0.25">
      <c r="B417" s="1"/>
      <c r="C417" s="8"/>
      <c r="D417" s="2"/>
      <c r="E417" s="9"/>
      <c r="F417" s="9"/>
      <c r="G417" s="10"/>
      <c r="H417" s="10"/>
      <c r="I417" s="7"/>
      <c r="J417" s="6"/>
      <c r="K417" s="11"/>
    </row>
    <row r="418" spans="2:11" x14ac:dyDescent="0.25">
      <c r="B418" s="1"/>
      <c r="C418" s="8"/>
      <c r="D418" s="2"/>
      <c r="E418" s="9"/>
      <c r="F418" s="9"/>
      <c r="G418" s="10"/>
      <c r="H418" s="10"/>
      <c r="I418" s="7"/>
      <c r="J418" s="6"/>
      <c r="K418" s="11"/>
    </row>
    <row r="419" spans="2:11" x14ac:dyDescent="0.25">
      <c r="B419" s="1"/>
      <c r="C419" s="8"/>
      <c r="D419" s="2"/>
      <c r="E419" s="9"/>
      <c r="F419" s="9"/>
      <c r="G419" s="10"/>
      <c r="H419" s="10"/>
      <c r="I419" s="7"/>
      <c r="J419" s="6"/>
      <c r="K419" s="11"/>
    </row>
    <row r="420" spans="2:11" x14ac:dyDescent="0.25">
      <c r="B420" s="1"/>
      <c r="C420" s="8"/>
      <c r="D420" s="2"/>
      <c r="E420" s="9"/>
      <c r="F420" s="9"/>
      <c r="G420" s="10"/>
      <c r="H420" s="10"/>
      <c r="I420" s="7"/>
      <c r="J420" s="6"/>
      <c r="K420" s="11"/>
    </row>
    <row r="421" spans="2:11" x14ac:dyDescent="0.25">
      <c r="B421" s="1"/>
      <c r="C421" s="8"/>
      <c r="D421" s="2"/>
      <c r="E421" s="9"/>
      <c r="F421" s="9"/>
      <c r="G421" s="10"/>
      <c r="H421" s="10"/>
      <c r="I421" s="7"/>
      <c r="J421" s="6"/>
      <c r="K421" s="11"/>
    </row>
    <row r="422" spans="2:11" x14ac:dyDescent="0.25">
      <c r="B422" s="1"/>
      <c r="C422" s="8"/>
      <c r="D422" s="2"/>
      <c r="E422" s="9"/>
      <c r="F422" s="9"/>
      <c r="G422" s="10"/>
      <c r="H422" s="10"/>
      <c r="I422" s="7"/>
      <c r="J422" s="6"/>
      <c r="K422" s="11"/>
    </row>
    <row r="423" spans="2:11" x14ac:dyDescent="0.25">
      <c r="B423" s="1"/>
      <c r="C423" s="8"/>
      <c r="D423" s="2"/>
      <c r="E423" s="9"/>
      <c r="F423" s="9"/>
      <c r="G423" s="10"/>
      <c r="H423" s="10"/>
      <c r="I423" s="7"/>
      <c r="J423" s="6"/>
      <c r="K423" s="11"/>
    </row>
    <row r="424" spans="2:11" x14ac:dyDescent="0.25">
      <c r="B424" s="1"/>
      <c r="C424" s="8"/>
      <c r="D424" s="2"/>
      <c r="E424" s="9"/>
      <c r="F424" s="9"/>
      <c r="G424" s="10"/>
      <c r="H424" s="10"/>
      <c r="I424" s="7"/>
      <c r="J424" s="6"/>
      <c r="K424" s="11"/>
    </row>
    <row r="425" spans="2:11" x14ac:dyDescent="0.25">
      <c r="B425" s="1"/>
      <c r="C425" s="1"/>
      <c r="D425" s="2"/>
      <c r="E425" s="9"/>
      <c r="F425" s="9"/>
      <c r="G425" s="10"/>
      <c r="H425" s="10"/>
      <c r="I425" s="7"/>
      <c r="J425" s="6"/>
      <c r="K425" s="11"/>
    </row>
    <row r="426" spans="2:11" x14ac:dyDescent="0.25">
      <c r="B426" s="1"/>
      <c r="C426" s="8"/>
      <c r="D426" s="2"/>
      <c r="E426" s="9"/>
      <c r="F426" s="9"/>
      <c r="G426" s="10"/>
      <c r="H426" s="10"/>
      <c r="I426" s="7"/>
      <c r="J426" s="6"/>
      <c r="K426" s="11"/>
    </row>
    <row r="427" spans="2:11" x14ac:dyDescent="0.25">
      <c r="B427" s="1"/>
      <c r="C427" s="8"/>
      <c r="D427" s="2"/>
      <c r="E427" s="9"/>
      <c r="F427" s="9"/>
      <c r="G427" s="10"/>
      <c r="H427" s="10"/>
      <c r="I427" s="7"/>
      <c r="J427" s="6"/>
      <c r="K427" s="11"/>
    </row>
    <row r="428" spans="2:11" x14ac:dyDescent="0.25">
      <c r="B428" s="1"/>
      <c r="C428" s="8"/>
      <c r="D428" s="2"/>
      <c r="E428" s="9"/>
      <c r="F428" s="9"/>
      <c r="G428" s="10"/>
      <c r="H428" s="10"/>
      <c r="I428" s="7"/>
      <c r="J428" s="6"/>
      <c r="K428" s="11"/>
    </row>
    <row r="429" spans="2:11" x14ac:dyDescent="0.25">
      <c r="B429" s="1"/>
      <c r="C429" s="8"/>
      <c r="D429" s="2"/>
      <c r="E429" s="9"/>
      <c r="F429" s="9"/>
      <c r="G429" s="10"/>
      <c r="H429" s="10"/>
      <c r="I429" s="7"/>
      <c r="J429" s="6"/>
      <c r="K429" s="11"/>
    </row>
    <row r="430" spans="2:11" x14ac:dyDescent="0.25">
      <c r="B430" s="1"/>
      <c r="C430" s="8"/>
      <c r="D430" s="2"/>
      <c r="E430" s="9"/>
      <c r="F430" s="9"/>
      <c r="G430" s="10"/>
      <c r="H430" s="10"/>
      <c r="I430" s="7"/>
      <c r="J430" s="6"/>
      <c r="K430" s="11"/>
    </row>
    <row r="431" spans="2:11" x14ac:dyDescent="0.25">
      <c r="B431" s="1"/>
      <c r="C431" s="8"/>
      <c r="D431" s="2"/>
      <c r="E431" s="9"/>
      <c r="F431" s="9"/>
      <c r="G431" s="10"/>
      <c r="H431" s="10"/>
      <c r="I431" s="7"/>
      <c r="J431" s="6"/>
      <c r="K431" s="11"/>
    </row>
    <row r="432" spans="2:11" x14ac:dyDescent="0.25">
      <c r="B432" s="1"/>
      <c r="C432" s="8"/>
      <c r="D432" s="2"/>
      <c r="E432" s="9"/>
      <c r="F432" s="9"/>
      <c r="G432" s="10"/>
      <c r="H432" s="10"/>
      <c r="I432" s="7"/>
      <c r="J432" s="6"/>
      <c r="K432" s="11"/>
    </row>
    <row r="433" spans="2:11" x14ac:dyDescent="0.25">
      <c r="B433" s="1"/>
      <c r="C433" s="8"/>
      <c r="D433" s="2"/>
      <c r="E433" s="9"/>
      <c r="F433" s="9"/>
      <c r="G433" s="10"/>
      <c r="H433" s="10"/>
      <c r="I433" s="7"/>
      <c r="J433" s="6"/>
      <c r="K433" s="11"/>
    </row>
    <row r="434" spans="2:11" x14ac:dyDescent="0.25">
      <c r="B434" s="1"/>
      <c r="C434" s="8"/>
      <c r="D434" s="2"/>
      <c r="E434" s="9"/>
      <c r="F434" s="9"/>
      <c r="G434" s="10"/>
      <c r="H434" s="10"/>
      <c r="I434" s="7"/>
      <c r="J434" s="6"/>
      <c r="K434" s="11"/>
    </row>
    <row r="435" spans="2:11" x14ac:dyDescent="0.25">
      <c r="B435" s="1"/>
      <c r="C435" s="8"/>
      <c r="D435" s="2"/>
      <c r="E435" s="9"/>
      <c r="F435" s="9"/>
      <c r="G435" s="10"/>
      <c r="H435" s="10"/>
      <c r="I435" s="7"/>
      <c r="J435" s="6"/>
      <c r="K435" s="11"/>
    </row>
    <row r="436" spans="2:11" x14ac:dyDescent="0.25">
      <c r="B436" s="1"/>
      <c r="C436" s="8"/>
      <c r="D436" s="2"/>
      <c r="E436" s="9"/>
      <c r="F436" s="9"/>
      <c r="G436" s="10"/>
      <c r="H436" s="10"/>
      <c r="I436" s="7"/>
      <c r="J436" s="6"/>
      <c r="K436" s="11"/>
    </row>
    <row r="437" spans="2:11" x14ac:dyDescent="0.25">
      <c r="B437" s="1"/>
      <c r="C437" s="8"/>
      <c r="D437" s="2"/>
      <c r="E437" s="9"/>
      <c r="F437" s="9"/>
      <c r="G437" s="10"/>
      <c r="H437" s="10"/>
      <c r="I437" s="7"/>
      <c r="J437" s="6"/>
      <c r="K437" s="11"/>
    </row>
    <row r="438" spans="2:11" x14ac:dyDescent="0.25">
      <c r="B438" s="1"/>
      <c r="C438" s="8"/>
      <c r="D438" s="2"/>
      <c r="E438" s="9"/>
      <c r="F438" s="9"/>
      <c r="G438" s="10"/>
      <c r="H438" s="10"/>
      <c r="I438" s="7"/>
      <c r="J438" s="6"/>
      <c r="K438" s="11"/>
    </row>
    <row r="439" spans="2:11" x14ac:dyDescent="0.25">
      <c r="B439" s="1"/>
      <c r="C439" s="8"/>
      <c r="D439" s="2"/>
      <c r="E439" s="9"/>
      <c r="F439" s="9"/>
      <c r="G439" s="10"/>
      <c r="H439" s="10"/>
      <c r="I439" s="7"/>
      <c r="J439" s="6"/>
      <c r="K439" s="11"/>
    </row>
    <row r="440" spans="2:11" x14ac:dyDescent="0.25">
      <c r="B440" s="1"/>
      <c r="C440" s="8"/>
      <c r="D440" s="2"/>
      <c r="E440" s="9"/>
      <c r="F440" s="9"/>
      <c r="G440" s="10"/>
      <c r="H440" s="10"/>
      <c r="I440" s="7"/>
      <c r="J440" s="6"/>
      <c r="K440" s="11"/>
    </row>
    <row r="441" spans="2:11" x14ac:dyDescent="0.25">
      <c r="B441" s="1"/>
      <c r="C441" s="8"/>
      <c r="D441" s="2"/>
      <c r="E441" s="9"/>
      <c r="F441" s="9"/>
      <c r="G441" s="10"/>
      <c r="H441" s="10"/>
      <c r="I441" s="7"/>
      <c r="J441" s="6"/>
      <c r="K441" s="11"/>
    </row>
    <row r="442" spans="2:11" x14ac:dyDescent="0.25">
      <c r="B442" s="1"/>
      <c r="C442" s="8"/>
      <c r="D442" s="2"/>
      <c r="E442" s="9"/>
      <c r="F442" s="9"/>
      <c r="G442" s="10"/>
      <c r="H442" s="10"/>
      <c r="I442" s="7"/>
      <c r="J442" s="6"/>
      <c r="K442" s="11"/>
    </row>
    <row r="443" spans="2:11" x14ac:dyDescent="0.25">
      <c r="B443" s="1"/>
      <c r="C443" s="8"/>
      <c r="D443" s="2"/>
      <c r="E443" s="9"/>
      <c r="F443" s="9"/>
      <c r="G443" s="10"/>
      <c r="H443" s="10"/>
      <c r="I443" s="7"/>
      <c r="J443" s="6"/>
      <c r="K443" s="11"/>
    </row>
    <row r="444" spans="2:11" x14ac:dyDescent="0.25">
      <c r="B444" s="1"/>
      <c r="C444" s="8"/>
      <c r="D444" s="2"/>
      <c r="E444" s="9"/>
      <c r="F444" s="9"/>
      <c r="G444" s="10"/>
      <c r="H444" s="10"/>
      <c r="I444" s="7"/>
      <c r="J444" s="6"/>
      <c r="K444" s="11"/>
    </row>
    <row r="445" spans="2:11" x14ac:dyDescent="0.25">
      <c r="B445" s="1"/>
      <c r="C445" s="8"/>
      <c r="D445" s="2"/>
      <c r="E445" s="9"/>
      <c r="F445" s="9"/>
      <c r="G445" s="10"/>
      <c r="H445" s="10"/>
      <c r="I445" s="7"/>
      <c r="J445" s="6"/>
      <c r="K445" s="11"/>
    </row>
    <row r="446" spans="2:11" x14ac:dyDescent="0.25">
      <c r="B446" s="1"/>
      <c r="C446" s="8"/>
      <c r="D446" s="2"/>
      <c r="E446" s="9"/>
      <c r="F446" s="9"/>
      <c r="G446" s="10"/>
      <c r="H446" s="10"/>
      <c r="I446" s="7"/>
      <c r="J446" s="6"/>
      <c r="K446" s="11"/>
    </row>
    <row r="447" spans="2:11" x14ac:dyDescent="0.25">
      <c r="B447" s="1"/>
      <c r="C447" s="8"/>
      <c r="D447" s="2"/>
      <c r="E447" s="9"/>
      <c r="F447" s="9"/>
      <c r="G447" s="10"/>
      <c r="H447" s="10"/>
      <c r="I447" s="7"/>
      <c r="J447" s="6"/>
      <c r="K447" s="11"/>
    </row>
    <row r="448" spans="2:11" x14ac:dyDescent="0.25">
      <c r="B448" s="1"/>
      <c r="C448" s="8"/>
      <c r="D448" s="2"/>
      <c r="E448" s="9"/>
      <c r="F448" s="9"/>
      <c r="G448" s="10"/>
      <c r="H448" s="10"/>
      <c r="I448" s="7"/>
      <c r="J448" s="6"/>
      <c r="K448" s="11"/>
    </row>
    <row r="449" spans="2:11" x14ac:dyDescent="0.25">
      <c r="B449" s="1"/>
      <c r="C449" s="8"/>
      <c r="D449" s="2"/>
      <c r="E449" s="9"/>
      <c r="F449" s="9"/>
      <c r="G449" s="10"/>
      <c r="H449" s="10"/>
      <c r="I449" s="7"/>
      <c r="J449" s="6"/>
      <c r="K449" s="11"/>
    </row>
    <row r="450" spans="2:11" x14ac:dyDescent="0.25">
      <c r="B450" s="1"/>
      <c r="C450" s="8"/>
      <c r="D450" s="2"/>
      <c r="E450" s="9"/>
      <c r="F450" s="9"/>
      <c r="G450" s="10"/>
      <c r="H450" s="10"/>
      <c r="I450" s="7"/>
      <c r="J450" s="6"/>
      <c r="K450" s="11"/>
    </row>
    <row r="451" spans="2:11" x14ac:dyDescent="0.25">
      <c r="B451" s="1"/>
      <c r="C451" s="8"/>
      <c r="D451" s="2"/>
      <c r="E451" s="9"/>
      <c r="F451" s="9"/>
      <c r="G451" s="10"/>
      <c r="H451" s="10"/>
      <c r="I451" s="7"/>
      <c r="J451" s="6"/>
      <c r="K451" s="11"/>
    </row>
    <row r="452" spans="2:11" x14ac:dyDescent="0.25">
      <c r="B452" s="1"/>
      <c r="C452" s="8"/>
      <c r="D452" s="2"/>
      <c r="E452" s="9"/>
      <c r="F452" s="9"/>
      <c r="G452" s="10"/>
      <c r="H452" s="10"/>
      <c r="I452" s="7"/>
      <c r="J452" s="6"/>
      <c r="K452" s="11"/>
    </row>
    <row r="453" spans="2:11" x14ac:dyDescent="0.25">
      <c r="B453" s="1"/>
      <c r="C453" s="8"/>
      <c r="D453" s="2"/>
      <c r="E453" s="9"/>
      <c r="F453" s="9"/>
      <c r="G453" s="10"/>
      <c r="H453" s="10"/>
      <c r="I453" s="7"/>
      <c r="J453" s="6"/>
      <c r="K453" s="11"/>
    </row>
    <row r="454" spans="2:11" x14ac:dyDescent="0.25">
      <c r="B454" s="1"/>
      <c r="C454" s="8"/>
      <c r="D454" s="2"/>
      <c r="E454" s="9"/>
      <c r="F454" s="9"/>
      <c r="G454" s="10"/>
      <c r="H454" s="10"/>
      <c r="I454" s="7"/>
      <c r="J454" s="6"/>
      <c r="K454" s="11"/>
    </row>
    <row r="455" spans="2:11" x14ac:dyDescent="0.25">
      <c r="B455" s="1"/>
      <c r="C455" s="8"/>
      <c r="D455" s="2"/>
      <c r="E455" s="9"/>
      <c r="F455" s="9"/>
      <c r="G455" s="10"/>
      <c r="H455" s="10"/>
      <c r="I455" s="7"/>
      <c r="J455" s="6"/>
      <c r="K455" s="11"/>
    </row>
    <row r="456" spans="2:11" x14ac:dyDescent="0.25">
      <c r="B456" s="1"/>
      <c r="C456" s="8"/>
      <c r="D456" s="2"/>
      <c r="E456" s="9"/>
      <c r="F456" s="9"/>
      <c r="G456" s="10"/>
      <c r="H456" s="10"/>
      <c r="I456" s="7"/>
      <c r="J456" s="6"/>
      <c r="K456" s="11"/>
    </row>
    <row r="457" spans="2:11" x14ac:dyDescent="0.25">
      <c r="B457" s="1"/>
      <c r="C457" s="8"/>
      <c r="D457" s="2"/>
      <c r="E457" s="9"/>
      <c r="F457" s="9"/>
      <c r="G457" s="10"/>
      <c r="H457" s="10"/>
      <c r="I457" s="7"/>
      <c r="J457" s="6"/>
      <c r="K457" s="11"/>
    </row>
    <row r="458" spans="2:11" x14ac:dyDescent="0.25">
      <c r="B458" s="1"/>
      <c r="C458" s="8"/>
      <c r="D458" s="2"/>
      <c r="E458" s="9"/>
      <c r="F458" s="9"/>
      <c r="G458" s="10"/>
      <c r="H458" s="10"/>
      <c r="I458" s="7"/>
      <c r="J458" s="6"/>
      <c r="K458" s="11"/>
    </row>
    <row r="459" spans="2:11" x14ac:dyDescent="0.25">
      <c r="B459" s="1"/>
      <c r="C459" s="8"/>
      <c r="D459" s="2"/>
      <c r="E459" s="9"/>
      <c r="F459" s="9"/>
      <c r="G459" s="10"/>
      <c r="H459" s="10"/>
      <c r="I459" s="7"/>
      <c r="J459" s="6"/>
      <c r="K459" s="11"/>
    </row>
    <row r="460" spans="2:11" x14ac:dyDescent="0.25">
      <c r="B460" s="1"/>
      <c r="C460" s="8"/>
      <c r="D460" s="2"/>
      <c r="E460" s="9"/>
      <c r="F460" s="9"/>
      <c r="G460" s="10"/>
      <c r="H460" s="10"/>
      <c r="I460" s="7"/>
      <c r="J460" s="6"/>
      <c r="K460" s="11"/>
    </row>
    <row r="461" spans="2:11" x14ac:dyDescent="0.25">
      <c r="B461" s="1"/>
      <c r="C461" s="8"/>
      <c r="D461" s="2"/>
      <c r="E461" s="9"/>
      <c r="F461" s="9"/>
      <c r="G461" s="10"/>
      <c r="H461" s="10"/>
      <c r="I461" s="7"/>
      <c r="J461" s="6"/>
      <c r="K461" s="11"/>
    </row>
    <row r="462" spans="2:11" x14ac:dyDescent="0.25">
      <c r="B462" s="1"/>
      <c r="C462" s="8"/>
      <c r="D462" s="2"/>
      <c r="E462" s="9"/>
      <c r="F462" s="9"/>
      <c r="G462" s="10"/>
      <c r="H462" s="10"/>
      <c r="I462" s="7"/>
      <c r="J462" s="6"/>
      <c r="K462" s="11"/>
    </row>
    <row r="463" spans="2:11" x14ac:dyDescent="0.25">
      <c r="B463" s="1"/>
      <c r="C463" s="8"/>
      <c r="D463" s="2"/>
      <c r="E463" s="9"/>
      <c r="F463" s="9"/>
      <c r="G463" s="10"/>
      <c r="H463" s="10"/>
      <c r="I463" s="7"/>
      <c r="J463" s="6"/>
      <c r="K463" s="11"/>
    </row>
    <row r="464" spans="2:11" x14ac:dyDescent="0.25">
      <c r="B464" s="1"/>
      <c r="C464" s="8"/>
      <c r="D464" s="2"/>
      <c r="E464" s="9"/>
      <c r="F464" s="9"/>
      <c r="G464" s="10"/>
      <c r="H464" s="10"/>
      <c r="I464" s="7"/>
      <c r="J464" s="6"/>
      <c r="K464" s="11"/>
    </row>
    <row r="465" spans="2:11" x14ac:dyDescent="0.25">
      <c r="B465" s="1"/>
      <c r="C465" s="8"/>
      <c r="D465" s="2"/>
      <c r="E465" s="9"/>
      <c r="F465" s="9"/>
      <c r="G465" s="10"/>
      <c r="H465" s="10"/>
      <c r="I465" s="7"/>
      <c r="J465" s="6"/>
      <c r="K465" s="11"/>
    </row>
    <row r="466" spans="2:11" x14ac:dyDescent="0.25">
      <c r="B466" s="1"/>
      <c r="C466" s="8"/>
      <c r="D466" s="2"/>
      <c r="E466" s="9"/>
      <c r="F466" s="9"/>
      <c r="G466" s="10"/>
      <c r="H466" s="10"/>
      <c r="I466" s="7"/>
      <c r="J466" s="6"/>
      <c r="K466" s="11"/>
    </row>
    <row r="467" spans="2:11" x14ac:dyDescent="0.25">
      <c r="B467" s="1"/>
      <c r="C467" s="8"/>
      <c r="D467" s="2"/>
      <c r="E467" s="9"/>
      <c r="F467" s="9"/>
      <c r="G467" s="10"/>
      <c r="H467" s="10"/>
      <c r="I467" s="7"/>
      <c r="J467" s="6"/>
      <c r="K467" s="11"/>
    </row>
    <row r="468" spans="2:11" x14ac:dyDescent="0.25">
      <c r="B468" s="1"/>
      <c r="C468" s="8"/>
      <c r="D468" s="2"/>
      <c r="E468" s="9"/>
      <c r="F468" s="9"/>
      <c r="G468" s="10"/>
      <c r="H468" s="10"/>
      <c r="I468" s="7"/>
      <c r="J468" s="6"/>
      <c r="K468" s="11"/>
    </row>
    <row r="469" spans="2:11" x14ac:dyDescent="0.25">
      <c r="B469" s="1"/>
      <c r="C469" s="8"/>
      <c r="D469" s="2"/>
      <c r="E469" s="9"/>
      <c r="F469" s="9"/>
      <c r="G469" s="10"/>
      <c r="H469" s="10"/>
      <c r="I469" s="7"/>
      <c r="J469" s="6"/>
      <c r="K469" s="11"/>
    </row>
    <row r="470" spans="2:11" x14ac:dyDescent="0.25">
      <c r="B470" s="1"/>
      <c r="C470" s="8"/>
      <c r="D470" s="2"/>
      <c r="E470" s="9"/>
      <c r="F470" s="9"/>
      <c r="G470" s="10"/>
      <c r="H470" s="10"/>
      <c r="I470" s="7"/>
      <c r="J470" s="6"/>
      <c r="K470" s="11"/>
    </row>
    <row r="471" spans="2:11" x14ac:dyDescent="0.25">
      <c r="B471" s="1"/>
      <c r="C471" s="8"/>
      <c r="D471" s="2"/>
      <c r="E471" s="9"/>
      <c r="F471" s="9"/>
      <c r="G471" s="10"/>
      <c r="H471" s="10"/>
      <c r="I471" s="7"/>
      <c r="J471" s="6"/>
      <c r="K471" s="11"/>
    </row>
    <row r="472" spans="2:11" x14ac:dyDescent="0.25">
      <c r="B472" s="1"/>
      <c r="C472" s="8"/>
      <c r="D472" s="2"/>
      <c r="E472" s="9"/>
      <c r="F472" s="9"/>
      <c r="G472" s="10"/>
      <c r="H472" s="10"/>
      <c r="I472" s="7"/>
      <c r="J472" s="6"/>
      <c r="K472" s="11"/>
    </row>
    <row r="473" spans="2:11" x14ac:dyDescent="0.25">
      <c r="B473" s="1"/>
      <c r="C473" s="8"/>
      <c r="D473" s="2"/>
      <c r="E473" s="9"/>
      <c r="F473" s="9"/>
      <c r="G473" s="10"/>
      <c r="H473" s="10"/>
      <c r="I473" s="7"/>
      <c r="J473" s="6"/>
      <c r="K473" s="11"/>
    </row>
    <row r="474" spans="2:11" x14ac:dyDescent="0.25">
      <c r="B474" s="1"/>
      <c r="C474" s="8"/>
      <c r="D474" s="2"/>
      <c r="E474" s="9"/>
      <c r="F474" s="9"/>
      <c r="G474" s="10"/>
      <c r="H474" s="10"/>
      <c r="I474" s="7"/>
      <c r="J474" s="6"/>
      <c r="K474" s="11"/>
    </row>
    <row r="475" spans="2:11" x14ac:dyDescent="0.25">
      <c r="B475" s="1"/>
      <c r="C475" s="1"/>
      <c r="D475" s="2"/>
      <c r="E475" s="9"/>
      <c r="F475" s="9"/>
      <c r="G475" s="10"/>
      <c r="H475" s="10"/>
      <c r="I475" s="7"/>
      <c r="J475" s="6"/>
      <c r="K475" s="11"/>
    </row>
    <row r="476" spans="2:11" x14ac:dyDescent="0.25">
      <c r="B476" s="1"/>
      <c r="C476" s="8"/>
      <c r="D476" s="2"/>
      <c r="E476" s="9"/>
      <c r="F476" s="9"/>
      <c r="G476" s="10"/>
      <c r="H476" s="10"/>
      <c r="I476" s="7"/>
      <c r="J476" s="6"/>
      <c r="K476" s="11"/>
    </row>
    <row r="477" spans="2:11" x14ac:dyDescent="0.25">
      <c r="B477" s="1"/>
      <c r="C477" s="8"/>
      <c r="D477" s="2"/>
      <c r="E477" s="9"/>
      <c r="F477" s="9"/>
      <c r="G477" s="10"/>
      <c r="H477" s="10"/>
      <c r="I477" s="7"/>
      <c r="J477" s="6"/>
      <c r="K477" s="11"/>
    </row>
    <row r="478" spans="2:11" x14ac:dyDescent="0.25">
      <c r="B478" s="1"/>
      <c r="C478" s="8"/>
      <c r="D478" s="2"/>
      <c r="E478" s="9"/>
      <c r="F478" s="9"/>
      <c r="G478" s="10"/>
      <c r="H478" s="10"/>
      <c r="I478" s="7"/>
      <c r="J478" s="6"/>
      <c r="K478" s="11"/>
    </row>
    <row r="479" spans="2:11" x14ac:dyDescent="0.25">
      <c r="B479" s="1"/>
      <c r="C479" s="8"/>
      <c r="D479" s="2"/>
      <c r="E479" s="9"/>
      <c r="F479" s="9"/>
      <c r="G479" s="10"/>
      <c r="H479" s="10"/>
      <c r="I479" s="7"/>
      <c r="J479" s="6"/>
      <c r="K479" s="11"/>
    </row>
    <row r="480" spans="2:11" x14ac:dyDescent="0.25">
      <c r="B480" s="1"/>
      <c r="C480" s="8"/>
      <c r="D480" s="2"/>
      <c r="E480" s="9"/>
      <c r="F480" s="9"/>
      <c r="G480" s="10"/>
      <c r="H480" s="10"/>
      <c r="I480" s="7"/>
      <c r="J480" s="6"/>
      <c r="K480" s="11"/>
    </row>
    <row r="481" spans="2:11" x14ac:dyDescent="0.25">
      <c r="B481" s="1"/>
      <c r="C481" s="8"/>
      <c r="D481" s="2"/>
      <c r="E481" s="9"/>
      <c r="F481" s="9"/>
      <c r="G481" s="10"/>
      <c r="H481" s="10"/>
      <c r="I481" s="7"/>
      <c r="J481" s="6"/>
      <c r="K481" s="11"/>
    </row>
    <row r="482" spans="2:11" x14ac:dyDescent="0.25">
      <c r="B482" s="1"/>
      <c r="C482" s="8"/>
      <c r="D482" s="2"/>
      <c r="E482" s="9"/>
      <c r="F482" s="9"/>
      <c r="G482" s="10"/>
      <c r="H482" s="10"/>
      <c r="I482" s="7"/>
      <c r="J482" s="6"/>
      <c r="K482" s="11"/>
    </row>
    <row r="483" spans="2:11" x14ac:dyDescent="0.25">
      <c r="B483" s="1"/>
      <c r="C483" s="8"/>
      <c r="D483" s="2"/>
      <c r="E483" s="9"/>
      <c r="F483" s="9"/>
      <c r="G483" s="10"/>
      <c r="H483" s="10"/>
      <c r="I483" s="7"/>
      <c r="J483" s="6"/>
      <c r="K483" s="11"/>
    </row>
    <row r="484" spans="2:11" x14ac:dyDescent="0.25">
      <c r="B484" s="1"/>
      <c r="C484" s="8"/>
      <c r="D484" s="2"/>
      <c r="E484" s="9"/>
      <c r="F484" s="9"/>
      <c r="G484" s="10"/>
      <c r="H484" s="10"/>
      <c r="I484" s="7"/>
      <c r="J484" s="6"/>
      <c r="K484" s="11"/>
    </row>
    <row r="485" spans="2:11" x14ac:dyDescent="0.25">
      <c r="B485" s="1"/>
      <c r="C485" s="8"/>
      <c r="D485" s="2"/>
      <c r="E485" s="9"/>
      <c r="F485" s="9"/>
      <c r="G485" s="10"/>
      <c r="H485" s="10"/>
      <c r="I485" s="7"/>
      <c r="J485" s="6"/>
      <c r="K485" s="11"/>
    </row>
    <row r="486" spans="2:11" x14ac:dyDescent="0.25">
      <c r="B486" s="1"/>
      <c r="C486" s="8"/>
      <c r="D486" s="2"/>
      <c r="E486" s="9"/>
      <c r="F486" s="9"/>
      <c r="G486" s="10"/>
      <c r="H486" s="10"/>
      <c r="I486" s="7"/>
      <c r="J486" s="6"/>
      <c r="K486" s="11"/>
    </row>
    <row r="487" spans="2:11" x14ac:dyDescent="0.25">
      <c r="B487" s="1"/>
      <c r="C487" s="8"/>
      <c r="D487" s="2"/>
      <c r="E487" s="9"/>
      <c r="F487" s="9"/>
      <c r="G487" s="10"/>
      <c r="H487" s="10"/>
      <c r="I487" s="7"/>
      <c r="J487" s="6"/>
      <c r="K487" s="11"/>
    </row>
    <row r="488" spans="2:11" x14ac:dyDescent="0.25">
      <c r="B488" s="1"/>
      <c r="C488" s="8"/>
      <c r="D488" s="2"/>
      <c r="E488" s="9"/>
      <c r="F488" s="9"/>
      <c r="G488" s="10"/>
      <c r="H488" s="10"/>
      <c r="I488" s="7"/>
      <c r="J488" s="6"/>
      <c r="K488" s="11"/>
    </row>
    <row r="489" spans="2:11" x14ac:dyDescent="0.25">
      <c r="B489" s="1"/>
      <c r="C489" s="8"/>
      <c r="D489" s="2"/>
      <c r="E489" s="9"/>
      <c r="F489" s="9"/>
      <c r="G489" s="10"/>
      <c r="H489" s="10"/>
      <c r="I489" s="7"/>
      <c r="J489" s="6"/>
      <c r="K489" s="11"/>
    </row>
    <row r="490" spans="2:11" x14ac:dyDescent="0.25">
      <c r="B490" s="1"/>
      <c r="C490" s="8"/>
      <c r="D490" s="2"/>
      <c r="E490" s="9"/>
      <c r="F490" s="9"/>
      <c r="G490" s="10"/>
      <c r="H490" s="10"/>
      <c r="I490" s="7"/>
      <c r="J490" s="6"/>
      <c r="K490" s="11"/>
    </row>
    <row r="491" spans="2:11" x14ac:dyDescent="0.25">
      <c r="B491" s="1"/>
      <c r="C491" s="8"/>
      <c r="D491" s="2"/>
      <c r="E491" s="9"/>
      <c r="F491" s="9"/>
      <c r="G491" s="10"/>
      <c r="H491" s="10"/>
      <c r="I491" s="7"/>
      <c r="J491" s="6"/>
      <c r="K491" s="11"/>
    </row>
    <row r="492" spans="2:11" x14ac:dyDescent="0.25">
      <c r="B492" s="1"/>
      <c r="C492" s="8"/>
      <c r="D492" s="2"/>
      <c r="E492" s="9"/>
      <c r="F492" s="9"/>
      <c r="G492" s="10"/>
      <c r="H492" s="10"/>
      <c r="I492" s="7"/>
      <c r="J492" s="6"/>
      <c r="K492" s="11"/>
    </row>
    <row r="493" spans="2:11" x14ac:dyDescent="0.25">
      <c r="B493" s="1"/>
      <c r="C493" s="8"/>
      <c r="D493" s="2"/>
      <c r="E493" s="9"/>
      <c r="F493" s="9"/>
      <c r="G493" s="10"/>
      <c r="H493" s="10"/>
      <c r="I493" s="7"/>
      <c r="J493" s="6"/>
      <c r="K493" s="11"/>
    </row>
    <row r="494" spans="2:11" x14ac:dyDescent="0.25">
      <c r="B494" s="1"/>
      <c r="C494" s="8"/>
      <c r="D494" s="2"/>
      <c r="E494" s="9"/>
      <c r="F494" s="9"/>
      <c r="G494" s="10"/>
      <c r="H494" s="10"/>
      <c r="I494" s="7"/>
      <c r="J494" s="6"/>
      <c r="K494" s="11"/>
    </row>
    <row r="495" spans="2:11" x14ac:dyDescent="0.25">
      <c r="B495" s="1"/>
      <c r="C495" s="8"/>
      <c r="D495" s="2"/>
      <c r="E495" s="9"/>
      <c r="F495" s="9"/>
      <c r="G495" s="10"/>
      <c r="H495" s="10"/>
      <c r="I495" s="7"/>
      <c r="J495" s="6"/>
      <c r="K495" s="11"/>
    </row>
    <row r="496" spans="2:11" x14ac:dyDescent="0.25">
      <c r="B496" s="1"/>
      <c r="C496" s="8"/>
      <c r="D496" s="2"/>
      <c r="E496" s="9"/>
      <c r="F496" s="9"/>
      <c r="G496" s="10"/>
      <c r="H496" s="10"/>
      <c r="I496" s="7"/>
      <c r="J496" s="6"/>
      <c r="K496" s="11"/>
    </row>
    <row r="497" spans="2:11" x14ac:dyDescent="0.25">
      <c r="B497" s="1"/>
      <c r="C497" s="8"/>
      <c r="D497" s="2"/>
      <c r="E497" s="9"/>
      <c r="F497" s="9"/>
      <c r="G497" s="10"/>
      <c r="H497" s="10"/>
      <c r="I497" s="7"/>
      <c r="J497" s="6"/>
      <c r="K497" s="11"/>
    </row>
    <row r="498" spans="2:11" x14ac:dyDescent="0.25">
      <c r="B498" s="1"/>
      <c r="C498" s="8"/>
      <c r="D498" s="2"/>
      <c r="E498" s="9"/>
      <c r="F498" s="9"/>
      <c r="G498" s="10"/>
      <c r="H498" s="10"/>
      <c r="I498" s="7"/>
      <c r="J498" s="6"/>
      <c r="K498" s="11"/>
    </row>
    <row r="499" spans="2:11" x14ac:dyDescent="0.25">
      <c r="B499" s="1"/>
      <c r="C499" s="8"/>
      <c r="D499" s="2"/>
      <c r="E499" s="9"/>
      <c r="F499" s="9"/>
      <c r="G499" s="10"/>
      <c r="H499" s="10"/>
      <c r="I499" s="7"/>
      <c r="J499" s="6"/>
      <c r="K499" s="11"/>
    </row>
    <row r="500" spans="2:11" x14ac:dyDescent="0.25">
      <c r="B500" s="1"/>
      <c r="C500" s="8"/>
      <c r="D500" s="2"/>
      <c r="E500" s="9"/>
      <c r="F500" s="9"/>
      <c r="G500" s="10"/>
      <c r="H500" s="10"/>
      <c r="I500" s="7"/>
      <c r="J500" s="6"/>
      <c r="K500" s="11"/>
    </row>
    <row r="501" spans="2:11" x14ac:dyDescent="0.25">
      <c r="B501" s="1"/>
      <c r="C501" s="8"/>
      <c r="D501" s="2"/>
      <c r="E501" s="9"/>
      <c r="F501" s="9"/>
      <c r="G501" s="10"/>
      <c r="H501" s="10"/>
      <c r="I501" s="7"/>
      <c r="J501" s="6"/>
      <c r="K501" s="11"/>
    </row>
    <row r="502" spans="2:11" x14ac:dyDescent="0.25">
      <c r="B502" s="1"/>
      <c r="C502" s="8"/>
      <c r="D502" s="2"/>
      <c r="E502" s="9"/>
      <c r="F502" s="9"/>
      <c r="G502" s="10"/>
      <c r="H502" s="10"/>
      <c r="I502" s="7"/>
      <c r="J502" s="6"/>
      <c r="K502" s="11"/>
    </row>
    <row r="503" spans="2:11" x14ac:dyDescent="0.25">
      <c r="B503" s="1"/>
      <c r="C503" s="8"/>
      <c r="D503" s="2"/>
      <c r="E503" s="9"/>
      <c r="F503" s="9"/>
      <c r="G503" s="10"/>
      <c r="H503" s="10"/>
      <c r="I503" s="7"/>
      <c r="J503" s="6"/>
      <c r="K503" s="11"/>
    </row>
    <row r="504" spans="2:11" x14ac:dyDescent="0.25">
      <c r="B504" s="1"/>
      <c r="C504" s="8"/>
      <c r="D504" s="2"/>
      <c r="E504" s="9"/>
      <c r="F504" s="9"/>
      <c r="G504" s="10"/>
      <c r="H504" s="10"/>
      <c r="I504" s="7"/>
      <c r="J504" s="6"/>
      <c r="K504" s="11"/>
    </row>
    <row r="505" spans="2:11" x14ac:dyDescent="0.25">
      <c r="B505" s="1"/>
      <c r="C505" s="8"/>
      <c r="D505" s="2"/>
      <c r="E505" s="9"/>
      <c r="F505" s="9"/>
      <c r="G505" s="10"/>
      <c r="H505" s="10"/>
      <c r="I505" s="7"/>
      <c r="J505" s="6"/>
      <c r="K505" s="11"/>
    </row>
    <row r="506" spans="2:11" x14ac:dyDescent="0.25">
      <c r="B506" s="1"/>
      <c r="C506" s="8"/>
      <c r="D506" s="2"/>
      <c r="E506" s="9"/>
      <c r="F506" s="9"/>
      <c r="G506" s="10"/>
      <c r="H506" s="10"/>
      <c r="I506" s="7"/>
      <c r="J506" s="6"/>
      <c r="K506" s="11"/>
    </row>
    <row r="507" spans="2:11" x14ac:dyDescent="0.25">
      <c r="B507" s="1"/>
      <c r="C507" s="8"/>
      <c r="D507" s="2"/>
      <c r="E507" s="9"/>
      <c r="F507" s="9"/>
      <c r="G507" s="10"/>
      <c r="H507" s="10"/>
      <c r="I507" s="7"/>
      <c r="J507" s="6"/>
      <c r="K507" s="11"/>
    </row>
    <row r="508" spans="2:11" x14ac:dyDescent="0.25">
      <c r="B508" s="1"/>
      <c r="C508" s="8"/>
      <c r="D508" s="2"/>
      <c r="E508" s="9"/>
      <c r="F508" s="9"/>
      <c r="G508" s="10"/>
      <c r="H508" s="10"/>
      <c r="I508" s="7"/>
      <c r="J508" s="6"/>
      <c r="K508" s="11"/>
    </row>
    <row r="509" spans="2:11" x14ac:dyDescent="0.25">
      <c r="B509" s="1"/>
      <c r="C509" s="8"/>
      <c r="D509" s="2"/>
      <c r="E509" s="9"/>
      <c r="F509" s="9"/>
      <c r="G509" s="10"/>
      <c r="H509" s="10"/>
      <c r="I509" s="7"/>
      <c r="J509" s="6"/>
      <c r="K509" s="11"/>
    </row>
    <row r="510" spans="2:11" x14ac:dyDescent="0.25">
      <c r="B510" s="1"/>
      <c r="C510" s="8"/>
      <c r="D510" s="2"/>
      <c r="E510" s="9"/>
      <c r="F510" s="9"/>
      <c r="G510" s="10"/>
      <c r="H510" s="10"/>
      <c r="I510" s="7"/>
      <c r="J510" s="6"/>
      <c r="K510" s="11"/>
    </row>
    <row r="511" spans="2:11" x14ac:dyDescent="0.25">
      <c r="B511" s="1"/>
      <c r="C511" s="8"/>
      <c r="D511" s="2"/>
      <c r="E511" s="9"/>
      <c r="F511" s="9"/>
      <c r="G511" s="10"/>
      <c r="H511" s="10"/>
      <c r="I511" s="7"/>
      <c r="J511" s="6"/>
      <c r="K511" s="11"/>
    </row>
    <row r="512" spans="2:11" x14ac:dyDescent="0.25">
      <c r="B512" s="1"/>
      <c r="C512" s="8"/>
      <c r="D512" s="2"/>
      <c r="E512" s="9"/>
      <c r="F512" s="9"/>
      <c r="G512" s="10"/>
      <c r="H512" s="10"/>
      <c r="I512" s="7"/>
      <c r="J512" s="6"/>
      <c r="K512" s="11"/>
    </row>
    <row r="513" spans="2:11" x14ac:dyDescent="0.25">
      <c r="B513" s="1"/>
      <c r="C513" s="8"/>
      <c r="D513" s="2"/>
      <c r="E513" s="9"/>
      <c r="F513" s="9"/>
      <c r="G513" s="10"/>
      <c r="H513" s="10"/>
      <c r="I513" s="7"/>
      <c r="J513" s="6"/>
      <c r="K513" s="11"/>
    </row>
    <row r="514" spans="2:11" x14ac:dyDescent="0.25">
      <c r="B514" s="1"/>
      <c r="C514" s="8"/>
      <c r="D514" s="2"/>
      <c r="E514" s="9"/>
      <c r="F514" s="9"/>
      <c r="G514" s="10"/>
      <c r="H514" s="10"/>
      <c r="I514" s="7"/>
      <c r="J514" s="6"/>
      <c r="K514" s="11"/>
    </row>
    <row r="515" spans="2:11" x14ac:dyDescent="0.25">
      <c r="B515" s="1"/>
      <c r="C515" s="8"/>
      <c r="D515" s="2"/>
      <c r="E515" s="9"/>
      <c r="F515" s="9"/>
      <c r="G515" s="10"/>
      <c r="H515" s="10"/>
      <c r="I515" s="7"/>
      <c r="J515" s="6"/>
      <c r="K515" s="11"/>
    </row>
    <row r="516" spans="2:11" x14ac:dyDescent="0.25">
      <c r="B516" s="1"/>
      <c r="C516" s="8"/>
      <c r="D516" s="2"/>
      <c r="E516" s="9"/>
      <c r="F516" s="9"/>
      <c r="G516" s="10"/>
      <c r="H516" s="10"/>
      <c r="I516" s="7"/>
      <c r="J516" s="6"/>
      <c r="K516" s="11"/>
    </row>
    <row r="517" spans="2:11" x14ac:dyDescent="0.25">
      <c r="B517" s="1"/>
      <c r="C517" s="8"/>
      <c r="D517" s="2"/>
      <c r="E517" s="9"/>
      <c r="F517" s="9"/>
      <c r="G517" s="10"/>
      <c r="H517" s="10"/>
      <c r="I517" s="7"/>
      <c r="J517" s="6"/>
      <c r="K517" s="11"/>
    </row>
    <row r="518" spans="2:11" x14ac:dyDescent="0.25">
      <c r="B518" s="1"/>
      <c r="C518" s="8"/>
      <c r="D518" s="2"/>
      <c r="E518" s="9"/>
      <c r="F518" s="9"/>
      <c r="G518" s="10"/>
      <c r="H518" s="10"/>
      <c r="I518" s="7"/>
      <c r="J518" s="6"/>
      <c r="K518" s="11"/>
    </row>
    <row r="519" spans="2:11" x14ac:dyDescent="0.25">
      <c r="B519" s="1"/>
      <c r="C519" s="8"/>
      <c r="D519" s="2"/>
      <c r="E519" s="9"/>
      <c r="F519" s="9"/>
      <c r="G519" s="10"/>
      <c r="H519" s="10"/>
      <c r="I519" s="7"/>
      <c r="J519" s="6"/>
      <c r="K519" s="11"/>
    </row>
    <row r="520" spans="2:11" x14ac:dyDescent="0.25">
      <c r="B520" s="1"/>
      <c r="C520" s="8"/>
      <c r="D520" s="2"/>
      <c r="E520" s="9"/>
      <c r="F520" s="9"/>
      <c r="G520" s="10"/>
      <c r="H520" s="10"/>
      <c r="I520" s="7"/>
      <c r="J520" s="6"/>
      <c r="K520" s="11"/>
    </row>
    <row r="521" spans="2:11" x14ac:dyDescent="0.25">
      <c r="B521" s="1"/>
      <c r="C521" s="8"/>
      <c r="D521" s="2"/>
      <c r="E521" s="9"/>
      <c r="F521" s="9"/>
      <c r="G521" s="10"/>
      <c r="H521" s="10"/>
      <c r="I521" s="7"/>
      <c r="J521" s="6"/>
      <c r="K521" s="11"/>
    </row>
    <row r="522" spans="2:11" x14ac:dyDescent="0.25">
      <c r="B522" s="1"/>
      <c r="C522" s="8"/>
      <c r="D522" s="2"/>
      <c r="E522" s="9"/>
      <c r="F522" s="9"/>
      <c r="G522" s="10"/>
      <c r="H522" s="10"/>
      <c r="I522" s="7"/>
      <c r="J522" s="6"/>
      <c r="K522" s="11"/>
    </row>
    <row r="523" spans="2:11" x14ac:dyDescent="0.25">
      <c r="B523" s="1"/>
      <c r="C523" s="8"/>
      <c r="D523" s="2"/>
      <c r="E523" s="9"/>
      <c r="F523" s="9"/>
      <c r="G523" s="10"/>
      <c r="H523" s="10"/>
      <c r="I523" s="7"/>
      <c r="J523" s="6"/>
      <c r="K523" s="11"/>
    </row>
    <row r="524" spans="2:11" x14ac:dyDescent="0.25">
      <c r="B524" s="1"/>
      <c r="C524" s="8"/>
      <c r="D524" s="2"/>
      <c r="E524" s="9"/>
      <c r="F524" s="9"/>
      <c r="G524" s="10"/>
      <c r="H524" s="10"/>
      <c r="I524" s="7"/>
      <c r="J524" s="6"/>
      <c r="K524" s="11"/>
    </row>
  </sheetData>
  <conditionalFormatting sqref="A307:A322 A339:A374 A8:A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5:A52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B322 B339:B524 B8:B23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:F51">
    <cfRule type="top10" dxfId="47" priority="86" bottom="1" rank="1"/>
  </conditionalFormatting>
  <conditionalFormatting sqref="A35:A10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306">
    <cfRule type="colorScale" priority="84">
      <colorScale>
        <cfvo type="min"/>
        <cfvo type="percentile" val="50"/>
        <cfvo type="max"/>
        <color rgb="FFF8696B"/>
        <color theme="7" tint="0.39997558519241921"/>
        <color rgb="FF5A8AC6"/>
      </colorScale>
    </cfRule>
  </conditionalFormatting>
  <conditionalFormatting sqref="I230:I274">
    <cfRule type="top10" dxfId="46" priority="80" bottom="1" rank="1"/>
  </conditionalFormatting>
  <conditionalFormatting sqref="I275:I324">
    <cfRule type="top10" dxfId="45" priority="79" bottom="1" rank="1"/>
  </conditionalFormatting>
  <conditionalFormatting sqref="I325:I374">
    <cfRule type="top10" dxfId="44" priority="78" bottom="1" rank="1"/>
  </conditionalFormatting>
  <conditionalFormatting sqref="I375:I424">
    <cfRule type="top10" dxfId="43" priority="77" bottom="1" rank="1"/>
  </conditionalFormatting>
  <conditionalFormatting sqref="I425:I474">
    <cfRule type="top10" dxfId="42" priority="76" bottom="1" rank="1"/>
  </conditionalFormatting>
  <conditionalFormatting sqref="I475:I524">
    <cfRule type="top10" dxfId="41" priority="75" bottom="1" rank="1"/>
  </conditionalFormatting>
  <conditionalFormatting sqref="A103:A17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1:A23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68">
    <cfRule type="top10" dxfId="40" priority="19" bottom="1" rank="1"/>
  </conditionalFormatting>
  <conditionalFormatting sqref="F69:F85">
    <cfRule type="top10" dxfId="39" priority="18" bottom="1" rank="1"/>
  </conditionalFormatting>
  <conditionalFormatting sqref="F86:F102">
    <cfRule type="top10" dxfId="38" priority="17" bottom="1" rank="1"/>
  </conditionalFormatting>
  <conditionalFormatting sqref="F103:F119">
    <cfRule type="top10" dxfId="37" priority="16" bottom="1" rank="1"/>
  </conditionalFormatting>
  <conditionalFormatting sqref="F120:F136">
    <cfRule type="top10" dxfId="36" priority="15" bottom="1" rank="1"/>
  </conditionalFormatting>
  <conditionalFormatting sqref="F137:F153">
    <cfRule type="top10" dxfId="35" priority="14" bottom="1" rank="1"/>
  </conditionalFormatting>
  <conditionalFormatting sqref="F154:F170">
    <cfRule type="top10" dxfId="34" priority="13" bottom="1" rank="1"/>
  </conditionalFormatting>
  <conditionalFormatting sqref="F171:F187">
    <cfRule type="top10" dxfId="33" priority="12" bottom="1" rank="1"/>
  </conditionalFormatting>
  <conditionalFormatting sqref="F188:F204">
    <cfRule type="top10" dxfId="32" priority="11" bottom="1" rank="1"/>
  </conditionalFormatting>
  <conditionalFormatting sqref="F205:F221">
    <cfRule type="top10" dxfId="31" priority="10" bottom="1" rank="1"/>
  </conditionalFormatting>
  <conditionalFormatting sqref="F222:F238">
    <cfRule type="top10" dxfId="30" priority="9" bottom="1" rank="1"/>
  </conditionalFormatting>
  <conditionalFormatting sqref="A239:A3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:F255">
    <cfRule type="top10" dxfId="29" priority="6" bottom="1" rank="1"/>
  </conditionalFormatting>
  <conditionalFormatting sqref="F256:F272">
    <cfRule type="top10" dxfId="28" priority="5" bottom="1" rank="1"/>
  </conditionalFormatting>
  <conditionalFormatting sqref="F273:F289">
    <cfRule type="top10" dxfId="27" priority="4" bottom="1" rank="1"/>
  </conditionalFormatting>
  <conditionalFormatting sqref="F290:F306">
    <cfRule type="top10" dxfId="26" priority="3" bottom="1" rank="1"/>
  </conditionalFormatting>
  <conditionalFormatting sqref="H8:H23">
    <cfRule type="expression" dxfId="24" priority="2">
      <formula>$H8&gt;$F8</formula>
    </cfRule>
  </conditionalFormatting>
  <conditionalFormatting sqref="F8:F23">
    <cfRule type="expression" dxfId="25" priority="1">
      <formula>$F8&gt;$H8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atkActiveStake</vt:lpstr>
      <vt:lpstr>atkStake</vt:lpstr>
      <vt:lpstr>honestActivity</vt:lpstr>
      <vt:lpstr>honestHashpower</vt:lpstr>
      <vt:lpstr>N</vt:lpstr>
      <vt:lpstr>totalCoins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2018-03-10T00:35:20Z</dcterms:modified>
</cp:coreProperties>
</file>