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2" i="1" l="1"/>
  <c r="G50" i="1"/>
  <c r="G77" i="1" l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G51" i="1"/>
  <c r="G52" i="1"/>
  <c r="C52" i="1"/>
  <c r="D52" i="1"/>
  <c r="E52" i="1"/>
  <c r="F52" i="1"/>
  <c r="F51" i="1"/>
  <c r="E51" i="1"/>
  <c r="D51" i="1"/>
  <c r="C51" i="1"/>
  <c r="D50" i="1"/>
  <c r="E50" i="1"/>
  <c r="F50" i="1"/>
  <c r="C50" i="1"/>
  <c r="A34" i="1"/>
  <c r="A35" i="1" s="1"/>
  <c r="E33" i="1"/>
  <c r="D33" i="1"/>
  <c r="A25" i="1"/>
  <c r="A26" i="1" s="1"/>
  <c r="E24" i="1"/>
  <c r="D24" i="1"/>
  <c r="A8" i="1"/>
  <c r="A9" i="1" s="1"/>
  <c r="A7" i="1"/>
  <c r="D7" i="1" s="1"/>
  <c r="D8" i="1"/>
  <c r="E6" i="1"/>
  <c r="D6" i="1"/>
  <c r="F33" i="1" l="1"/>
  <c r="G33" i="1" s="1"/>
  <c r="D34" i="1"/>
  <c r="E35" i="1"/>
  <c r="A36" i="1"/>
  <c r="D35" i="1"/>
  <c r="E34" i="1"/>
  <c r="F24" i="1"/>
  <c r="G24" i="1" s="1"/>
  <c r="D26" i="1"/>
  <c r="A27" i="1"/>
  <c r="E26" i="1"/>
  <c r="D25" i="1"/>
  <c r="E25" i="1"/>
  <c r="A10" i="1"/>
  <c r="D9" i="1"/>
  <c r="E9" i="1"/>
  <c r="E8" i="1"/>
  <c r="F8" i="1" s="1"/>
  <c r="G8" i="1" s="1"/>
  <c r="E7" i="1"/>
  <c r="F7" i="1" s="1"/>
  <c r="G7" i="1" s="1"/>
  <c r="F6" i="1"/>
  <c r="G6" i="1" s="1"/>
  <c r="F34" i="1" l="1"/>
  <c r="G34" i="1" s="1"/>
  <c r="F9" i="1"/>
  <c r="G9" i="1" s="1"/>
  <c r="F35" i="1"/>
  <c r="G35" i="1" s="1"/>
  <c r="A37" i="1"/>
  <c r="E36" i="1"/>
  <c r="D36" i="1"/>
  <c r="F26" i="1"/>
  <c r="G26" i="1" s="1"/>
  <c r="F25" i="1"/>
  <c r="G25" i="1" s="1"/>
  <c r="E27" i="1"/>
  <c r="D27" i="1"/>
  <c r="A28" i="1"/>
  <c r="A11" i="1"/>
  <c r="E10" i="1"/>
  <c r="D10" i="1"/>
  <c r="F10" i="1" s="1"/>
  <c r="G10" i="1" s="1"/>
  <c r="F36" i="1" l="1"/>
  <c r="G36" i="1" s="1"/>
  <c r="F27" i="1"/>
  <c r="G27" i="1" s="1"/>
  <c r="E37" i="1"/>
  <c r="A38" i="1"/>
  <c r="D37" i="1"/>
  <c r="F37" i="1" s="1"/>
  <c r="G37" i="1" s="1"/>
  <c r="A29" i="1"/>
  <c r="E28" i="1"/>
  <c r="D28" i="1"/>
  <c r="F28" i="1" s="1"/>
  <c r="G28" i="1" s="1"/>
  <c r="D11" i="1"/>
  <c r="E11" i="1"/>
  <c r="A12" i="1"/>
  <c r="E38" i="1" l="1"/>
  <c r="D38" i="1"/>
  <c r="A39" i="1"/>
  <c r="E29" i="1"/>
  <c r="D29" i="1"/>
  <c r="A30" i="1"/>
  <c r="D12" i="1"/>
  <c r="E12" i="1"/>
  <c r="A13" i="1"/>
  <c r="F11" i="1"/>
  <c r="G11" i="1" s="1"/>
  <c r="F12" i="1" l="1"/>
  <c r="G12" i="1" s="1"/>
  <c r="A40" i="1"/>
  <c r="E39" i="1"/>
  <c r="D39" i="1"/>
  <c r="F38" i="1"/>
  <c r="G38" i="1" s="1"/>
  <c r="F29" i="1"/>
  <c r="G29" i="1" s="1"/>
  <c r="A31" i="1"/>
  <c r="E30" i="1"/>
  <c r="D30" i="1"/>
  <c r="A14" i="1"/>
  <c r="E13" i="1"/>
  <c r="D13" i="1"/>
  <c r="F13" i="1" s="1"/>
  <c r="G13" i="1" s="1"/>
  <c r="F30" i="1" l="1"/>
  <c r="G30" i="1" s="1"/>
  <c r="F39" i="1"/>
  <c r="G39" i="1" s="1"/>
  <c r="D40" i="1"/>
  <c r="A41" i="1"/>
  <c r="E40" i="1"/>
  <c r="E31" i="1"/>
  <c r="D31" i="1"/>
  <c r="E14" i="1"/>
  <c r="D14" i="1"/>
  <c r="E41" i="1" l="1"/>
  <c r="D41" i="1"/>
  <c r="F40" i="1"/>
  <c r="G40" i="1" s="1"/>
  <c r="E32" i="1"/>
  <c r="D32" i="1"/>
  <c r="F31" i="1"/>
  <c r="G31" i="1" s="1"/>
  <c r="F14" i="1"/>
  <c r="G14" i="1" s="1"/>
  <c r="A16" i="1"/>
  <c r="E15" i="1"/>
  <c r="D15" i="1"/>
  <c r="F41" i="1" l="1"/>
  <c r="G41" i="1" s="1"/>
  <c r="F32" i="1"/>
  <c r="G32" i="1" s="1"/>
  <c r="F15" i="1"/>
  <c r="G15" i="1" s="1"/>
  <c r="A17" i="1"/>
  <c r="E16" i="1"/>
  <c r="D16" i="1"/>
  <c r="F16" i="1" s="1"/>
  <c r="G16" i="1" s="1"/>
  <c r="A18" i="1" l="1"/>
  <c r="D17" i="1"/>
  <c r="E17" i="1"/>
  <c r="A19" i="1" l="1"/>
  <c r="E18" i="1"/>
  <c r="D18" i="1"/>
  <c r="F17" i="1"/>
  <c r="G17" i="1" s="1"/>
  <c r="F18" i="1" l="1"/>
  <c r="G18" i="1" s="1"/>
  <c r="E19" i="1"/>
  <c r="D19" i="1"/>
  <c r="A20" i="1"/>
  <c r="F19" i="1" l="1"/>
  <c r="G19" i="1" s="1"/>
  <c r="D20" i="1"/>
  <c r="A21" i="1"/>
  <c r="E20" i="1"/>
  <c r="F20" i="1" l="1"/>
  <c r="G20" i="1" s="1"/>
  <c r="E21" i="1"/>
  <c r="A22" i="1"/>
  <c r="D21" i="1"/>
  <c r="E22" i="1" l="1"/>
  <c r="D22" i="1"/>
  <c r="F22" i="1" s="1"/>
  <c r="G22" i="1" s="1"/>
  <c r="A23" i="1"/>
  <c r="F21" i="1"/>
  <c r="G21" i="1" s="1"/>
  <c r="E23" i="1" l="1"/>
  <c r="D23" i="1"/>
  <c r="F23" i="1" l="1"/>
  <c r="G23" i="1" s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As percentage of total coins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In coins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 xml:space="preserve">In percent of total coins
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As percentage of total coins</t>
        </r>
      </text>
    </comment>
  </commentList>
</comments>
</file>

<file path=xl/sharedStrings.xml><?xml version="1.0" encoding="utf-8"?>
<sst xmlns="http://schemas.openxmlformats.org/spreadsheetml/2006/main" count="35" uniqueCount="17">
  <si>
    <t xml:space="preserve">Min Attack </t>
  </si>
  <si>
    <t>Cost</t>
  </si>
  <si>
    <t>Honest</t>
  </si>
  <si>
    <t>Hashpower</t>
  </si>
  <si>
    <t>Stake</t>
  </si>
  <si>
    <t xml:space="preserve">Coins: </t>
  </si>
  <si>
    <t>million</t>
  </si>
  <si>
    <t>Active</t>
  </si>
  <si>
    <t>Coins</t>
  </si>
  <si>
    <t>N</t>
  </si>
  <si>
    <t>Cost %</t>
  </si>
  <si>
    <t>Stake %</t>
  </si>
  <si>
    <t>at N =</t>
  </si>
  <si>
    <t>Bitcoin's</t>
  </si>
  <si>
    <t>(Feb 2018)</t>
  </si>
  <si>
    <t>1/1000th of</t>
  </si>
  <si>
    <t>Min Attack Cost (as a % of total coins)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</si>
</sst>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0" fillId="0" borderId="0" xfId="1" applyFont="1"/>
    <xf numFmtId="0" fontId="2" fillId="0" borderId="7" xfId="0" applyFont="1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165" fontId="0" fillId="0" borderId="0" xfId="1" applyNumberFormat="1" applyFont="1"/>
    <xf numFmtId="165" fontId="1" fillId="0" borderId="0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4" fillId="0" borderId="0" xfId="0" applyFont="1"/>
    <xf numFmtId="166" fontId="0" fillId="0" borderId="0" xfId="1" applyNumberFormat="1" applyFont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81D8FF"/>
      <color rgb="FF5979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"/>
  <sheetViews>
    <sheetView tabSelected="1" topLeftCell="A28" workbookViewId="0">
      <selection activeCell="I69" sqref="I69"/>
    </sheetView>
  </sheetViews>
  <sheetFormatPr defaultRowHeight="15" x14ac:dyDescent="0.25"/>
  <cols>
    <col min="1" max="1" width="11" customWidth="1"/>
    <col min="2" max="2" width="11.42578125" customWidth="1"/>
    <col min="3" max="3" width="9.28515625" customWidth="1"/>
    <col min="4" max="4" width="11" customWidth="1"/>
  </cols>
  <sheetData>
    <row r="1" spans="1:9" x14ac:dyDescent="0.25">
      <c r="A1" s="3" t="s">
        <v>5</v>
      </c>
      <c r="B1">
        <v>21</v>
      </c>
      <c r="C1" t="s">
        <v>6</v>
      </c>
    </row>
    <row r="3" spans="1:9" x14ac:dyDescent="0.25">
      <c r="B3" s="1" t="s">
        <v>2</v>
      </c>
      <c r="C3" s="1" t="s">
        <v>2</v>
      </c>
      <c r="D3" s="26" t="s">
        <v>0</v>
      </c>
      <c r="E3" s="26"/>
      <c r="F3" s="26"/>
      <c r="G3" s="26"/>
    </row>
    <row r="4" spans="1:9" x14ac:dyDescent="0.25">
      <c r="B4" s="1" t="s">
        <v>3</v>
      </c>
      <c r="C4" s="1" t="s">
        <v>7</v>
      </c>
      <c r="D4" s="5" t="s">
        <v>3</v>
      </c>
      <c r="E4" s="13" t="s">
        <v>4</v>
      </c>
      <c r="F4" s="6"/>
      <c r="G4" s="7"/>
      <c r="H4" s="2"/>
    </row>
    <row r="5" spans="1:9" x14ac:dyDescent="0.25">
      <c r="A5" s="4" t="s">
        <v>9</v>
      </c>
      <c r="B5" s="4" t="s">
        <v>10</v>
      </c>
      <c r="C5" s="4" t="s">
        <v>11</v>
      </c>
      <c r="D5" s="8" t="s">
        <v>1</v>
      </c>
      <c r="E5" s="4" t="s">
        <v>8</v>
      </c>
      <c r="F5" s="4" t="s">
        <v>1</v>
      </c>
      <c r="G5" s="11" t="s">
        <v>10</v>
      </c>
      <c r="H5" s="1"/>
      <c r="I5" s="12"/>
    </row>
    <row r="6" spans="1:9" x14ac:dyDescent="0.25">
      <c r="A6">
        <v>1</v>
      </c>
      <c r="B6" s="10">
        <v>0.5</v>
      </c>
      <c r="C6" s="10">
        <v>0.5</v>
      </c>
      <c r="D6" s="14">
        <f>$B$1*B6*POWER(C6/(A6*B6),(A6/(A6+1)))</f>
        <v>10.5</v>
      </c>
      <c r="E6" s="14">
        <f>$B$1*C6*POWER(C6/(A6*B6),(-1/(A6+1)))</f>
        <v>10.5</v>
      </c>
      <c r="F6" s="14">
        <f>D6+E6</f>
        <v>21</v>
      </c>
      <c r="G6" s="10">
        <f>F6/$B$1</f>
        <v>1</v>
      </c>
    </row>
    <row r="7" spans="1:9" x14ac:dyDescent="0.25">
      <c r="A7">
        <f>A6</f>
        <v>1</v>
      </c>
      <c r="B7" s="10">
        <v>0.5</v>
      </c>
      <c r="C7" s="10">
        <v>0.3</v>
      </c>
      <c r="D7" s="14">
        <f t="shared" ref="D7:D14" si="0">$B$1*B7*POWER(C7/(A7*B7),(A7/(A7+1)))</f>
        <v>8.1332650270355753</v>
      </c>
      <c r="E7" s="14">
        <f t="shared" ref="E7:E14" si="1">$B$1*C7*POWER(C7/(A7*B7),(-1/(A7+1)))</f>
        <v>8.1332650270355753</v>
      </c>
      <c r="F7" s="14">
        <f t="shared" ref="F7:F14" si="2">D7+E7</f>
        <v>16.266530054071151</v>
      </c>
      <c r="G7" s="10">
        <f t="shared" ref="G7:G41" si="3">F7/$B$1</f>
        <v>0.7745966692414834</v>
      </c>
    </row>
    <row r="8" spans="1:9" x14ac:dyDescent="0.25">
      <c r="A8">
        <f t="shared" ref="A8:A23" si="4">A7</f>
        <v>1</v>
      </c>
      <c r="B8" s="10">
        <v>0.5</v>
      </c>
      <c r="C8" s="10">
        <v>0.1</v>
      </c>
      <c r="D8" s="14">
        <f t="shared" si="0"/>
        <v>4.6957427527495579</v>
      </c>
      <c r="E8" s="14">
        <f t="shared" si="1"/>
        <v>4.6957427527495588</v>
      </c>
      <c r="F8" s="14">
        <f t="shared" si="2"/>
        <v>9.3914855054991158</v>
      </c>
      <c r="G8" s="10">
        <f t="shared" si="3"/>
        <v>0.44721359549995787</v>
      </c>
    </row>
    <row r="9" spans="1:9" x14ac:dyDescent="0.25">
      <c r="A9">
        <f t="shared" si="4"/>
        <v>1</v>
      </c>
      <c r="B9" s="10">
        <v>0.1</v>
      </c>
      <c r="C9" s="10">
        <v>0.5</v>
      </c>
      <c r="D9" s="14">
        <f t="shared" si="0"/>
        <v>4.6957427527495588</v>
      </c>
      <c r="E9" s="14">
        <f t="shared" si="1"/>
        <v>4.6957427527495579</v>
      </c>
      <c r="F9" s="14">
        <f t="shared" si="2"/>
        <v>9.3914855054991158</v>
      </c>
      <c r="G9" s="10">
        <f t="shared" si="3"/>
        <v>0.44721359549995787</v>
      </c>
    </row>
    <row r="10" spans="1:9" x14ac:dyDescent="0.25">
      <c r="A10">
        <f t="shared" si="4"/>
        <v>1</v>
      </c>
      <c r="B10" s="10">
        <v>0.1</v>
      </c>
      <c r="C10" s="10">
        <v>0.3</v>
      </c>
      <c r="D10" s="14">
        <f t="shared" si="0"/>
        <v>3.6373066958946421</v>
      </c>
      <c r="E10" s="14">
        <f t="shared" si="1"/>
        <v>3.6373066958946425</v>
      </c>
      <c r="F10" s="14">
        <f t="shared" si="2"/>
        <v>7.2746133917892841</v>
      </c>
      <c r="G10" s="10">
        <f t="shared" si="3"/>
        <v>0.34641016151377546</v>
      </c>
    </row>
    <row r="11" spans="1:9" x14ac:dyDescent="0.25">
      <c r="A11">
        <f t="shared" si="4"/>
        <v>1</v>
      </c>
      <c r="B11" s="10">
        <v>0.1</v>
      </c>
      <c r="C11" s="10">
        <v>0.1</v>
      </c>
      <c r="D11" s="14">
        <f t="shared" si="0"/>
        <v>2.1</v>
      </c>
      <c r="E11" s="14">
        <f t="shared" si="1"/>
        <v>2.1</v>
      </c>
      <c r="F11" s="14">
        <f t="shared" si="2"/>
        <v>4.2</v>
      </c>
      <c r="G11" s="10">
        <f t="shared" si="3"/>
        <v>0.2</v>
      </c>
    </row>
    <row r="12" spans="1:9" x14ac:dyDescent="0.25">
      <c r="A12">
        <f t="shared" si="4"/>
        <v>1</v>
      </c>
      <c r="B12" s="10">
        <v>0.01</v>
      </c>
      <c r="C12" s="10">
        <v>0.5</v>
      </c>
      <c r="D12" s="14">
        <f t="shared" si="0"/>
        <v>1.4849242404917498</v>
      </c>
      <c r="E12" s="14">
        <f t="shared" si="1"/>
        <v>1.4849242404917498</v>
      </c>
      <c r="F12" s="14">
        <f t="shared" si="2"/>
        <v>2.9698484809834995</v>
      </c>
      <c r="G12" s="10">
        <f t="shared" si="3"/>
        <v>0.1414213562373095</v>
      </c>
    </row>
    <row r="13" spans="1:9" x14ac:dyDescent="0.25">
      <c r="A13">
        <f t="shared" si="4"/>
        <v>1</v>
      </c>
      <c r="B13" s="10">
        <v>0.01</v>
      </c>
      <c r="C13" s="10">
        <v>0.3</v>
      </c>
      <c r="D13" s="14">
        <f t="shared" si="0"/>
        <v>1.1502173707608487</v>
      </c>
      <c r="E13" s="14">
        <f t="shared" si="1"/>
        <v>1.1502173707608487</v>
      </c>
      <c r="F13" s="14">
        <f t="shared" si="2"/>
        <v>2.3004347415216975</v>
      </c>
      <c r="G13" s="10">
        <f t="shared" si="3"/>
        <v>0.10954451150103321</v>
      </c>
    </row>
    <row r="14" spans="1:9" x14ac:dyDescent="0.25">
      <c r="A14">
        <f t="shared" si="4"/>
        <v>1</v>
      </c>
      <c r="B14" s="10">
        <v>0.01</v>
      </c>
      <c r="C14" s="10">
        <v>0.1</v>
      </c>
      <c r="D14" s="14">
        <f t="shared" si="0"/>
        <v>0.66407830863535966</v>
      </c>
      <c r="E14" s="14">
        <f t="shared" si="1"/>
        <v>0.66407830863535966</v>
      </c>
      <c r="F14" s="14">
        <f t="shared" si="2"/>
        <v>1.3281566172707193</v>
      </c>
      <c r="G14" s="10">
        <f t="shared" si="3"/>
        <v>6.3245553203367583E-2</v>
      </c>
    </row>
    <row r="15" spans="1:9" x14ac:dyDescent="0.25">
      <c r="A15">
        <v>2</v>
      </c>
      <c r="B15" s="10">
        <v>0.5</v>
      </c>
      <c r="C15" s="10">
        <v>0.5</v>
      </c>
      <c r="D15" s="14">
        <f>$B$1*B15*POWER(C15/(A15*B15),(A15/(A15+1)))</f>
        <v>6.6145855119480839</v>
      </c>
      <c r="E15" s="14">
        <f>$B$1*C15*POWER(C15/(A15*B15),(-1/(A15+1)))</f>
        <v>13.229171023896166</v>
      </c>
      <c r="F15" s="14">
        <f>D15+E15</f>
        <v>19.84375653584425</v>
      </c>
      <c r="G15" s="10">
        <f>F15/$B$1</f>
        <v>0.94494078742115473</v>
      </c>
    </row>
    <row r="16" spans="1:9" x14ac:dyDescent="0.25">
      <c r="A16">
        <f t="shared" si="4"/>
        <v>2</v>
      </c>
      <c r="B16" s="10">
        <v>0.5</v>
      </c>
      <c r="C16" s="10">
        <v>0.3</v>
      </c>
      <c r="D16" s="14">
        <f t="shared" ref="D16:D23" si="5">$B$1*B16*POWER(C16/(A16*B16),(A16/(A16+1)))</f>
        <v>4.7054749838850229</v>
      </c>
      <c r="E16" s="14">
        <f t="shared" ref="E16:E23" si="6">$B$1*C16*POWER(C16/(A16*B16),(-1/(A16+1)))</f>
        <v>9.4109499677700459</v>
      </c>
      <c r="F16" s="14">
        <f t="shared" ref="F16:F23" si="7">D16+E16</f>
        <v>14.11642495165507</v>
      </c>
      <c r="G16" s="10">
        <f t="shared" si="3"/>
        <v>0.67221071198357474</v>
      </c>
    </row>
    <row r="17" spans="1:7" x14ac:dyDescent="0.25">
      <c r="A17">
        <f t="shared" si="4"/>
        <v>2</v>
      </c>
      <c r="B17" s="10">
        <v>0.5</v>
      </c>
      <c r="C17" s="10">
        <v>0.1</v>
      </c>
      <c r="D17" s="14">
        <f t="shared" si="5"/>
        <v>2.2621564245334786</v>
      </c>
      <c r="E17" s="14">
        <f t="shared" si="6"/>
        <v>4.5243128490669555</v>
      </c>
      <c r="F17" s="14">
        <f t="shared" si="7"/>
        <v>6.7864692736004342</v>
      </c>
      <c r="G17" s="10">
        <f t="shared" si="3"/>
        <v>0.32316520350478256</v>
      </c>
    </row>
    <row r="18" spans="1:7" x14ac:dyDescent="0.25">
      <c r="A18">
        <f t="shared" si="4"/>
        <v>2</v>
      </c>
      <c r="B18" s="10">
        <v>0.1</v>
      </c>
      <c r="C18" s="10">
        <v>0.5</v>
      </c>
      <c r="D18" s="14">
        <f t="shared" si="5"/>
        <v>3.868233073572406</v>
      </c>
      <c r="E18" s="14">
        <f t="shared" si="6"/>
        <v>7.736466147144812</v>
      </c>
      <c r="F18" s="14">
        <f t="shared" si="7"/>
        <v>11.604699220717219</v>
      </c>
      <c r="G18" s="10">
        <f t="shared" si="3"/>
        <v>0.55260472479605804</v>
      </c>
    </row>
    <row r="19" spans="1:7" x14ac:dyDescent="0.25">
      <c r="A19">
        <f t="shared" si="4"/>
        <v>2</v>
      </c>
      <c r="B19" s="10">
        <v>0.1</v>
      </c>
      <c r="C19" s="10">
        <v>0.3</v>
      </c>
      <c r="D19" s="14">
        <f t="shared" si="5"/>
        <v>2.7517784639193414</v>
      </c>
      <c r="E19" s="14">
        <f t="shared" si="6"/>
        <v>5.5035569278386829</v>
      </c>
      <c r="F19" s="14">
        <f t="shared" si="7"/>
        <v>8.2553353917580239</v>
      </c>
      <c r="G19" s="10">
        <f t="shared" si="3"/>
        <v>0.39311120913133446</v>
      </c>
    </row>
    <row r="20" spans="1:7" x14ac:dyDescent="0.25">
      <c r="A20">
        <f t="shared" si="4"/>
        <v>2</v>
      </c>
      <c r="B20" s="10">
        <v>0.1</v>
      </c>
      <c r="C20" s="10">
        <v>0.1</v>
      </c>
      <c r="D20" s="14">
        <f t="shared" si="5"/>
        <v>1.3229171023896169</v>
      </c>
      <c r="E20" s="14">
        <f t="shared" si="6"/>
        <v>2.6458342047792334</v>
      </c>
      <c r="F20" s="14">
        <f t="shared" si="7"/>
        <v>3.9687513071688505</v>
      </c>
      <c r="G20" s="10">
        <f t="shared" si="3"/>
        <v>0.18898815748423098</v>
      </c>
    </row>
    <row r="21" spans="1:7" x14ac:dyDescent="0.25">
      <c r="A21">
        <f t="shared" si="4"/>
        <v>2</v>
      </c>
      <c r="B21" s="10">
        <v>0.01</v>
      </c>
      <c r="C21" s="10">
        <v>0.5</v>
      </c>
      <c r="D21" s="14">
        <f t="shared" si="5"/>
        <v>1.795474744010531</v>
      </c>
      <c r="E21" s="14">
        <f t="shared" si="6"/>
        <v>3.5909494880210642</v>
      </c>
      <c r="F21" s="14">
        <f t="shared" si="7"/>
        <v>5.3864242320315956</v>
      </c>
      <c r="G21" s="10">
        <f t="shared" si="3"/>
        <v>0.25649639200150454</v>
      </c>
    </row>
    <row r="22" spans="1:7" x14ac:dyDescent="0.25">
      <c r="A22">
        <f t="shared" si="4"/>
        <v>2</v>
      </c>
      <c r="B22" s="10">
        <v>0.01</v>
      </c>
      <c r="C22" s="10">
        <v>0.3</v>
      </c>
      <c r="D22" s="14">
        <f t="shared" si="5"/>
        <v>1.277262419070414</v>
      </c>
      <c r="E22" s="14">
        <f t="shared" si="6"/>
        <v>2.5545248381408281</v>
      </c>
      <c r="F22" s="14">
        <f t="shared" si="7"/>
        <v>3.8317872572112419</v>
      </c>
      <c r="G22" s="10">
        <f t="shared" si="3"/>
        <v>0.18246605986720199</v>
      </c>
    </row>
    <row r="23" spans="1:7" x14ac:dyDescent="0.25">
      <c r="A23">
        <f t="shared" si="4"/>
        <v>2</v>
      </c>
      <c r="B23" s="10">
        <v>0.01</v>
      </c>
      <c r="C23" s="10">
        <v>0.1</v>
      </c>
      <c r="D23" s="14">
        <f t="shared" si="5"/>
        <v>0.61404372502470173</v>
      </c>
      <c r="E23" s="14">
        <f t="shared" si="6"/>
        <v>1.2280874500494039</v>
      </c>
      <c r="F23" s="14">
        <f t="shared" si="7"/>
        <v>1.8421311750741056</v>
      </c>
      <c r="G23" s="10">
        <f t="shared" si="3"/>
        <v>8.7720532146385977E-2</v>
      </c>
    </row>
    <row r="24" spans="1:7" x14ac:dyDescent="0.25">
      <c r="A24">
        <v>3</v>
      </c>
      <c r="B24" s="10">
        <v>0.5</v>
      </c>
      <c r="C24" s="10">
        <v>0.5</v>
      </c>
      <c r="D24" s="14">
        <f>$B$1*B24*POWER(C24/(A24*B24),(A24/(A24+1)))</f>
        <v>4.6062590453337231</v>
      </c>
      <c r="E24" s="14">
        <f>$B$1*C24*POWER(C24/(A24*B24),(-1/(A24+1)))</f>
        <v>13.81877713600117</v>
      </c>
      <c r="F24" s="14">
        <f>D24+E24</f>
        <v>18.425036181334892</v>
      </c>
      <c r="G24" s="10">
        <f>F24/$B$1</f>
        <v>0.87738267530166159</v>
      </c>
    </row>
    <row r="25" spans="1:7" x14ac:dyDescent="0.25">
      <c r="A25">
        <f t="shared" ref="A25:A32" si="8">A24</f>
        <v>3</v>
      </c>
      <c r="B25" s="10">
        <v>0.5</v>
      </c>
      <c r="C25" s="10">
        <v>0.3</v>
      </c>
      <c r="D25" s="14">
        <f t="shared" ref="D25:D32" si="9">$B$1*B25*POWER(C25/(A25*B25),(A25/(A25+1)))</f>
        <v>3.1402324405645627</v>
      </c>
      <c r="E25" s="14">
        <f t="shared" ref="E25:E32" si="10">$B$1*C25*POWER(C25/(A25*B25),(-1/(A25+1)))</f>
        <v>9.4206973216936891</v>
      </c>
      <c r="F25" s="14">
        <f t="shared" ref="F25:F32" si="11">D25+E25</f>
        <v>12.560929762258251</v>
      </c>
      <c r="G25" s="10">
        <f t="shared" si="3"/>
        <v>0.59813951248848818</v>
      </c>
    </row>
    <row r="26" spans="1:7" x14ac:dyDescent="0.25">
      <c r="A26">
        <f t="shared" si="8"/>
        <v>3</v>
      </c>
      <c r="B26" s="10">
        <v>0.5</v>
      </c>
      <c r="C26" s="10">
        <v>0.1</v>
      </c>
      <c r="D26" s="14">
        <f t="shared" si="9"/>
        <v>1.3775927698858013</v>
      </c>
      <c r="E26" s="14">
        <f t="shared" si="10"/>
        <v>4.1327783096574038</v>
      </c>
      <c r="F26" s="14">
        <f t="shared" si="11"/>
        <v>5.510371079543205</v>
      </c>
      <c r="G26" s="10">
        <f t="shared" si="3"/>
        <v>0.26239862283539073</v>
      </c>
    </row>
    <row r="27" spans="1:7" x14ac:dyDescent="0.25">
      <c r="A27">
        <f t="shared" si="8"/>
        <v>3</v>
      </c>
      <c r="B27" s="10">
        <v>0.1</v>
      </c>
      <c r="C27" s="10">
        <v>0.5</v>
      </c>
      <c r="D27" s="14">
        <f t="shared" si="9"/>
        <v>3.0803910787768767</v>
      </c>
      <c r="E27" s="14">
        <f t="shared" si="10"/>
        <v>9.2411732363306314</v>
      </c>
      <c r="F27" s="14">
        <f t="shared" si="11"/>
        <v>12.321564315107508</v>
      </c>
      <c r="G27" s="10">
        <f t="shared" si="3"/>
        <v>0.58674115786226233</v>
      </c>
    </row>
    <row r="28" spans="1:7" x14ac:dyDescent="0.25">
      <c r="A28">
        <f t="shared" si="8"/>
        <v>3</v>
      </c>
      <c r="B28" s="10">
        <v>0.1</v>
      </c>
      <c r="C28" s="10">
        <v>0.3</v>
      </c>
      <c r="D28" s="14">
        <f t="shared" si="9"/>
        <v>2.0999999999999996</v>
      </c>
      <c r="E28" s="14">
        <f t="shared" si="10"/>
        <v>6.3</v>
      </c>
      <c r="F28" s="14">
        <f t="shared" si="11"/>
        <v>8.3999999999999986</v>
      </c>
      <c r="G28" s="10">
        <f t="shared" si="3"/>
        <v>0.39999999999999991</v>
      </c>
    </row>
    <row r="29" spans="1:7" x14ac:dyDescent="0.25">
      <c r="A29">
        <f t="shared" si="8"/>
        <v>3</v>
      </c>
      <c r="B29" s="10">
        <v>0.1</v>
      </c>
      <c r="C29" s="10">
        <v>0.1</v>
      </c>
      <c r="D29" s="14">
        <f t="shared" si="9"/>
        <v>0.92125180906674475</v>
      </c>
      <c r="E29" s="14">
        <f t="shared" si="10"/>
        <v>2.763755427200234</v>
      </c>
      <c r="F29" s="14">
        <f t="shared" si="11"/>
        <v>3.685007236266979</v>
      </c>
      <c r="G29" s="10">
        <f t="shared" si="3"/>
        <v>0.17547653506033234</v>
      </c>
    </row>
    <row r="30" spans="1:7" x14ac:dyDescent="0.25">
      <c r="A30">
        <f t="shared" si="8"/>
        <v>3</v>
      </c>
      <c r="B30" s="10">
        <v>0.01</v>
      </c>
      <c r="C30" s="10">
        <v>0.5</v>
      </c>
      <c r="D30" s="14">
        <f t="shared" si="9"/>
        <v>1.7322312013439185</v>
      </c>
      <c r="E30" s="14">
        <f t="shared" si="10"/>
        <v>5.1966936040317542</v>
      </c>
      <c r="F30" s="14">
        <f t="shared" si="11"/>
        <v>6.9289248053756722</v>
      </c>
      <c r="G30" s="10">
        <f t="shared" si="3"/>
        <v>0.32994880025598439</v>
      </c>
    </row>
    <row r="31" spans="1:7" x14ac:dyDescent="0.25">
      <c r="A31">
        <f t="shared" si="8"/>
        <v>3</v>
      </c>
      <c r="B31" s="10">
        <v>0.01</v>
      </c>
      <c r="C31" s="10">
        <v>0.3</v>
      </c>
      <c r="D31" s="14">
        <f t="shared" si="9"/>
        <v>1.1809167828997333</v>
      </c>
      <c r="E31" s="14">
        <f t="shared" si="10"/>
        <v>3.5427503486991991</v>
      </c>
      <c r="F31" s="14">
        <f t="shared" si="11"/>
        <v>4.7236671315989325</v>
      </c>
      <c r="G31" s="10">
        <f t="shared" si="3"/>
        <v>0.22493653007613965</v>
      </c>
    </row>
    <row r="32" spans="1:7" x14ac:dyDescent="0.25">
      <c r="A32">
        <f t="shared" si="8"/>
        <v>3</v>
      </c>
      <c r="B32" s="10">
        <v>0.01</v>
      </c>
      <c r="C32" s="10">
        <v>0.1</v>
      </c>
      <c r="D32" s="14">
        <f t="shared" si="9"/>
        <v>0.51805796314459973</v>
      </c>
      <c r="E32" s="14">
        <f t="shared" si="10"/>
        <v>1.5541738894337991</v>
      </c>
      <c r="F32" s="14">
        <f t="shared" si="11"/>
        <v>2.0722318525783989</v>
      </c>
      <c r="G32" s="10">
        <f t="shared" si="3"/>
        <v>9.8677707265638043E-2</v>
      </c>
    </row>
    <row r="33" spans="1:7" x14ac:dyDescent="0.25">
      <c r="A33">
        <v>4</v>
      </c>
      <c r="B33" s="10">
        <v>0.5</v>
      </c>
      <c r="C33" s="10">
        <v>0.5</v>
      </c>
      <c r="D33" s="14">
        <f>$B$1*B33*POWER(C33/(A33*B33),(A33/(A33+1)))</f>
        <v>3.4637082657788478</v>
      </c>
      <c r="E33" s="14">
        <f>$B$1*C33*POWER(C33/(A33*B33),(-1/(A33+1)))</f>
        <v>13.85483306311539</v>
      </c>
      <c r="F33" s="14">
        <f>D33+E33</f>
        <v>17.318541328894238</v>
      </c>
      <c r="G33" s="10">
        <f>F33/$B$1</f>
        <v>0.82469244423305899</v>
      </c>
    </row>
    <row r="34" spans="1:7" x14ac:dyDescent="0.25">
      <c r="A34">
        <f t="shared" ref="A34:A41" si="12">A33</f>
        <v>4</v>
      </c>
      <c r="B34" s="10">
        <v>0.5</v>
      </c>
      <c r="C34" s="10">
        <v>0.3</v>
      </c>
      <c r="D34" s="14">
        <f t="shared" ref="D34:D41" si="13">$B$1*B34*POWER(C34/(A34*B34),(A34/(A34+1)))</f>
        <v>2.3017720188045323</v>
      </c>
      <c r="E34" s="14">
        <f t="shared" ref="E34:E41" si="14">$B$1*C34*POWER(C34/(A34*B34),(-1/(A34+1)))</f>
        <v>9.2070880752181292</v>
      </c>
      <c r="F34" s="14">
        <f t="shared" ref="F34:F41" si="15">D34+E34</f>
        <v>11.508860094022662</v>
      </c>
      <c r="G34" s="10">
        <f t="shared" si="3"/>
        <v>0.54804095685822196</v>
      </c>
    </row>
    <row r="35" spans="1:7" x14ac:dyDescent="0.25">
      <c r="A35">
        <f t="shared" si="12"/>
        <v>4</v>
      </c>
      <c r="B35" s="10">
        <v>0.5</v>
      </c>
      <c r="C35" s="10">
        <v>0.1</v>
      </c>
      <c r="D35" s="14">
        <f t="shared" si="13"/>
        <v>0.95579620658869213</v>
      </c>
      <c r="E35" s="14">
        <f t="shared" si="14"/>
        <v>3.8231848263547681</v>
      </c>
      <c r="F35" s="14">
        <f t="shared" si="15"/>
        <v>4.7789810329434603</v>
      </c>
      <c r="G35" s="10">
        <f t="shared" si="3"/>
        <v>0.22757052537826</v>
      </c>
    </row>
    <row r="36" spans="1:7" x14ac:dyDescent="0.25">
      <c r="A36">
        <f t="shared" si="12"/>
        <v>4</v>
      </c>
      <c r="B36" s="10">
        <v>0.1</v>
      </c>
      <c r="C36" s="10">
        <v>0.5</v>
      </c>
      <c r="D36" s="14">
        <f t="shared" si="13"/>
        <v>2.5104253119488473</v>
      </c>
      <c r="E36" s="14">
        <f t="shared" si="14"/>
        <v>10.041701247795389</v>
      </c>
      <c r="F36" s="14">
        <f t="shared" si="15"/>
        <v>12.552126559744236</v>
      </c>
      <c r="G36" s="10">
        <f t="shared" si="3"/>
        <v>0.5977203123687731</v>
      </c>
    </row>
    <row r="37" spans="1:7" x14ac:dyDescent="0.25">
      <c r="A37">
        <f t="shared" si="12"/>
        <v>4</v>
      </c>
      <c r="B37" s="10">
        <v>0.1</v>
      </c>
      <c r="C37" s="10">
        <v>0.3</v>
      </c>
      <c r="D37" s="14">
        <f t="shared" si="13"/>
        <v>1.6682775496518794</v>
      </c>
      <c r="E37" s="14">
        <f t="shared" si="14"/>
        <v>6.6731101986075165</v>
      </c>
      <c r="F37" s="14">
        <f t="shared" si="15"/>
        <v>8.3413877482593968</v>
      </c>
      <c r="G37" s="10">
        <f t="shared" si="3"/>
        <v>0.39720894039330462</v>
      </c>
    </row>
    <row r="38" spans="1:7" x14ac:dyDescent="0.25">
      <c r="A38">
        <f t="shared" si="12"/>
        <v>4</v>
      </c>
      <c r="B38" s="10">
        <v>0.1</v>
      </c>
      <c r="C38" s="10">
        <v>0.1</v>
      </c>
      <c r="D38" s="14">
        <f t="shared" si="13"/>
        <v>0.69274165315576963</v>
      </c>
      <c r="E38" s="14">
        <f t="shared" si="14"/>
        <v>2.7709666126230781</v>
      </c>
      <c r="F38" s="14">
        <f t="shared" si="15"/>
        <v>3.4637082657788478</v>
      </c>
      <c r="G38" s="10">
        <f t="shared" si="3"/>
        <v>0.1649384888466118</v>
      </c>
    </row>
    <row r="39" spans="1:7" x14ac:dyDescent="0.25">
      <c r="A39">
        <f t="shared" si="12"/>
        <v>4</v>
      </c>
      <c r="B39" s="10">
        <v>0.01</v>
      </c>
      <c r="C39" s="10">
        <v>0.5</v>
      </c>
      <c r="D39" s="14">
        <f t="shared" si="13"/>
        <v>1.5839712883431054</v>
      </c>
      <c r="E39" s="14">
        <f t="shared" si="14"/>
        <v>6.3358851533724208</v>
      </c>
      <c r="F39" s="14">
        <f t="shared" si="15"/>
        <v>7.9198564417155257</v>
      </c>
      <c r="G39" s="10">
        <f t="shared" si="3"/>
        <v>0.37713602103407268</v>
      </c>
    </row>
    <row r="40" spans="1:7" x14ac:dyDescent="0.25">
      <c r="A40">
        <f t="shared" si="12"/>
        <v>4</v>
      </c>
      <c r="B40" s="10">
        <v>0.01</v>
      </c>
      <c r="C40" s="10">
        <v>0.3</v>
      </c>
      <c r="D40" s="14">
        <f t="shared" si="13"/>
        <v>1.0526119725842735</v>
      </c>
      <c r="E40" s="14">
        <f t="shared" si="14"/>
        <v>4.2104478903370941</v>
      </c>
      <c r="F40" s="14">
        <f t="shared" si="15"/>
        <v>5.2630598629213674</v>
      </c>
      <c r="G40" s="10">
        <f t="shared" si="3"/>
        <v>0.25062189823435083</v>
      </c>
    </row>
    <row r="41" spans="1:7" x14ac:dyDescent="0.25">
      <c r="A41">
        <f t="shared" si="12"/>
        <v>4</v>
      </c>
      <c r="B41" s="10">
        <v>0.01</v>
      </c>
      <c r="C41" s="10">
        <v>0.1</v>
      </c>
      <c r="D41" s="14">
        <f t="shared" si="13"/>
        <v>0.4370904338859834</v>
      </c>
      <c r="E41" s="14">
        <f t="shared" si="14"/>
        <v>1.7483617355439336</v>
      </c>
      <c r="F41" s="14">
        <f t="shared" si="15"/>
        <v>2.1854521694299169</v>
      </c>
      <c r="G41" s="10">
        <f t="shared" si="3"/>
        <v>0.10406915092523414</v>
      </c>
    </row>
    <row r="44" spans="1:7" x14ac:dyDescent="0.25">
      <c r="F44" s="16"/>
      <c r="G44" s="16"/>
    </row>
    <row r="46" spans="1:7" x14ac:dyDescent="0.25">
      <c r="A46" s="15"/>
    </row>
    <row r="47" spans="1:7" x14ac:dyDescent="0.25">
      <c r="A47" s="1" t="s">
        <v>2</v>
      </c>
      <c r="B47" s="1" t="s">
        <v>2</v>
      </c>
      <c r="C47" s="26" t="s">
        <v>16</v>
      </c>
      <c r="D47" s="26"/>
      <c r="E47" s="26"/>
      <c r="F47" s="26"/>
      <c r="G47" s="26"/>
    </row>
    <row r="48" spans="1:7" x14ac:dyDescent="0.25">
      <c r="A48" s="1" t="s">
        <v>3</v>
      </c>
      <c r="B48" s="1" t="s">
        <v>7</v>
      </c>
      <c r="C48" s="5" t="s">
        <v>12</v>
      </c>
      <c r="D48" s="13" t="s">
        <v>12</v>
      </c>
      <c r="E48" s="13" t="s">
        <v>12</v>
      </c>
      <c r="F48" s="13" t="s">
        <v>12</v>
      </c>
      <c r="G48" s="17" t="s">
        <v>12</v>
      </c>
    </row>
    <row r="49" spans="1:9" x14ac:dyDescent="0.25">
      <c r="A49" s="4" t="s">
        <v>10</v>
      </c>
      <c r="B49" s="4" t="s">
        <v>11</v>
      </c>
      <c r="C49" s="8">
        <v>1</v>
      </c>
      <c r="D49" s="4">
        <v>2</v>
      </c>
      <c r="E49" s="4">
        <v>3</v>
      </c>
      <c r="F49" s="4">
        <v>4</v>
      </c>
      <c r="G49" s="9">
        <v>5</v>
      </c>
    </row>
    <row r="50" spans="1:9" x14ac:dyDescent="0.25">
      <c r="A50" s="25">
        <v>0.5</v>
      </c>
      <c r="B50" s="10">
        <v>0.5</v>
      </c>
      <c r="C50" s="20">
        <f>POWER($A50,1/(C$49+1))*POWER($B50,C$49/(C$49+1))*(POWER(C$49,-C$49/(C$49+1)) + POWER(C$49,1/(C$49+1)))</f>
        <v>1.0000000000000002</v>
      </c>
      <c r="D50" s="20">
        <f t="shared" ref="D50:G61" si="16">POWER($A50,1/(D$49+1))*POWER($B50,D$49/(D$49+1))*(POWER(D$49,-D$49/(D$49+1)) + POWER(D$49,1/(D$49+1)))</f>
        <v>0.94494078742115484</v>
      </c>
      <c r="E50" s="20">
        <f t="shared" si="16"/>
        <v>0.87738267530166159</v>
      </c>
      <c r="F50" s="20">
        <f t="shared" si="16"/>
        <v>0.82469244423305887</v>
      </c>
      <c r="G50" s="18">
        <f t="shared" si="16"/>
        <v>0.78459629160709832</v>
      </c>
    </row>
    <row r="51" spans="1:9" x14ac:dyDescent="0.25">
      <c r="A51" s="25">
        <v>0.5</v>
      </c>
      <c r="B51" s="10">
        <v>0.3</v>
      </c>
      <c r="C51" s="19">
        <f>POWER($A51,1/(C$49+1))*POWER($B51,C$49/(C$49+1))*(POWER(C$49,-C$49/(C$49+1)) + POWER(C$49,1/(C$49+1)))</f>
        <v>0.7745966692414834</v>
      </c>
      <c r="D51" s="19">
        <f t="shared" si="16"/>
        <v>0.67221071198357474</v>
      </c>
      <c r="E51" s="19">
        <f t="shared" si="16"/>
        <v>0.59813951248848807</v>
      </c>
      <c r="F51" s="19">
        <f t="shared" si="16"/>
        <v>0.54804095685822185</v>
      </c>
      <c r="G51" s="18">
        <f t="shared" si="16"/>
        <v>0.51259255379762458</v>
      </c>
    </row>
    <row r="52" spans="1:9" x14ac:dyDescent="0.25">
      <c r="A52" s="25">
        <v>0.5</v>
      </c>
      <c r="B52" s="10">
        <v>0.1</v>
      </c>
      <c r="C52" s="19">
        <f t="shared" ref="C52:C61" si="17">POWER($A52,1/(C$49+1))*POWER($B52,C$49/(C$49+1))*(POWER(C$49,-C$49/(C$49+1)) + POWER(C$49,1/(C$49+1)))</f>
        <v>0.44721359549995798</v>
      </c>
      <c r="D52" s="19">
        <f t="shared" si="16"/>
        <v>0.32316520350478273</v>
      </c>
      <c r="E52" s="19">
        <f t="shared" si="16"/>
        <v>0.26239862283539073</v>
      </c>
      <c r="F52" s="19">
        <f t="shared" si="16"/>
        <v>0.22757052537826006</v>
      </c>
      <c r="G52" s="18">
        <f t="shared" si="16"/>
        <v>0.20519711360120366</v>
      </c>
    </row>
    <row r="53" spans="1:9" x14ac:dyDescent="0.25">
      <c r="A53" s="25">
        <v>0.5</v>
      </c>
      <c r="B53" s="10">
        <v>0.02</v>
      </c>
      <c r="C53" s="19">
        <f t="shared" si="17"/>
        <v>0.2</v>
      </c>
      <c r="D53" s="19">
        <f t="shared" si="16"/>
        <v>0.11052094495921161</v>
      </c>
      <c r="E53" s="19">
        <f t="shared" si="16"/>
        <v>7.8475492170205663E-2</v>
      </c>
      <c r="F53" s="19">
        <f t="shared" si="16"/>
        <v>6.2797160787739489E-2</v>
      </c>
      <c r="G53" s="18">
        <f t="shared" si="16"/>
        <v>5.3665631459994943E-2</v>
      </c>
    </row>
    <row r="54" spans="1:9" x14ac:dyDescent="0.25">
      <c r="A54" s="25">
        <v>0.1</v>
      </c>
      <c r="B54" s="10">
        <v>0.5</v>
      </c>
      <c r="C54" s="19">
        <f t="shared" si="17"/>
        <v>0.44721359549995798</v>
      </c>
      <c r="D54" s="19">
        <f t="shared" si="16"/>
        <v>0.55260472479605816</v>
      </c>
      <c r="E54" s="19">
        <f t="shared" si="16"/>
        <v>0.58674115786226233</v>
      </c>
      <c r="F54" s="19">
        <f t="shared" si="16"/>
        <v>0.59772031236877321</v>
      </c>
      <c r="G54" s="18">
        <f t="shared" si="16"/>
        <v>0.60000000000000009</v>
      </c>
    </row>
    <row r="55" spans="1:9" x14ac:dyDescent="0.25">
      <c r="A55" s="25">
        <v>0.1</v>
      </c>
      <c r="B55" s="10">
        <v>0.3</v>
      </c>
      <c r="C55" s="19">
        <f t="shared" si="17"/>
        <v>0.34641016151377546</v>
      </c>
      <c r="D55" s="19">
        <f t="shared" si="16"/>
        <v>0.39311120913133452</v>
      </c>
      <c r="E55" s="19">
        <f t="shared" si="16"/>
        <v>0.39999999999999997</v>
      </c>
      <c r="F55" s="19">
        <f t="shared" si="16"/>
        <v>0.39720894039330451</v>
      </c>
      <c r="G55" s="18">
        <f t="shared" si="16"/>
        <v>0.39199207996332103</v>
      </c>
    </row>
    <row r="56" spans="1:9" x14ac:dyDescent="0.25">
      <c r="A56" s="25">
        <v>0.1</v>
      </c>
      <c r="B56" s="10">
        <v>0.1</v>
      </c>
      <c r="C56" s="19">
        <f t="shared" si="17"/>
        <v>0.2</v>
      </c>
      <c r="D56" s="19">
        <f t="shared" si="16"/>
        <v>0.18898815748423106</v>
      </c>
      <c r="E56" s="19">
        <f t="shared" si="16"/>
        <v>0.17547653506033234</v>
      </c>
      <c r="F56" s="19">
        <f t="shared" si="16"/>
        <v>0.1649384888466118</v>
      </c>
      <c r="G56" s="18">
        <f t="shared" si="16"/>
        <v>0.1569192583214197</v>
      </c>
    </row>
    <row r="57" spans="1:9" x14ac:dyDescent="0.25">
      <c r="A57" s="25">
        <v>0.1</v>
      </c>
      <c r="B57" s="10">
        <v>0.02</v>
      </c>
      <c r="C57" s="19">
        <f t="shared" si="17"/>
        <v>8.9442719099991588E-2</v>
      </c>
      <c r="D57" s="19">
        <f t="shared" si="16"/>
        <v>6.4633040700956532E-2</v>
      </c>
      <c r="E57" s="19">
        <f t="shared" si="16"/>
        <v>5.2479724567078161E-2</v>
      </c>
      <c r="F57" s="19">
        <f t="shared" si="16"/>
        <v>4.5514105075651998E-2</v>
      </c>
      <c r="G57" s="18">
        <f t="shared" si="16"/>
        <v>4.1039422720240727E-2</v>
      </c>
      <c r="H57" s="21"/>
    </row>
    <row r="58" spans="1:9" x14ac:dyDescent="0.25">
      <c r="A58" s="25">
        <v>2.5000000000000001E-2</v>
      </c>
      <c r="B58" s="10">
        <v>0.5</v>
      </c>
      <c r="C58" s="19">
        <f t="shared" si="17"/>
        <v>0.22360679774997899</v>
      </c>
      <c r="D58" s="19">
        <f t="shared" si="16"/>
        <v>0.34811916252095848</v>
      </c>
      <c r="E58" s="19">
        <f t="shared" si="16"/>
        <v>0.41488865152565219</v>
      </c>
      <c r="F58" s="19">
        <f t="shared" si="16"/>
        <v>0.45298728979855973</v>
      </c>
      <c r="G58" s="18">
        <f t="shared" si="16"/>
        <v>0.47622031559045985</v>
      </c>
      <c r="H58" s="22"/>
      <c r="I58" s="24" t="s">
        <v>13</v>
      </c>
    </row>
    <row r="59" spans="1:9" x14ac:dyDescent="0.25">
      <c r="A59" s="25">
        <v>2.5000000000000001E-2</v>
      </c>
      <c r="B59" s="10">
        <v>0.3</v>
      </c>
      <c r="C59" s="19">
        <f t="shared" si="17"/>
        <v>0.17320508075688773</v>
      </c>
      <c r="D59" s="19">
        <f t="shared" si="16"/>
        <v>0.24764454366709698</v>
      </c>
      <c r="E59" s="19">
        <f t="shared" si="16"/>
        <v>0.28284271247461895</v>
      </c>
      <c r="F59" s="19">
        <f t="shared" si="16"/>
        <v>0.30102808566008643</v>
      </c>
      <c r="G59" s="18">
        <f t="shared" si="16"/>
        <v>0.31112432004848917</v>
      </c>
      <c r="H59" s="22"/>
      <c r="I59" s="24" t="s">
        <v>3</v>
      </c>
    </row>
    <row r="60" spans="1:9" x14ac:dyDescent="0.25">
      <c r="A60" s="25">
        <v>2.5000000000000001E-2</v>
      </c>
      <c r="B60" s="10">
        <v>0.1</v>
      </c>
      <c r="C60" s="19">
        <f t="shared" si="17"/>
        <v>0.1</v>
      </c>
      <c r="D60" s="19">
        <f t="shared" si="16"/>
        <v>0.119055078897615</v>
      </c>
      <c r="E60" s="19">
        <f t="shared" si="16"/>
        <v>0.12408064788027995</v>
      </c>
      <c r="F60" s="19">
        <f t="shared" si="16"/>
        <v>0.12500000000000003</v>
      </c>
      <c r="G60" s="18">
        <f t="shared" si="16"/>
        <v>0.12454689786674562</v>
      </c>
      <c r="H60" s="22"/>
      <c r="I60" s="24" t="s">
        <v>14</v>
      </c>
    </row>
    <row r="61" spans="1:9" x14ac:dyDescent="0.25">
      <c r="A61" s="25">
        <v>2.5000000000000001E-2</v>
      </c>
      <c r="B61" s="10">
        <v>0.02</v>
      </c>
      <c r="C61" s="19">
        <f t="shared" si="17"/>
        <v>4.4721359549995794E-2</v>
      </c>
      <c r="D61" s="19">
        <f t="shared" si="16"/>
        <v>4.0716264248923599E-2</v>
      </c>
      <c r="E61" s="19">
        <f t="shared" si="16"/>
        <v>3.7108769116183216E-2</v>
      </c>
      <c r="F61" s="19">
        <f t="shared" si="16"/>
        <v>3.4493241536530363E-2</v>
      </c>
      <c r="G61" s="18">
        <f t="shared" si="16"/>
        <v>3.2573011399138874E-2</v>
      </c>
      <c r="H61" s="23"/>
    </row>
    <row r="62" spans="1:9" x14ac:dyDescent="0.25">
      <c r="A62" s="25">
        <v>0.01</v>
      </c>
      <c r="B62" s="10">
        <v>0.5</v>
      </c>
      <c r="C62" s="19">
        <f t="shared" ref="C62:G71" si="18">POWER($A62,1/(C$49+1))*POWER($B62,C$49/(C$49+1))*(POWER(C$49,-C$49/(C$49+1)) + POWER(C$49,1/(C$49+1)))</f>
        <v>0.14142135623730953</v>
      </c>
      <c r="D62" s="19">
        <f t="shared" si="18"/>
        <v>0.25649639200150465</v>
      </c>
      <c r="E62" s="19">
        <f t="shared" si="18"/>
        <v>0.32994880025598444</v>
      </c>
      <c r="F62" s="19">
        <f t="shared" si="18"/>
        <v>0.37713602103407273</v>
      </c>
      <c r="G62" s="18">
        <f t="shared" si="18"/>
        <v>0.40877524143477689</v>
      </c>
    </row>
    <row r="63" spans="1:9" x14ac:dyDescent="0.25">
      <c r="A63" s="25">
        <v>0.01</v>
      </c>
      <c r="B63" s="10">
        <v>0.3</v>
      </c>
      <c r="C63" s="19">
        <f t="shared" si="18"/>
        <v>0.10954451150103323</v>
      </c>
      <c r="D63" s="19">
        <f t="shared" si="18"/>
        <v>0.18246605986720205</v>
      </c>
      <c r="E63" s="19">
        <f t="shared" si="18"/>
        <v>0.22493653007613965</v>
      </c>
      <c r="F63" s="19">
        <f t="shared" si="18"/>
        <v>0.25062189823435077</v>
      </c>
      <c r="G63" s="18">
        <f t="shared" si="18"/>
        <v>0.26706109521254479</v>
      </c>
    </row>
    <row r="64" spans="1:9" x14ac:dyDescent="0.25">
      <c r="A64" s="25">
        <v>0.01</v>
      </c>
      <c r="B64" s="10">
        <v>0.1</v>
      </c>
      <c r="C64" s="19">
        <f t="shared" si="18"/>
        <v>6.3245553203367597E-2</v>
      </c>
      <c r="D64" s="19">
        <f t="shared" si="18"/>
        <v>8.7720532146386046E-2</v>
      </c>
      <c r="E64" s="19">
        <f t="shared" si="18"/>
        <v>9.867770726563807E-2</v>
      </c>
      <c r="F64" s="19">
        <f t="shared" si="18"/>
        <v>0.10406915092523415</v>
      </c>
      <c r="G64" s="18">
        <f t="shared" si="18"/>
        <v>0.10690784617684074</v>
      </c>
    </row>
    <row r="65" spans="1:9" x14ac:dyDescent="0.25">
      <c r="A65" s="25">
        <v>0.01</v>
      </c>
      <c r="B65" s="10">
        <v>0.02</v>
      </c>
      <c r="C65" s="19">
        <f t="shared" si="18"/>
        <v>2.8284271247461901E-2</v>
      </c>
      <c r="D65" s="19">
        <f t="shared" si="18"/>
        <v>3.0000000000000009E-2</v>
      </c>
      <c r="E65" s="19">
        <f t="shared" si="18"/>
        <v>2.9511517858675257E-2</v>
      </c>
      <c r="F65" s="19">
        <f t="shared" si="18"/>
        <v>2.8717458874925869E-2</v>
      </c>
      <c r="G65" s="18">
        <f t="shared" si="18"/>
        <v>2.7959833218017115E-2</v>
      </c>
    </row>
    <row r="66" spans="1:9" x14ac:dyDescent="0.25">
      <c r="A66" s="25">
        <v>1E-3</v>
      </c>
      <c r="B66" s="10">
        <v>0.5</v>
      </c>
      <c r="C66" s="19">
        <f t="shared" si="18"/>
        <v>4.4721359549995794E-2</v>
      </c>
      <c r="D66" s="19">
        <f t="shared" si="18"/>
        <v>0.11905507889761499</v>
      </c>
      <c r="E66" s="19">
        <f t="shared" si="18"/>
        <v>0.18554384558091605</v>
      </c>
      <c r="F66" s="19">
        <f t="shared" si="18"/>
        <v>0.23795674233948483</v>
      </c>
      <c r="G66" s="18">
        <f t="shared" si="18"/>
        <v>0.2784953300167668</v>
      </c>
    </row>
    <row r="67" spans="1:9" x14ac:dyDescent="0.25">
      <c r="A67" s="25">
        <v>1E-3</v>
      </c>
      <c r="B67" s="10">
        <v>0.3</v>
      </c>
      <c r="C67" s="19">
        <f t="shared" si="18"/>
        <v>3.4641016151377539E-2</v>
      </c>
      <c r="D67" s="19">
        <f t="shared" si="18"/>
        <v>8.4693242599292576E-2</v>
      </c>
      <c r="E67" s="19">
        <f t="shared" si="18"/>
        <v>0.12649110640673519</v>
      </c>
      <c r="F67" s="19">
        <f t="shared" si="18"/>
        <v>0.15813172737853118</v>
      </c>
      <c r="G67" s="18">
        <f t="shared" si="18"/>
        <v>0.18194660612223987</v>
      </c>
    </row>
    <row r="68" spans="1:9" x14ac:dyDescent="0.25">
      <c r="A68" s="25">
        <v>1E-3</v>
      </c>
      <c r="B68" s="10">
        <v>0.1</v>
      </c>
      <c r="C68" s="19">
        <f t="shared" si="18"/>
        <v>0.02</v>
      </c>
      <c r="D68" s="19">
        <f t="shared" si="18"/>
        <v>4.071626424892362E-2</v>
      </c>
      <c r="E68" s="19">
        <f t="shared" si="18"/>
        <v>5.5490552670504241E-2</v>
      </c>
      <c r="F68" s="19">
        <f t="shared" si="18"/>
        <v>6.5663195110094191E-2</v>
      </c>
      <c r="G68" s="18">
        <f t="shared" si="18"/>
        <v>7.2835467720350086E-2</v>
      </c>
    </row>
    <row r="69" spans="1:9" x14ac:dyDescent="0.25">
      <c r="A69" s="25">
        <v>1E-3</v>
      </c>
      <c r="B69" s="10">
        <v>0.02</v>
      </c>
      <c r="C69" s="19">
        <f t="shared" si="18"/>
        <v>8.9442719099991578E-3</v>
      </c>
      <c r="D69" s="19">
        <f t="shared" si="18"/>
        <v>1.3924766500838339E-2</v>
      </c>
      <c r="E69" s="19">
        <f t="shared" si="18"/>
        <v>1.6595546061026097E-2</v>
      </c>
      <c r="F69" s="19">
        <f t="shared" si="18"/>
        <v>1.8119491591942385E-2</v>
      </c>
      <c r="G69" s="18">
        <f t="shared" si="18"/>
        <v>1.9048812623618395E-2</v>
      </c>
    </row>
    <row r="70" spans="1:9" x14ac:dyDescent="0.25">
      <c r="A70" s="25">
        <v>1E-4</v>
      </c>
      <c r="B70" s="10">
        <v>0.5</v>
      </c>
      <c r="C70" s="19">
        <f t="shared" si="18"/>
        <v>1.4142135623730952E-2</v>
      </c>
      <c r="D70" s="19">
        <f t="shared" si="18"/>
        <v>5.5260472479605832E-2</v>
      </c>
      <c r="E70" s="19">
        <f t="shared" si="18"/>
        <v>0.10433897200488584</v>
      </c>
      <c r="F70" s="19">
        <f t="shared" si="18"/>
        <v>0.15014055424767894</v>
      </c>
      <c r="G70" s="18">
        <f t="shared" si="18"/>
        <v>0.18973665961010283</v>
      </c>
    </row>
    <row r="71" spans="1:9" x14ac:dyDescent="0.25">
      <c r="A71" s="25">
        <v>1E-4</v>
      </c>
      <c r="B71" s="10">
        <v>0.3</v>
      </c>
      <c r="C71" s="19">
        <f t="shared" si="18"/>
        <v>1.0954451150103321E-2</v>
      </c>
      <c r="D71" s="19">
        <f t="shared" si="18"/>
        <v>3.9311120913133463E-2</v>
      </c>
      <c r="E71" s="19">
        <f t="shared" si="18"/>
        <v>7.1131176401556917E-2</v>
      </c>
      <c r="F71" s="19">
        <f t="shared" si="18"/>
        <v>9.9774374784823913E-2</v>
      </c>
      <c r="G71" s="18">
        <f t="shared" si="18"/>
        <v>0.12395877974309473</v>
      </c>
    </row>
    <row r="72" spans="1:9" x14ac:dyDescent="0.25">
      <c r="A72" s="25">
        <v>1E-4</v>
      </c>
      <c r="B72" s="10">
        <v>0.1</v>
      </c>
      <c r="C72" s="19">
        <f t="shared" ref="C72:G77" si="19">POWER($A72,1/(C$49+1))*POWER($B72,C$49/(C$49+1))*(POWER(C$49,-C$49/(C$49+1)) + POWER(C$49,1/(C$49+1)))</f>
        <v>6.3245553203367588E-3</v>
      </c>
      <c r="D72" s="19">
        <f t="shared" si="19"/>
        <v>1.8898815748423115E-2</v>
      </c>
      <c r="E72" s="19">
        <f t="shared" si="19"/>
        <v>3.1204630924276222E-2</v>
      </c>
      <c r="F72" s="19">
        <f t="shared" si="19"/>
        <v>4.1430675216749847E-2</v>
      </c>
      <c r="G72" s="18">
        <f t="shared" si="19"/>
        <v>4.9622226504001665E-2</v>
      </c>
    </row>
    <row r="73" spans="1:9" x14ac:dyDescent="0.25">
      <c r="A73" s="25">
        <v>1E-4</v>
      </c>
      <c r="B73" s="10">
        <v>0.02</v>
      </c>
      <c r="C73" s="19">
        <f t="shared" si="19"/>
        <v>2.8284271247461901E-3</v>
      </c>
      <c r="D73" s="19">
        <f t="shared" si="19"/>
        <v>6.4633040700956546E-3</v>
      </c>
      <c r="E73" s="19">
        <f t="shared" si="19"/>
        <v>9.3323613642148934E-3</v>
      </c>
      <c r="F73" s="19">
        <f t="shared" si="19"/>
        <v>1.1432626298183158E-2</v>
      </c>
      <c r="G73" s="18">
        <f t="shared" si="19"/>
        <v>1.2977804965442392E-2</v>
      </c>
      <c r="H73" s="21"/>
    </row>
    <row r="74" spans="1:9" x14ac:dyDescent="0.25">
      <c r="A74" s="25">
        <v>2.5000000000000001E-5</v>
      </c>
      <c r="B74" s="10">
        <v>0.5</v>
      </c>
      <c r="C74" s="19">
        <f t="shared" si="19"/>
        <v>7.0710678118654762E-3</v>
      </c>
      <c r="D74" s="19">
        <f t="shared" si="19"/>
        <v>3.4811916252095849E-2</v>
      </c>
      <c r="E74" s="19">
        <f t="shared" si="19"/>
        <v>7.3778794646688114E-2</v>
      </c>
      <c r="F74" s="19">
        <f t="shared" si="19"/>
        <v>0.11378526268913003</v>
      </c>
      <c r="G74" s="18">
        <f t="shared" si="19"/>
        <v>0.15059408653100467</v>
      </c>
      <c r="H74" s="22"/>
      <c r="I74" s="24" t="s">
        <v>15</v>
      </c>
    </row>
    <row r="75" spans="1:9" x14ac:dyDescent="0.25">
      <c r="A75" s="25">
        <v>2.5000000000000001E-5</v>
      </c>
      <c r="B75" s="10">
        <v>0.3</v>
      </c>
      <c r="C75" s="19">
        <f t="shared" si="19"/>
        <v>5.4772255750516604E-3</v>
      </c>
      <c r="D75" s="19">
        <f t="shared" si="19"/>
        <v>2.4764454366709706E-2</v>
      </c>
      <c r="E75" s="19">
        <f t="shared" si="19"/>
        <v>5.0297337187317423E-2</v>
      </c>
      <c r="F75" s="19">
        <f t="shared" si="19"/>
        <v>7.5614836387287471E-2</v>
      </c>
      <c r="G75" s="18">
        <f t="shared" si="19"/>
        <v>9.8386148682441443E-2</v>
      </c>
      <c r="H75" s="22"/>
      <c r="I75" s="24" t="s">
        <v>13</v>
      </c>
    </row>
    <row r="76" spans="1:9" x14ac:dyDescent="0.25">
      <c r="A76" s="25">
        <v>2.5000000000000001E-5</v>
      </c>
      <c r="B76" s="10">
        <v>0.1</v>
      </c>
      <c r="C76" s="19">
        <f t="shared" si="19"/>
        <v>3.1622776601683794E-3</v>
      </c>
      <c r="D76" s="19">
        <f t="shared" si="19"/>
        <v>1.1905507889761503E-2</v>
      </c>
      <c r="E76" s="19">
        <f t="shared" si="19"/>
        <v>2.206500613097916E-2</v>
      </c>
      <c r="F76" s="19">
        <f t="shared" si="19"/>
        <v>3.1398580393869759E-2</v>
      </c>
      <c r="G76" s="18">
        <f t="shared" si="19"/>
        <v>3.9385187276728253E-2</v>
      </c>
      <c r="H76" s="22"/>
      <c r="I76" s="24" t="s">
        <v>3</v>
      </c>
    </row>
    <row r="77" spans="1:9" x14ac:dyDescent="0.25">
      <c r="A77" s="25">
        <v>2.5000000000000001E-5</v>
      </c>
      <c r="B77" s="10">
        <v>0.02</v>
      </c>
      <c r="C77" s="19">
        <f t="shared" si="19"/>
        <v>1.414213562373095E-3</v>
      </c>
      <c r="D77" s="19">
        <f t="shared" si="19"/>
        <v>4.0716264248923609E-3</v>
      </c>
      <c r="E77" s="19">
        <f t="shared" si="19"/>
        <v>6.5989760051196897E-3</v>
      </c>
      <c r="F77" s="19">
        <f t="shared" si="19"/>
        <v>8.664310539439328E-3</v>
      </c>
      <c r="G77" s="18">
        <f t="shared" si="19"/>
        <v>1.0300490627190684E-2</v>
      </c>
      <c r="H77" s="23"/>
      <c r="I77" s="24" t="s">
        <v>14</v>
      </c>
    </row>
  </sheetData>
  <mergeCells count="2">
    <mergeCell ref="D3:G3"/>
    <mergeCell ref="C47:G47"/>
  </mergeCells>
  <conditionalFormatting sqref="A6:A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41">
    <cfRule type="colorScale" priority="22">
      <colorScale>
        <cfvo type="min"/>
        <cfvo type="percentile" val="50"/>
        <cfvo type="max"/>
        <color rgb="FFC00000"/>
        <color theme="9"/>
        <color theme="3" tint="0.39997558519241921"/>
      </colorScale>
    </cfRule>
  </conditionalFormatting>
  <conditionalFormatting sqref="C6:C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57 B62:B69">
    <cfRule type="colorScale" priority="58">
      <colorScale>
        <cfvo type="min"/>
        <cfvo type="max"/>
        <color rgb="FF81D8FF"/>
        <color rgb="FF00B050"/>
      </colorScale>
    </cfRule>
  </conditionalFormatting>
  <conditionalFormatting sqref="C50:G7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61">
    <cfRule type="colorScale" priority="7">
      <colorScale>
        <cfvo type="min"/>
        <cfvo type="max"/>
        <color rgb="FF81D8FF"/>
        <color rgb="FF00B050"/>
      </colorScale>
    </cfRule>
  </conditionalFormatting>
  <conditionalFormatting sqref="B70:B73">
    <cfRule type="colorScale" priority="5">
      <colorScale>
        <cfvo type="min"/>
        <cfvo type="max"/>
        <color rgb="FF81D8FF"/>
        <color rgb="FF00B050"/>
      </colorScale>
    </cfRule>
  </conditionalFormatting>
  <conditionalFormatting sqref="A50:A77">
    <cfRule type="colorScale" priority="1">
      <colorScale>
        <cfvo type="min"/>
        <cfvo type="num" val="1E-3"/>
        <cfvo type="max"/>
        <color rgb="FF0070C0"/>
        <color theme="9"/>
        <color rgb="FFC00000"/>
      </colorScale>
    </cfRule>
  </conditionalFormatting>
  <conditionalFormatting sqref="B74:B77">
    <cfRule type="colorScale" priority="2">
      <colorScale>
        <cfvo type="min"/>
        <cfvo type="max"/>
        <color rgb="FF81D8FF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2018-03-11T23:05:18Z</dcterms:modified>
</cp:coreProperties>
</file>