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FDS\RH\TESTES_TÉCNICO\"/>
    </mc:Choice>
  </mc:AlternateContent>
  <xr:revisionPtr revIDLastSave="0" documentId="13_ncr:1_{09CF2BB0-1D86-4508-81BA-326B47C4C0A5}" xr6:coauthVersionLast="47" xr6:coauthVersionMax="47" xr10:uidLastSave="{00000000-0000-0000-0000-000000000000}"/>
  <bookViews>
    <workbookView xWindow="-108" yWindow="-108" windowWidth="23256" windowHeight="12576" activeTab="2" xr2:uid="{135C27D7-2B45-46BE-88F5-E72044E1F8DC}"/>
  </bookViews>
  <sheets>
    <sheet name="vendas_cliente" sheetId="1" r:id="rId1"/>
    <sheet name="Cad_servico" sheetId="8" r:id="rId2"/>
    <sheet name="Painel_Venda_Cliente" sheetId="3" r:id="rId3"/>
    <sheet name="Painel_Venda_Serviço" sheetId="7" r:id="rId4"/>
    <sheet name="Relatório_Vendas_Diario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3" l="1"/>
  <c r="M27" i="1"/>
  <c r="M26" i="1"/>
  <c r="J21" i="1"/>
  <c r="J22" i="1"/>
  <c r="J23" i="1"/>
  <c r="J24" i="1"/>
  <c r="J25" i="1"/>
  <c r="J14" i="1"/>
  <c r="J15" i="1"/>
  <c r="J16" i="1"/>
  <c r="J17" i="1"/>
  <c r="J18" i="1"/>
  <c r="J19" i="1"/>
  <c r="J6" i="1"/>
  <c r="J7" i="1"/>
  <c r="J8" i="1"/>
  <c r="J9" i="1"/>
  <c r="J10" i="1"/>
  <c r="J11" i="1"/>
  <c r="J20" i="1"/>
  <c r="J13" i="1"/>
  <c r="J12" i="1"/>
  <c r="J5" i="1"/>
  <c r="J4" i="1"/>
  <c r="M11" i="1"/>
  <c r="M19" i="1"/>
  <c r="M18" i="1"/>
  <c r="M25" i="1"/>
  <c r="M24" i="1"/>
  <c r="M23" i="1"/>
  <c r="M10" i="1"/>
  <c r="M5" i="1"/>
  <c r="M12" i="1"/>
  <c r="M13" i="1"/>
  <c r="M20" i="1"/>
  <c r="M14" i="1"/>
  <c r="M6" i="1"/>
  <c r="M21" i="1"/>
  <c r="M15" i="1"/>
  <c r="M7" i="1"/>
  <c r="M22" i="1"/>
  <c r="M16" i="1"/>
  <c r="M17" i="1"/>
  <c r="M8" i="1"/>
  <c r="M9" i="1"/>
  <c r="M4" i="1"/>
</calcChain>
</file>

<file path=xl/sharedStrings.xml><?xml version="1.0" encoding="utf-8"?>
<sst xmlns="http://schemas.openxmlformats.org/spreadsheetml/2006/main" count="204" uniqueCount="57">
  <si>
    <t>CNPJ</t>
  </si>
  <si>
    <t>Razão Social</t>
  </si>
  <si>
    <t>Endereço</t>
  </si>
  <si>
    <t>Cidade</t>
  </si>
  <si>
    <t>UF</t>
  </si>
  <si>
    <t>CEP</t>
  </si>
  <si>
    <t>Valor Faturado</t>
  </si>
  <si>
    <t>Valor Custo</t>
  </si>
  <si>
    <t>Data Venda</t>
  </si>
  <si>
    <t>Resultado Venda</t>
  </si>
  <si>
    <t>04819665000182</t>
  </si>
  <si>
    <t>FACE Digital</t>
  </si>
  <si>
    <t>Rua Guia Lopes, 236</t>
  </si>
  <si>
    <t>Joinville</t>
  </si>
  <si>
    <t>SC</t>
  </si>
  <si>
    <t>89218-060</t>
  </si>
  <si>
    <t xml:space="preserve"> 04.055.601/0001-52</t>
  </si>
  <si>
    <t>becomex</t>
  </si>
  <si>
    <t>FACE DIGITAL</t>
  </si>
  <si>
    <t>face digital</t>
  </si>
  <si>
    <t>Rua Santos Dumont,1000</t>
  </si>
  <si>
    <t>Rua Santos Dumont,1001</t>
  </si>
  <si>
    <t>Rua Santos Dumont,1002</t>
  </si>
  <si>
    <t>Rua Santos Dumont,1003</t>
  </si>
  <si>
    <t>Rua Santos Dumont,1004</t>
  </si>
  <si>
    <t>Rua Santos Dumont,1005</t>
  </si>
  <si>
    <t>Rua Santos Dumont,1006</t>
  </si>
  <si>
    <t>Jaraguá do Sul</t>
  </si>
  <si>
    <t>88120-000</t>
  </si>
  <si>
    <t>88120-001</t>
  </si>
  <si>
    <t>88120-002</t>
  </si>
  <si>
    <t>88120-003</t>
  </si>
  <si>
    <t>88120-004</t>
  </si>
  <si>
    <t>88120-005</t>
  </si>
  <si>
    <t>88120-006</t>
  </si>
  <si>
    <t>Rótulos de Linha</t>
  </si>
  <si>
    <t>Total Geral</t>
  </si>
  <si>
    <t>Soma de Valor Faturado</t>
  </si>
  <si>
    <t>Soma de Valor Custo</t>
  </si>
  <si>
    <t>Soma de Resultado Venda</t>
  </si>
  <si>
    <t>Descrição do Serviço</t>
  </si>
  <si>
    <t>ABC</t>
  </si>
  <si>
    <t>xyz</t>
  </si>
  <si>
    <t>KTM</t>
  </si>
  <si>
    <t>Cod_SERVICO</t>
  </si>
  <si>
    <t>Cod_Serviço</t>
  </si>
  <si>
    <t>Descrição</t>
  </si>
  <si>
    <t>XYZ</t>
  </si>
  <si>
    <t>Horas Trabalhadas</t>
  </si>
  <si>
    <t>Valor Hora</t>
  </si>
  <si>
    <t xml:space="preserve"> 04055601000152</t>
  </si>
  <si>
    <t>Teste</t>
  </si>
  <si>
    <t>8787878000199</t>
  </si>
  <si>
    <t>Rua Teste</t>
  </si>
  <si>
    <t>Curitiba</t>
  </si>
  <si>
    <t>PR</t>
  </si>
  <si>
    <t>84100-000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</si>
</sst>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3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[FDS_Vendas_Serviço_Junho2021.xlsx]Painel_Venda_Cliente!Tabela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Painel_Venda_Cliente!$B$3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0C-4D41-90A4-FCF5F8193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0C-4D41-90A4-FCF5F8193D41}"/>
              </c:ext>
            </c:extLst>
          </c:dPt>
          <c:cat>
            <c:strRef>
              <c:f>Painel_Venda_Cliente!$A$4:$A$6</c:f>
              <c:strCache>
                <c:ptCount val="2"/>
                <c:pt idx="0">
                  <c:v> 04.055.601/0001-52</c:v>
                </c:pt>
                <c:pt idx="1">
                  <c:v>04819665000182</c:v>
                </c:pt>
              </c:strCache>
            </c:strRef>
          </c:cat>
          <c:val>
            <c:numRef>
              <c:f>Painel_Venda_Cliente!$B$4:$B$6</c:f>
              <c:numCache>
                <c:formatCode>_(* #,##0.00_);_(* \(#,##0.00\);_(* "-"??_);_(@_)</c:formatCode>
                <c:ptCount val="2"/>
                <c:pt idx="0">
                  <c:v>229000</c:v>
                </c:pt>
                <c:pt idx="1">
                  <c:v>97050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5-4F33-93AD-DAE414DC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[FDS_Vendas_Serviço_Junho2021.xlsx]Painel_Venda_Serviço!Tabela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Painel_Venda_Serviço!$B$3</c:f>
              <c:strCache>
                <c:ptCount val="1"/>
                <c:pt idx="0">
                  <c:v>Soma de Valor Faturado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EE-4DCC-AFDA-02F6DBC29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EE-4DCC-AFDA-02F6DBC29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EE-4DCC-AFDA-02F6DBC293FB}"/>
              </c:ext>
            </c:extLst>
          </c:dPt>
          <c:cat>
            <c:strRef>
              <c:f>Painel_Venda_Serviço!$A$4:$A$7</c:f>
              <c:strCache>
                <c:ptCount val="3"/>
                <c:pt idx="0">
                  <c:v>ABC</c:v>
                </c:pt>
                <c:pt idx="1">
                  <c:v>KTM</c:v>
                </c:pt>
                <c:pt idx="2">
                  <c:v>xyz</c:v>
                </c:pt>
              </c:strCache>
            </c:strRef>
          </c:cat>
          <c:val>
            <c:numRef>
              <c:f>Painel_Venda_Serviço!$B$4:$B$7</c:f>
              <c:numCache>
                <c:formatCode>_(* #,##0.00_);_(* \(#,##0.00\);_(* "-"??_);_(@_)</c:formatCode>
                <c:ptCount val="3"/>
                <c:pt idx="0">
                  <c:v>140250</c:v>
                </c:pt>
                <c:pt idx="1">
                  <c:v>99500</c:v>
                </c:pt>
                <c:pt idx="2">
                  <c:v>86300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3DF-816E-B092D39243C6}"/>
            </c:ext>
          </c:extLst>
        </c:ser>
        <c:ser>
          <c:idx val="1"/>
          <c:order val="1"/>
          <c:tx>
            <c:strRef>
              <c:f>Painel_Venda_Serviço!$C$3</c:f>
              <c:strCache>
                <c:ptCount val="1"/>
                <c:pt idx="0">
                  <c:v>Soma de Resultado Venda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EE-4DCC-AFDA-02F6DBC29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EE-4DCC-AFDA-02F6DBC29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EE-4DCC-AFDA-02F6DBC293FB}"/>
              </c:ext>
            </c:extLst>
          </c:dPt>
          <c:cat>
            <c:strRef>
              <c:f>Painel_Venda_Serviço!$A$4:$A$7</c:f>
              <c:strCache>
                <c:ptCount val="3"/>
                <c:pt idx="0">
                  <c:v>ABC</c:v>
                </c:pt>
                <c:pt idx="1">
                  <c:v>KTM</c:v>
                </c:pt>
                <c:pt idx="2">
                  <c:v>xyz</c:v>
                </c:pt>
              </c:strCache>
            </c:strRef>
          </c:cat>
          <c:val>
            <c:numRef>
              <c:f>Painel_Venda_Serviço!$C$4:$C$7</c:f>
              <c:numCache>
                <c:formatCode>_(* #,##0.00_);_(* \(#,##0.00\);_(* "-"??_);_(@_)</c:formatCode>
                <c:ptCount val="3"/>
                <c:pt idx="0">
                  <c:v>31350</c:v>
                </c:pt>
                <c:pt idx="1">
                  <c:v>11500</c:v>
                </c:pt>
                <c:pt idx="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5-43DF-816E-B092D392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148590</xdr:rowOff>
    </xdr:from>
    <xdr:to>
      <xdr:col>10</xdr:col>
      <xdr:colOff>304800</xdr:colOff>
      <xdr:row>16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9228F-9847-4C2B-B4E8-D5F5ACF6D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102870</xdr:rowOff>
    </xdr:from>
    <xdr:to>
      <xdr:col>10</xdr:col>
      <xdr:colOff>571500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7CD09-9638-4BEE-AE2F-1A447B92D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el de Amorim" refreshedDate="44463.480400810186" createdVersion="7" refreshedVersion="7" minRefreshableVersion="3" recordCount="22" xr:uid="{3766E56B-3B47-461E-BBAC-4853CA2AA3DD}">
  <cacheSource type="worksheet">
    <worksheetSource ref="A3:M25" sheet="vendas_cliente"/>
  </cacheSource>
  <cacheFields count="12">
    <cacheField name="CNPJ" numFmtId="49">
      <sharedItems count="8">
        <s v="04819665000182"/>
        <s v=" 04.055.601/0001-52"/>
        <s v=" 04.055.601/0001-57" u="1"/>
        <s v=" 04.055.601/0001-55" u="1"/>
        <s v=" 04.055.601/0001-53" u="1"/>
        <s v=" 04.055.601/0001-58" u="1"/>
        <s v=" 04.055.601/0001-56" u="1"/>
        <s v=" 04.055.601/0001-54" u="1"/>
      </sharedItems>
    </cacheField>
    <cacheField name="Razão Social" numFmtId="0">
      <sharedItems/>
    </cacheField>
    <cacheField name="Endereço" numFmtId="0">
      <sharedItems/>
    </cacheField>
    <cacheField name="Cidade" numFmtId="0">
      <sharedItems/>
    </cacheField>
    <cacheField name="UF" numFmtId="0">
      <sharedItems/>
    </cacheField>
    <cacheField name="CEP" numFmtId="0">
      <sharedItems/>
    </cacheField>
    <cacheField name="Data Venda" numFmtId="14">
      <sharedItems containsSemiMixedTypes="0" containsNonDate="0" containsDate="1" containsString="0" minDate="2021-06-01T00:00:00" maxDate="2021-06-17T00:00:00" count="16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</sharedItems>
    </cacheField>
    <cacheField name="Cod_SERVICO" numFmtId="0">
      <sharedItems containsSemiMixedTypes="0" containsString="0" containsNumber="1" containsInteger="1" minValue="1" maxValue="3"/>
    </cacheField>
    <cacheField name="Descrição do Serviço" numFmtId="0">
      <sharedItems count="3">
        <s v="ABC"/>
        <s v="xyz"/>
        <s v="KTM"/>
      </sharedItems>
    </cacheField>
    <cacheField name="Valor Faturado" numFmtId="43">
      <sharedItems containsSemiMixedTypes="0" containsString="0" containsNumber="1" containsInteger="1" minValue="1000" maxValue="50000"/>
    </cacheField>
    <cacheField name="Valor Custo" numFmtId="43">
      <sharedItems containsSemiMixedTypes="0" containsString="0" containsNumber="1" containsInteger="1" minValue="500" maxValue="45000"/>
    </cacheField>
    <cacheField name="Resultado Venda" numFmtId="43">
      <sharedItems containsSemiMixedTypes="0" containsString="0" containsNumber="1" containsInteger="1" minValue="-38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FACE Digital"/>
    <s v="Rua Guia Lopes, 236"/>
    <s v="Joinville"/>
    <s v="SC"/>
    <s v="89218-060"/>
    <x v="0"/>
    <n v="1"/>
    <x v="0"/>
    <n v="15000"/>
    <n v="8000"/>
    <n v="7000"/>
  </r>
  <r>
    <x v="0"/>
    <s v="FACE Digital"/>
    <s v="Rua Guia Lopes, 236"/>
    <s v="Joinville"/>
    <s v="SC"/>
    <s v="89218-060"/>
    <x v="1"/>
    <n v="1"/>
    <x v="0"/>
    <n v="8000"/>
    <n v="6500"/>
    <n v="1500"/>
  </r>
  <r>
    <x v="0"/>
    <s v="FACE Digital"/>
    <s v="Rua Guia Lopes, 236"/>
    <s v="Joinville"/>
    <s v="SC"/>
    <s v="89218-060"/>
    <x v="2"/>
    <n v="2"/>
    <x v="1"/>
    <n v="5000"/>
    <n v="6500"/>
    <n v="-1500"/>
  </r>
  <r>
    <x v="0"/>
    <s v="FACE Digital"/>
    <s v="Rua Guia Lopes, 236"/>
    <s v="Joinville"/>
    <s v="SC"/>
    <s v="89218-060"/>
    <x v="3"/>
    <n v="2"/>
    <x v="1"/>
    <n v="3500"/>
    <n v="1600"/>
    <n v="1900"/>
  </r>
  <r>
    <x v="0"/>
    <s v="FACE Digital"/>
    <s v="Rua Guia Lopes, 236"/>
    <s v="Joinville"/>
    <s v="SC"/>
    <s v="89218-060"/>
    <x v="4"/>
    <n v="3"/>
    <x v="2"/>
    <n v="2500"/>
    <n v="3000"/>
    <n v="-500"/>
  </r>
  <r>
    <x v="0"/>
    <s v="FACE Digital"/>
    <s v="Rua Guia Lopes, 236"/>
    <s v="Joinville"/>
    <s v="SC"/>
    <s v="89218-060"/>
    <x v="5"/>
    <n v="2"/>
    <x v="1"/>
    <n v="7600"/>
    <n v="7000"/>
    <n v="600"/>
  </r>
  <r>
    <x v="0"/>
    <s v="FACE Digital"/>
    <s v="Rua Guia Lopes, 236"/>
    <s v="Joinville"/>
    <s v="SC"/>
    <s v="89218-060"/>
    <x v="6"/>
    <n v="1"/>
    <x v="0"/>
    <n v="7500"/>
    <n v="6000"/>
    <n v="1500"/>
  </r>
  <r>
    <x v="0"/>
    <s v="FACE Digital"/>
    <s v="Rua Guia Lopes, 236"/>
    <s v="Joinville"/>
    <s v="SC"/>
    <s v="89218-060"/>
    <x v="7"/>
    <n v="3"/>
    <x v="2"/>
    <n v="6000"/>
    <n v="500"/>
    <n v="5500"/>
  </r>
  <r>
    <x v="0"/>
    <s v="FACE Digital"/>
    <s v="Rua Guia Lopes, 236"/>
    <s v="Joinville"/>
    <s v="SC"/>
    <s v="89218-060"/>
    <x v="8"/>
    <n v="2"/>
    <x v="1"/>
    <n v="1200"/>
    <n v="5000"/>
    <n v="-3800"/>
  </r>
  <r>
    <x v="0"/>
    <s v="FACE Digital"/>
    <s v="Rua Guia Lopes, 236"/>
    <s v="Joinville"/>
    <s v="SC"/>
    <s v="89218-060"/>
    <x v="9"/>
    <n v="1"/>
    <x v="0"/>
    <n v="12000"/>
    <n v="8000"/>
    <n v="4000"/>
  </r>
  <r>
    <x v="0"/>
    <s v="FACE Digital"/>
    <s v="Rua Guia Lopes, 236"/>
    <s v="Joinville"/>
    <s v="SC"/>
    <s v="89218-060"/>
    <x v="10"/>
    <n v="3"/>
    <x v="2"/>
    <n v="11000"/>
    <n v="8000"/>
    <n v="3000"/>
  </r>
  <r>
    <x v="0"/>
    <s v="FACE Digital"/>
    <s v="Rua Guia Lopes, 236"/>
    <s v="Joinville"/>
    <s v="SC"/>
    <s v="89218-060"/>
    <x v="11"/>
    <n v="2"/>
    <x v="1"/>
    <n v="10000"/>
    <n v="7500"/>
    <n v="2500"/>
  </r>
  <r>
    <x v="0"/>
    <s v="FACE Digital"/>
    <s v="Rua Guia Lopes, 236"/>
    <s v="Joinville"/>
    <s v="SC"/>
    <s v="89218-060"/>
    <x v="12"/>
    <n v="2"/>
    <x v="1"/>
    <n v="1000"/>
    <n v="650"/>
    <n v="350"/>
  </r>
  <r>
    <x v="0"/>
    <s v="FACE Digital"/>
    <s v="Rua Guia Lopes, 236"/>
    <s v="Joinville"/>
    <s v="SC"/>
    <s v="89218-060"/>
    <x v="13"/>
    <n v="1"/>
    <x v="0"/>
    <n v="5400"/>
    <n v="5000"/>
    <n v="400"/>
  </r>
  <r>
    <x v="0"/>
    <s v="FACE Digital"/>
    <s v="Rua Guia Lopes, 236"/>
    <s v="Joinville"/>
    <s v="SC"/>
    <s v="89218-060"/>
    <x v="14"/>
    <n v="1"/>
    <x v="0"/>
    <n v="1350"/>
    <n v="1400"/>
    <n v="-50"/>
  </r>
  <r>
    <x v="1"/>
    <s v="becomex"/>
    <s v="Rua Santos Dumont,1000"/>
    <s v="Jaraguá do Sul"/>
    <s v="SC"/>
    <s v="88120-000"/>
    <x v="1"/>
    <n v="1"/>
    <x v="0"/>
    <n v="50000"/>
    <n v="45000"/>
    <n v="5000"/>
  </r>
  <r>
    <x v="1"/>
    <s v="becomex"/>
    <s v="Rua Santos Dumont,1001"/>
    <s v="Jaraguá do Sul"/>
    <s v="SC"/>
    <s v="88120-001"/>
    <x v="4"/>
    <n v="3"/>
    <x v="2"/>
    <n v="32000"/>
    <n v="30000"/>
    <n v="2000"/>
  </r>
  <r>
    <x v="1"/>
    <s v="becomex"/>
    <s v="Rua Santos Dumont,1002"/>
    <s v="Jaraguá do Sul"/>
    <s v="SC"/>
    <s v="88120-002"/>
    <x v="9"/>
    <n v="3"/>
    <x v="2"/>
    <n v="23000"/>
    <n v="24000"/>
    <n v="-1000"/>
  </r>
  <r>
    <x v="1"/>
    <s v="becomex"/>
    <s v="Rua Santos Dumont,1003"/>
    <s v="Jaraguá do Sul"/>
    <s v="SC"/>
    <s v="88120-003"/>
    <x v="11"/>
    <n v="3"/>
    <x v="2"/>
    <n v="25000"/>
    <n v="22500"/>
    <n v="2500"/>
  </r>
  <r>
    <x v="1"/>
    <s v="becomex"/>
    <s v="Rua Santos Dumont,1004"/>
    <s v="Jaraguá do Sul"/>
    <s v="SC"/>
    <s v="88120-004"/>
    <x v="13"/>
    <n v="2"/>
    <x v="1"/>
    <n v="28000"/>
    <n v="27000"/>
    <n v="1000"/>
  </r>
  <r>
    <x v="1"/>
    <s v="becomex"/>
    <s v="Rua Santos Dumont,1005"/>
    <s v="Jaraguá do Sul"/>
    <s v="SC"/>
    <s v="88120-005"/>
    <x v="15"/>
    <n v="2"/>
    <x v="1"/>
    <n v="30000"/>
    <n v="30000"/>
    <n v="0"/>
  </r>
  <r>
    <x v="1"/>
    <s v="becomex"/>
    <s v="Rua Santos Dumont,1006"/>
    <s v="Jaraguá do Sul"/>
    <s v="SC"/>
    <s v="88120-006"/>
    <x v="14"/>
    <n v="1"/>
    <x v="0"/>
    <n v="41000"/>
    <n v="29000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04867-83EB-4DC9-83EF-6D4A2C01E909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6" firstHeaderRow="1" firstDataRow="1" firstDataCol="1"/>
  <pivotFields count="12">
    <pivotField axis="axisRow" showAll="0">
      <items count="9">
        <item x="1"/>
        <item m="1" x="4"/>
        <item m="1" x="7"/>
        <item m="1" x="3"/>
        <item m="1" x="6"/>
        <item m="1" x="2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numFmtId="43" showAll="0"/>
    <pivotField numFmtId="43" showAll="0"/>
    <pivotField numFmtId="43" showAll="0"/>
  </pivotFields>
  <rowFields count="1">
    <field x="0"/>
  </rowFields>
  <rowItems count="3">
    <i>
      <x/>
    </i>
    <i>
      <x v="7"/>
    </i>
    <i t="grand">
      <x/>
    </i>
  </rowItems>
  <colItems count="1">
    <i/>
  </colItems>
  <dataFields count="1">
    <dataField name="Soma de Valor Faturado" fld="9" baseField="0" baseItem="0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946BD-3FC0-4767-9A1C-7612829C50C0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C7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43" showAll="0"/>
    <pivotField numFmtId="43" showAll="0"/>
    <pivotField dataField="1" numFmtId="43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Faturado" fld="9" baseField="0" baseItem="0"/>
    <dataField name="Soma de Resultado Venda" fld="11" baseField="0" baseItem="0"/>
  </dataFields>
  <formats count="1">
    <format dxfId="0">
      <pivotArea outline="0" collapsedLevelsAreSubtotals="1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1FD0A-C421-481A-A69B-A8DE94B8A804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Faturado" fld="9" baseField="0" baseItem="0"/>
    <dataField name="Soma de Valor Custo" fld="10" baseField="0" baseItem="0"/>
    <dataField name="Soma de Resultado Vend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4936-D641-4FF5-AE30-26B90A47DEB5}">
  <sheetPr codeName="Planilha1"/>
  <dimension ref="A3:M27"/>
  <sheetViews>
    <sheetView topLeftCell="A6" workbookViewId="0">
      <selection activeCell="M27" sqref="M27"/>
    </sheetView>
  </sheetViews>
  <sheetFormatPr defaultRowHeight="14.4" x14ac:dyDescent="0.3"/>
  <cols>
    <col min="1" max="1" width="17.5546875" style="1" customWidth="1"/>
    <col min="2" max="2" width="11.21875" bestFit="1" customWidth="1"/>
    <col min="3" max="3" width="21.77734375" bestFit="1" customWidth="1"/>
    <col min="4" max="4" width="12.5546875" bestFit="1" customWidth="1"/>
    <col min="5" max="5" width="13.88671875" customWidth="1"/>
    <col min="6" max="7" width="12.88671875" customWidth="1"/>
    <col min="8" max="8" width="12.88671875" style="13" customWidth="1"/>
    <col min="9" max="9" width="18.44140625" style="13" bestFit="1" customWidth="1"/>
    <col min="10" max="10" width="16.5546875" style="6" bestFit="1" customWidth="1"/>
    <col min="11" max="11" width="13.5546875" bestFit="1" customWidth="1"/>
    <col min="12" max="12" width="10.6640625" bestFit="1" customWidth="1"/>
    <col min="13" max="13" width="15.33203125" bestFit="1" customWidth="1"/>
    <col min="14" max="14" width="14.88671875" customWidth="1"/>
  </cols>
  <sheetData>
    <row r="3" spans="1:13" x14ac:dyDescent="0.3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8</v>
      </c>
      <c r="H3" s="12" t="s">
        <v>44</v>
      </c>
      <c r="I3" s="12" t="s">
        <v>40</v>
      </c>
      <c r="J3" s="11" t="s">
        <v>48</v>
      </c>
      <c r="K3" s="10" t="s">
        <v>6</v>
      </c>
      <c r="L3" s="10" t="s">
        <v>7</v>
      </c>
      <c r="M3" s="10" t="s">
        <v>9</v>
      </c>
    </row>
    <row r="4" spans="1:13" x14ac:dyDescent="0.3">
      <c r="A4" s="1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s="2">
        <v>44348</v>
      </c>
      <c r="H4" s="13">
        <v>1</v>
      </c>
      <c r="I4" s="13" t="s">
        <v>41</v>
      </c>
      <c r="J4" s="8">
        <f>K4/150</f>
        <v>100</v>
      </c>
      <c r="K4" s="3">
        <v>15000</v>
      </c>
      <c r="L4" s="3">
        <v>8000</v>
      </c>
      <c r="M4" s="3">
        <f t="shared" ref="M4:M27" si="0">K4-L4</f>
        <v>7000</v>
      </c>
    </row>
    <row r="5" spans="1:13" x14ac:dyDescent="0.3">
      <c r="A5" s="1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s="2">
        <v>44349</v>
      </c>
      <c r="H5" s="13">
        <v>1</v>
      </c>
      <c r="I5" s="13" t="s">
        <v>41</v>
      </c>
      <c r="J5" s="8">
        <f>K5/150</f>
        <v>53.333333333333336</v>
      </c>
      <c r="K5" s="3">
        <v>8000</v>
      </c>
      <c r="L5" s="3">
        <v>6500</v>
      </c>
      <c r="M5" s="3">
        <f t="shared" si="0"/>
        <v>1500</v>
      </c>
    </row>
    <row r="6" spans="1:13" x14ac:dyDescent="0.3">
      <c r="A6" s="1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s="2">
        <v>44354</v>
      </c>
      <c r="H6" s="13">
        <v>1</v>
      </c>
      <c r="I6" s="13" t="s">
        <v>41</v>
      </c>
      <c r="J6" s="8">
        <f t="shared" ref="J6:J11" si="1">K6/150</f>
        <v>50</v>
      </c>
      <c r="K6" s="3">
        <v>7500</v>
      </c>
      <c r="L6" s="3">
        <v>6000</v>
      </c>
      <c r="M6" s="3">
        <f t="shared" si="0"/>
        <v>1500</v>
      </c>
    </row>
    <row r="7" spans="1:13" x14ac:dyDescent="0.3">
      <c r="A7" s="1" t="s">
        <v>10</v>
      </c>
      <c r="B7" t="s">
        <v>18</v>
      </c>
      <c r="C7" t="s">
        <v>12</v>
      </c>
      <c r="D7" t="s">
        <v>13</v>
      </c>
      <c r="E7" t="s">
        <v>14</v>
      </c>
      <c r="F7" t="s">
        <v>15</v>
      </c>
      <c r="G7" s="2">
        <v>44357</v>
      </c>
      <c r="H7" s="13">
        <v>1</v>
      </c>
      <c r="I7" s="13" t="s">
        <v>41</v>
      </c>
      <c r="J7" s="8">
        <f t="shared" si="1"/>
        <v>80</v>
      </c>
      <c r="K7" s="3">
        <v>12000</v>
      </c>
      <c r="L7" s="3">
        <v>8000</v>
      </c>
      <c r="M7" s="3">
        <f t="shared" si="0"/>
        <v>4000</v>
      </c>
    </row>
    <row r="8" spans="1:13" x14ac:dyDescent="0.3">
      <c r="A8" s="1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s="2">
        <v>44361</v>
      </c>
      <c r="H8" s="13">
        <v>1</v>
      </c>
      <c r="I8" s="13" t="s">
        <v>41</v>
      </c>
      <c r="J8" s="8">
        <f t="shared" si="1"/>
        <v>36</v>
      </c>
      <c r="K8" s="3">
        <v>5400</v>
      </c>
      <c r="L8" s="3">
        <v>5000</v>
      </c>
      <c r="M8" s="3">
        <f t="shared" si="0"/>
        <v>400</v>
      </c>
    </row>
    <row r="9" spans="1:13" x14ac:dyDescent="0.3">
      <c r="A9" s="1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s="2">
        <v>44362</v>
      </c>
      <c r="H9" s="13">
        <v>1</v>
      </c>
      <c r="I9" s="13" t="s">
        <v>41</v>
      </c>
      <c r="J9" s="8">
        <f t="shared" si="1"/>
        <v>9</v>
      </c>
      <c r="K9" s="3">
        <v>1350</v>
      </c>
      <c r="L9" s="3">
        <v>1400</v>
      </c>
      <c r="M9" s="3">
        <f t="shared" si="0"/>
        <v>-50</v>
      </c>
    </row>
    <row r="10" spans="1:13" x14ac:dyDescent="0.3">
      <c r="A10" s="1" t="s">
        <v>50</v>
      </c>
      <c r="B10" t="s">
        <v>17</v>
      </c>
      <c r="C10" t="s">
        <v>20</v>
      </c>
      <c r="D10" t="s">
        <v>27</v>
      </c>
      <c r="E10" t="s">
        <v>14</v>
      </c>
      <c r="F10" t="s">
        <v>28</v>
      </c>
      <c r="G10" s="2">
        <v>44349</v>
      </c>
      <c r="H10" s="13">
        <v>1</v>
      </c>
      <c r="I10" s="13" t="s">
        <v>41</v>
      </c>
      <c r="J10" s="8">
        <f t="shared" si="1"/>
        <v>333.33333333333331</v>
      </c>
      <c r="K10" s="3">
        <v>50000</v>
      </c>
      <c r="L10" s="3">
        <v>45000</v>
      </c>
      <c r="M10" s="3">
        <f t="shared" si="0"/>
        <v>5000</v>
      </c>
    </row>
    <row r="11" spans="1:13" x14ac:dyDescent="0.3">
      <c r="A11" s="1" t="s">
        <v>50</v>
      </c>
      <c r="B11" t="s">
        <v>17</v>
      </c>
      <c r="C11" t="s">
        <v>26</v>
      </c>
      <c r="D11" t="s">
        <v>27</v>
      </c>
      <c r="E11" t="s">
        <v>14</v>
      </c>
      <c r="F11" t="s">
        <v>34</v>
      </c>
      <c r="G11" s="2">
        <v>44362</v>
      </c>
      <c r="H11" s="13">
        <v>1</v>
      </c>
      <c r="I11" s="13" t="s">
        <v>41</v>
      </c>
      <c r="J11" s="8">
        <f t="shared" si="1"/>
        <v>273.33333333333331</v>
      </c>
      <c r="K11" s="3">
        <v>41000</v>
      </c>
      <c r="L11" s="3">
        <v>29000</v>
      </c>
      <c r="M11" s="3">
        <f t="shared" si="0"/>
        <v>12000</v>
      </c>
    </row>
    <row r="12" spans="1:13" x14ac:dyDescent="0.3">
      <c r="A12" s="1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s="2">
        <v>44350</v>
      </c>
      <c r="H12" s="13">
        <v>2</v>
      </c>
      <c r="I12" s="13" t="s">
        <v>42</v>
      </c>
      <c r="J12" s="8">
        <f>K12/120</f>
        <v>41.666666666666664</v>
      </c>
      <c r="K12" s="3">
        <v>5000</v>
      </c>
      <c r="L12" s="3">
        <v>6500</v>
      </c>
      <c r="M12" s="3">
        <f t="shared" si="0"/>
        <v>-1500</v>
      </c>
    </row>
    <row r="13" spans="1:13" x14ac:dyDescent="0.3">
      <c r="A13" s="1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s="2">
        <v>44351</v>
      </c>
      <c r="H13" s="13">
        <v>2</v>
      </c>
      <c r="I13" s="13" t="s">
        <v>42</v>
      </c>
      <c r="J13" s="8">
        <f>K13/120</f>
        <v>29.166666666666668</v>
      </c>
      <c r="K13" s="3">
        <v>3500</v>
      </c>
      <c r="L13" s="3">
        <v>1600</v>
      </c>
      <c r="M13" s="3">
        <f t="shared" si="0"/>
        <v>1900</v>
      </c>
    </row>
    <row r="14" spans="1:13" x14ac:dyDescent="0.3">
      <c r="A14" s="1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s="2">
        <v>44353</v>
      </c>
      <c r="H14" s="13">
        <v>2</v>
      </c>
      <c r="I14" s="13" t="s">
        <v>42</v>
      </c>
      <c r="J14" s="8">
        <f t="shared" ref="J14:J19" si="2">K14/120</f>
        <v>63.333333333333336</v>
      </c>
      <c r="K14" s="3">
        <v>7600</v>
      </c>
      <c r="L14" s="3">
        <v>7000</v>
      </c>
      <c r="M14" s="3">
        <f t="shared" si="0"/>
        <v>600</v>
      </c>
    </row>
    <row r="15" spans="1:13" x14ac:dyDescent="0.3">
      <c r="A15" s="1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s="2">
        <v>44356</v>
      </c>
      <c r="H15" s="13">
        <v>2</v>
      </c>
      <c r="I15" s="13" t="s">
        <v>42</v>
      </c>
      <c r="J15" s="8">
        <f t="shared" si="2"/>
        <v>10</v>
      </c>
      <c r="K15" s="3">
        <v>1200</v>
      </c>
      <c r="L15" s="3">
        <v>5000</v>
      </c>
      <c r="M15" s="3">
        <f t="shared" si="0"/>
        <v>-3800</v>
      </c>
    </row>
    <row r="16" spans="1:13" x14ac:dyDescent="0.3">
      <c r="A16" s="1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s="2">
        <v>44359</v>
      </c>
      <c r="H16" s="13">
        <v>2</v>
      </c>
      <c r="I16" s="13" t="s">
        <v>42</v>
      </c>
      <c r="J16" s="8">
        <f t="shared" si="2"/>
        <v>83.333333333333329</v>
      </c>
      <c r="K16" s="3">
        <v>10000</v>
      </c>
      <c r="L16" s="3">
        <v>7500</v>
      </c>
      <c r="M16" s="3">
        <f t="shared" si="0"/>
        <v>2500</v>
      </c>
    </row>
    <row r="17" spans="1:13" x14ac:dyDescent="0.3">
      <c r="A17" s="1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s="2">
        <v>44360</v>
      </c>
      <c r="H17" s="13">
        <v>2</v>
      </c>
      <c r="I17" s="13" t="s">
        <v>42</v>
      </c>
      <c r="J17" s="8">
        <f t="shared" si="2"/>
        <v>8.3333333333333339</v>
      </c>
      <c r="K17" s="3">
        <v>1000</v>
      </c>
      <c r="L17" s="3">
        <v>650</v>
      </c>
      <c r="M17" s="3">
        <f t="shared" si="0"/>
        <v>350</v>
      </c>
    </row>
    <row r="18" spans="1:13" x14ac:dyDescent="0.3">
      <c r="A18" s="1" t="s">
        <v>50</v>
      </c>
      <c r="B18" t="s">
        <v>17</v>
      </c>
      <c r="C18" t="s">
        <v>24</v>
      </c>
      <c r="D18" t="s">
        <v>27</v>
      </c>
      <c r="E18" t="s">
        <v>14</v>
      </c>
      <c r="F18" t="s">
        <v>32</v>
      </c>
      <c r="G18" s="2">
        <v>44361</v>
      </c>
      <c r="H18" s="13">
        <v>2</v>
      </c>
      <c r="I18" s="13" t="s">
        <v>42</v>
      </c>
      <c r="J18" s="8">
        <f t="shared" si="2"/>
        <v>233.33333333333334</v>
      </c>
      <c r="K18" s="3">
        <v>28000</v>
      </c>
      <c r="L18" s="3">
        <v>27000</v>
      </c>
      <c r="M18" s="3">
        <f t="shared" si="0"/>
        <v>1000</v>
      </c>
    </row>
    <row r="19" spans="1:13" x14ac:dyDescent="0.3">
      <c r="A19" s="1" t="s">
        <v>50</v>
      </c>
      <c r="B19" t="s">
        <v>17</v>
      </c>
      <c r="C19" t="s">
        <v>25</v>
      </c>
      <c r="D19" t="s">
        <v>27</v>
      </c>
      <c r="E19" t="s">
        <v>14</v>
      </c>
      <c r="F19" t="s">
        <v>33</v>
      </c>
      <c r="G19" s="2">
        <v>44363</v>
      </c>
      <c r="H19" s="13">
        <v>2</v>
      </c>
      <c r="I19" s="13" t="s">
        <v>42</v>
      </c>
      <c r="J19" s="8">
        <f t="shared" si="2"/>
        <v>250</v>
      </c>
      <c r="K19" s="3">
        <v>30000</v>
      </c>
      <c r="L19" s="3">
        <v>30000</v>
      </c>
      <c r="M19" s="3">
        <f t="shared" si="0"/>
        <v>0</v>
      </c>
    </row>
    <row r="20" spans="1:13" x14ac:dyDescent="0.3">
      <c r="A20" s="1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s="2">
        <v>44352</v>
      </c>
      <c r="H20" s="13">
        <v>3</v>
      </c>
      <c r="I20" s="13" t="s">
        <v>43</v>
      </c>
      <c r="J20" s="8">
        <f>K20/170</f>
        <v>14.705882352941176</v>
      </c>
      <c r="K20" s="3">
        <v>2500</v>
      </c>
      <c r="L20" s="3">
        <v>3000</v>
      </c>
      <c r="M20" s="3">
        <f t="shared" si="0"/>
        <v>-500</v>
      </c>
    </row>
    <row r="21" spans="1:13" x14ac:dyDescent="0.3">
      <c r="A21" s="1" t="s">
        <v>10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s="2">
        <v>44355</v>
      </c>
      <c r="H21" s="13">
        <v>3</v>
      </c>
      <c r="I21" s="13" t="s">
        <v>43</v>
      </c>
      <c r="J21" s="8">
        <f t="shared" ref="J21:J25" si="3">K21/170</f>
        <v>35.294117647058826</v>
      </c>
      <c r="K21" s="3">
        <v>6000</v>
      </c>
      <c r="L21" s="3">
        <v>500</v>
      </c>
      <c r="M21" s="3">
        <f t="shared" si="0"/>
        <v>5500</v>
      </c>
    </row>
    <row r="22" spans="1:13" x14ac:dyDescent="0.3">
      <c r="A22" s="1" t="s">
        <v>10</v>
      </c>
      <c r="B22" t="s">
        <v>19</v>
      </c>
      <c r="C22" t="s">
        <v>12</v>
      </c>
      <c r="D22" t="s">
        <v>13</v>
      </c>
      <c r="E22" t="s">
        <v>14</v>
      </c>
      <c r="F22" t="s">
        <v>15</v>
      </c>
      <c r="G22" s="2">
        <v>44358</v>
      </c>
      <c r="H22" s="13">
        <v>3</v>
      </c>
      <c r="I22" s="13" t="s">
        <v>43</v>
      </c>
      <c r="J22" s="8">
        <f t="shared" si="3"/>
        <v>64.705882352941174</v>
      </c>
      <c r="K22" s="3">
        <v>11000</v>
      </c>
      <c r="L22" s="3">
        <v>8000</v>
      </c>
      <c r="M22" s="3">
        <f t="shared" si="0"/>
        <v>3000</v>
      </c>
    </row>
    <row r="23" spans="1:13" x14ac:dyDescent="0.3">
      <c r="A23" s="1" t="s">
        <v>50</v>
      </c>
      <c r="B23" t="s">
        <v>17</v>
      </c>
      <c r="C23" t="s">
        <v>21</v>
      </c>
      <c r="D23" t="s">
        <v>27</v>
      </c>
      <c r="E23" t="s">
        <v>14</v>
      </c>
      <c r="F23" t="s">
        <v>29</v>
      </c>
      <c r="G23" s="2">
        <v>44352</v>
      </c>
      <c r="H23" s="13">
        <v>3</v>
      </c>
      <c r="I23" s="13" t="s">
        <v>43</v>
      </c>
      <c r="J23" s="8">
        <f t="shared" si="3"/>
        <v>188.23529411764707</v>
      </c>
      <c r="K23" s="3">
        <v>32000</v>
      </c>
      <c r="L23" s="3">
        <v>30000</v>
      </c>
      <c r="M23" s="3">
        <f t="shared" si="0"/>
        <v>2000</v>
      </c>
    </row>
    <row r="24" spans="1:13" x14ac:dyDescent="0.3">
      <c r="A24" s="1" t="s">
        <v>50</v>
      </c>
      <c r="B24" t="s">
        <v>17</v>
      </c>
      <c r="C24" t="s">
        <v>22</v>
      </c>
      <c r="D24" t="s">
        <v>27</v>
      </c>
      <c r="E24" t="s">
        <v>14</v>
      </c>
      <c r="F24" t="s">
        <v>30</v>
      </c>
      <c r="G24" s="2">
        <v>44357</v>
      </c>
      <c r="H24" s="13">
        <v>3</v>
      </c>
      <c r="I24" s="13" t="s">
        <v>43</v>
      </c>
      <c r="J24" s="8">
        <f t="shared" si="3"/>
        <v>135.29411764705881</v>
      </c>
      <c r="K24" s="3">
        <v>23000</v>
      </c>
      <c r="L24" s="3">
        <v>24000</v>
      </c>
      <c r="M24" s="3">
        <f t="shared" si="0"/>
        <v>-1000</v>
      </c>
    </row>
    <row r="25" spans="1:13" x14ac:dyDescent="0.3">
      <c r="A25" s="1" t="s">
        <v>50</v>
      </c>
      <c r="B25" t="s">
        <v>17</v>
      </c>
      <c r="C25" t="s">
        <v>23</v>
      </c>
      <c r="D25" t="s">
        <v>27</v>
      </c>
      <c r="E25" t="s">
        <v>14</v>
      </c>
      <c r="F25" t="s">
        <v>31</v>
      </c>
      <c r="G25" s="2">
        <v>44359</v>
      </c>
      <c r="H25" s="13">
        <v>3</v>
      </c>
      <c r="I25" s="13" t="s">
        <v>43</v>
      </c>
      <c r="J25" s="8">
        <f t="shared" si="3"/>
        <v>147.05882352941177</v>
      </c>
      <c r="K25" s="3">
        <v>25000</v>
      </c>
      <c r="L25" s="3">
        <v>22500</v>
      </c>
      <c r="M25" s="3">
        <f t="shared" si="0"/>
        <v>2500</v>
      </c>
    </row>
    <row r="26" spans="1:13" x14ac:dyDescent="0.3">
      <c r="A26" s="1" t="s">
        <v>50</v>
      </c>
      <c r="B26" t="s">
        <v>17</v>
      </c>
      <c r="C26" t="s">
        <v>23</v>
      </c>
      <c r="D26" t="s">
        <v>27</v>
      </c>
      <c r="E26" t="s">
        <v>14</v>
      </c>
      <c r="F26" t="s">
        <v>31</v>
      </c>
      <c r="G26" s="2">
        <v>44359</v>
      </c>
      <c r="H26" s="13">
        <v>99</v>
      </c>
      <c r="I26" s="13" t="s">
        <v>51</v>
      </c>
      <c r="J26" s="8">
        <v>99</v>
      </c>
      <c r="K26" s="3">
        <v>99999</v>
      </c>
      <c r="L26" s="3">
        <v>88888</v>
      </c>
      <c r="M26" s="3">
        <f t="shared" si="0"/>
        <v>11111</v>
      </c>
    </row>
    <row r="27" spans="1:13" x14ac:dyDescent="0.3">
      <c r="A27" s="1" t="s">
        <v>52</v>
      </c>
      <c r="B27" t="s">
        <v>51</v>
      </c>
      <c r="C27" t="s">
        <v>53</v>
      </c>
      <c r="D27" t="s">
        <v>54</v>
      </c>
      <c r="E27" t="s">
        <v>55</v>
      </c>
      <c r="F27" t="s">
        <v>56</v>
      </c>
      <c r="G27" s="2">
        <v>44357</v>
      </c>
      <c r="H27" s="13">
        <v>1</v>
      </c>
      <c r="I27" s="13" t="s">
        <v>41</v>
      </c>
      <c r="J27" s="6">
        <v>100</v>
      </c>
      <c r="K27" s="3">
        <v>15000</v>
      </c>
      <c r="L27" s="3">
        <v>7000</v>
      </c>
      <c r="M27" s="3">
        <f t="shared" si="0"/>
        <v>8000</v>
      </c>
    </row>
  </sheetData>
  <sortState xmlns:xlrd2="http://schemas.microsoft.com/office/spreadsheetml/2017/richdata2" ref="A4:M25">
    <sortCondition ref="H3:H25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4923-20EC-46DE-BB39-B74D94E9C551}">
  <sheetPr codeName="Planilha2"/>
  <dimension ref="A1:C4"/>
  <sheetViews>
    <sheetView workbookViewId="0">
      <selection activeCell="C2" sqref="C2:C4"/>
    </sheetView>
  </sheetViews>
  <sheetFormatPr defaultRowHeight="14.4" x14ac:dyDescent="0.3"/>
  <cols>
    <col min="1" max="1" width="11.109375" bestFit="1" customWidth="1"/>
    <col min="2" max="2" width="40.21875" customWidth="1"/>
    <col min="3" max="3" width="9.77734375" bestFit="1" customWidth="1"/>
  </cols>
  <sheetData>
    <row r="1" spans="1:3" x14ac:dyDescent="0.3">
      <c r="A1" t="s">
        <v>45</v>
      </c>
      <c r="B1" t="s">
        <v>46</v>
      </c>
      <c r="C1" t="s">
        <v>49</v>
      </c>
    </row>
    <row r="2" spans="1:3" x14ac:dyDescent="0.3">
      <c r="A2" s="6">
        <v>1</v>
      </c>
      <c r="B2" s="6" t="s">
        <v>41</v>
      </c>
      <c r="C2" s="3">
        <v>150</v>
      </c>
    </row>
    <row r="3" spans="1:3" x14ac:dyDescent="0.3">
      <c r="A3" s="6">
        <v>2</v>
      </c>
      <c r="B3" s="6" t="s">
        <v>47</v>
      </c>
      <c r="C3" s="3">
        <v>120</v>
      </c>
    </row>
    <row r="4" spans="1:3" x14ac:dyDescent="0.3">
      <c r="A4" s="6">
        <v>3</v>
      </c>
      <c r="B4" s="6" t="s">
        <v>43</v>
      </c>
      <c r="C4" s="3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C146-E299-4116-AEE6-AE0D1146C553}">
  <sheetPr codeName="Planilha3"/>
  <dimension ref="A3:M24"/>
  <sheetViews>
    <sheetView tabSelected="1" workbookViewId="0">
      <selection activeCell="N23" sqref="N23"/>
    </sheetView>
  </sheetViews>
  <sheetFormatPr defaultRowHeight="14.4" x14ac:dyDescent="0.3"/>
  <cols>
    <col min="1" max="1" width="18.21875" bestFit="1" customWidth="1"/>
    <col min="2" max="2" width="21.5546875" bestFit="1" customWidth="1"/>
  </cols>
  <sheetData>
    <row r="3" spans="1:2" x14ac:dyDescent="0.3">
      <c r="A3" s="4" t="s">
        <v>35</v>
      </c>
      <c r="B3" t="s">
        <v>37</v>
      </c>
    </row>
    <row r="4" spans="1:2" x14ac:dyDescent="0.3">
      <c r="A4" s="5" t="s">
        <v>16</v>
      </c>
      <c r="B4" s="8">
        <v>229000</v>
      </c>
    </row>
    <row r="5" spans="1:2" x14ac:dyDescent="0.3">
      <c r="A5" s="5" t="s">
        <v>10</v>
      </c>
      <c r="B5" s="8">
        <v>97050</v>
      </c>
    </row>
    <row r="6" spans="1:2" x14ac:dyDescent="0.3">
      <c r="A6" s="5" t="s">
        <v>36</v>
      </c>
      <c r="B6" s="8">
        <v>326050</v>
      </c>
    </row>
    <row r="23" spans="12:13" x14ac:dyDescent="0.3">
      <c r="L23">
        <v>1837</v>
      </c>
      <c r="M23">
        <v>1140</v>
      </c>
    </row>
    <row r="24" spans="12:13" x14ac:dyDescent="0.3">
      <c r="L24">
        <v>1080</v>
      </c>
      <c r="M24">
        <f>L24*M23/L23</f>
        <v>670.22318998366904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30DA-79A2-44B9-B658-3E69C0023404}">
  <sheetPr codeName="Planilha4"/>
  <dimension ref="A3:C7"/>
  <sheetViews>
    <sheetView workbookViewId="0">
      <selection activeCell="A4" sqref="A4:C6"/>
    </sheetView>
  </sheetViews>
  <sheetFormatPr defaultRowHeight="14.4" x14ac:dyDescent="0.3"/>
  <cols>
    <col min="1" max="1" width="17.21875" bestFit="1" customWidth="1"/>
    <col min="2" max="2" width="21.5546875" bestFit="1" customWidth="1"/>
    <col min="3" max="3" width="23.33203125" bestFit="1" customWidth="1"/>
  </cols>
  <sheetData>
    <row r="3" spans="1:3" x14ac:dyDescent="0.3">
      <c r="A3" s="4" t="s">
        <v>35</v>
      </c>
      <c r="B3" t="s">
        <v>37</v>
      </c>
      <c r="C3" t="s">
        <v>39</v>
      </c>
    </row>
    <row r="4" spans="1:3" x14ac:dyDescent="0.3">
      <c r="A4" s="5" t="s">
        <v>41</v>
      </c>
      <c r="B4" s="8">
        <v>140250</v>
      </c>
      <c r="C4" s="8">
        <v>31350</v>
      </c>
    </row>
    <row r="5" spans="1:3" x14ac:dyDescent="0.3">
      <c r="A5" s="5" t="s">
        <v>43</v>
      </c>
      <c r="B5" s="8">
        <v>99500</v>
      </c>
      <c r="C5" s="8">
        <v>11500</v>
      </c>
    </row>
    <row r="6" spans="1:3" x14ac:dyDescent="0.3">
      <c r="A6" s="5" t="s">
        <v>42</v>
      </c>
      <c r="B6" s="8">
        <v>86300</v>
      </c>
      <c r="C6" s="8">
        <v>1050</v>
      </c>
    </row>
    <row r="7" spans="1:3" x14ac:dyDescent="0.3">
      <c r="A7" s="5" t="s">
        <v>36</v>
      </c>
      <c r="B7" s="8">
        <v>326050</v>
      </c>
      <c r="C7" s="8">
        <v>43900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D68B-03F4-4045-B208-4870504FC99A}">
  <sheetPr codeName="Planilha5"/>
  <dimension ref="A3:D2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1.5546875" bestFit="1" customWidth="1"/>
    <col min="3" max="3" width="18.6640625" bestFit="1" customWidth="1"/>
    <col min="4" max="4" width="23.33203125" bestFit="1" customWidth="1"/>
  </cols>
  <sheetData>
    <row r="3" spans="1:4" x14ac:dyDescent="0.3">
      <c r="A3" s="4" t="s">
        <v>35</v>
      </c>
      <c r="B3" t="s">
        <v>37</v>
      </c>
      <c r="C3" t="s">
        <v>38</v>
      </c>
      <c r="D3" t="s">
        <v>39</v>
      </c>
    </row>
    <row r="4" spans="1:4" x14ac:dyDescent="0.3">
      <c r="A4" s="7">
        <v>44348</v>
      </c>
      <c r="B4" s="6">
        <v>15000</v>
      </c>
      <c r="C4" s="6">
        <v>8000</v>
      </c>
      <c r="D4" s="6">
        <v>7000</v>
      </c>
    </row>
    <row r="5" spans="1:4" x14ac:dyDescent="0.3">
      <c r="A5" s="7">
        <v>44349</v>
      </c>
      <c r="B5" s="6">
        <v>58000</v>
      </c>
      <c r="C5" s="6">
        <v>51500</v>
      </c>
      <c r="D5" s="6">
        <v>6500</v>
      </c>
    </row>
    <row r="6" spans="1:4" x14ac:dyDescent="0.3">
      <c r="A6" s="7">
        <v>44350</v>
      </c>
      <c r="B6" s="6">
        <v>5000</v>
      </c>
      <c r="C6" s="6">
        <v>6500</v>
      </c>
      <c r="D6" s="6">
        <v>-1500</v>
      </c>
    </row>
    <row r="7" spans="1:4" x14ac:dyDescent="0.3">
      <c r="A7" s="7">
        <v>44351</v>
      </c>
      <c r="B7" s="6">
        <v>3500</v>
      </c>
      <c r="C7" s="6">
        <v>1600</v>
      </c>
      <c r="D7" s="6">
        <v>1900</v>
      </c>
    </row>
    <row r="8" spans="1:4" x14ac:dyDescent="0.3">
      <c r="A8" s="7">
        <v>44352</v>
      </c>
      <c r="B8" s="6">
        <v>34500</v>
      </c>
      <c r="C8" s="6">
        <v>33000</v>
      </c>
      <c r="D8" s="6">
        <v>1500</v>
      </c>
    </row>
    <row r="9" spans="1:4" x14ac:dyDescent="0.3">
      <c r="A9" s="7">
        <v>44353</v>
      </c>
      <c r="B9" s="6">
        <v>7600</v>
      </c>
      <c r="C9" s="6">
        <v>7000</v>
      </c>
      <c r="D9" s="6">
        <v>600</v>
      </c>
    </row>
    <row r="10" spans="1:4" x14ac:dyDescent="0.3">
      <c r="A10" s="7">
        <v>44354</v>
      </c>
      <c r="B10" s="6">
        <v>7500</v>
      </c>
      <c r="C10" s="6">
        <v>6000</v>
      </c>
      <c r="D10" s="6">
        <v>1500</v>
      </c>
    </row>
    <row r="11" spans="1:4" x14ac:dyDescent="0.3">
      <c r="A11" s="7">
        <v>44355</v>
      </c>
      <c r="B11" s="6">
        <v>6000</v>
      </c>
      <c r="C11" s="6">
        <v>500</v>
      </c>
      <c r="D11" s="6">
        <v>5500</v>
      </c>
    </row>
    <row r="12" spans="1:4" x14ac:dyDescent="0.3">
      <c r="A12" s="7">
        <v>44356</v>
      </c>
      <c r="B12" s="6">
        <v>1200</v>
      </c>
      <c r="C12" s="6">
        <v>5000</v>
      </c>
      <c r="D12" s="6">
        <v>-3800</v>
      </c>
    </row>
    <row r="13" spans="1:4" x14ac:dyDescent="0.3">
      <c r="A13" s="7">
        <v>44357</v>
      </c>
      <c r="B13" s="6">
        <v>35000</v>
      </c>
      <c r="C13" s="6">
        <v>32000</v>
      </c>
      <c r="D13" s="6">
        <v>3000</v>
      </c>
    </row>
    <row r="14" spans="1:4" x14ac:dyDescent="0.3">
      <c r="A14" s="7">
        <v>44358</v>
      </c>
      <c r="B14" s="6">
        <v>11000</v>
      </c>
      <c r="C14" s="6">
        <v>8000</v>
      </c>
      <c r="D14" s="6">
        <v>3000</v>
      </c>
    </row>
    <row r="15" spans="1:4" x14ac:dyDescent="0.3">
      <c r="A15" s="7">
        <v>44359</v>
      </c>
      <c r="B15" s="6">
        <v>35000</v>
      </c>
      <c r="C15" s="6">
        <v>30000</v>
      </c>
      <c r="D15" s="6">
        <v>5000</v>
      </c>
    </row>
    <row r="16" spans="1:4" x14ac:dyDescent="0.3">
      <c r="A16" s="7">
        <v>44360</v>
      </c>
      <c r="B16" s="6">
        <v>1000</v>
      </c>
      <c r="C16" s="6">
        <v>650</v>
      </c>
      <c r="D16" s="6">
        <v>350</v>
      </c>
    </row>
    <row r="17" spans="1:4" x14ac:dyDescent="0.3">
      <c r="A17" s="7">
        <v>44361</v>
      </c>
      <c r="B17" s="6">
        <v>33400</v>
      </c>
      <c r="C17" s="6">
        <v>32000</v>
      </c>
      <c r="D17" s="6">
        <v>1400</v>
      </c>
    </row>
    <row r="18" spans="1:4" x14ac:dyDescent="0.3">
      <c r="A18" s="7">
        <v>44362</v>
      </c>
      <c r="B18" s="6">
        <v>42350</v>
      </c>
      <c r="C18" s="6">
        <v>30400</v>
      </c>
      <c r="D18" s="6">
        <v>11950</v>
      </c>
    </row>
    <row r="19" spans="1:4" x14ac:dyDescent="0.3">
      <c r="A19" s="7">
        <v>44363</v>
      </c>
      <c r="B19" s="6">
        <v>30000</v>
      </c>
      <c r="C19" s="6">
        <v>30000</v>
      </c>
      <c r="D19" s="6">
        <v>0</v>
      </c>
    </row>
    <row r="20" spans="1:4" x14ac:dyDescent="0.3">
      <c r="A20" s="7" t="s">
        <v>36</v>
      </c>
      <c r="B20" s="6">
        <v>326050</v>
      </c>
      <c r="C20" s="6">
        <v>282150</v>
      </c>
      <c r="D20" s="6">
        <v>43900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vendas_cliente</vt:lpstr>
      <vt:lpstr>Cad_servico</vt:lpstr>
      <vt:lpstr>Painel_Venda_Cliente</vt:lpstr>
      <vt:lpstr>Painel_Venda_Serviço</vt:lpstr>
      <vt:lpstr>Relatório_Vendas_Diario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Marciel de Amorim</dc:creator>
  <cp:lastModifiedBy>Marciel de Amorim</cp:lastModifiedBy>
  <dcterms:created xsi:type="dcterms:W3CDTF">2021-09-24T11:00:16Z</dcterms:created>
  <dcterms:modified xsi:type="dcterms:W3CDTF">2021-10-02T13:18:22Z</dcterms:modified>
</cp:coreProperties>
</file>