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ndas_cliente" sheetId="1" state="visible" r:id="rId2"/>
    <sheet name="Cad_servico" sheetId="2" state="visible" r:id="rId3"/>
    <sheet name="Painel_Venda_Cliente" sheetId="3" state="visible" r:id="rId4"/>
    <sheet name="Painel_Venda_Serviço" sheetId="4" state="visible" r:id="rId5"/>
    <sheet name="Relatório_Vendas_Diario" sheetId="5" state="visible" r:id="rId6"/>
  </sheet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<sst xmlns="http://schemas.openxmlformats.org/spreadsheetml/2006/main" count="206" uniqueCount="56">
  <si>
    <t xml:space="preserve">CNPJ</t>
  </si>
  <si>
    <t xml:space="preserve">Razão Social</t>
  </si>
  <si>
    <t xml:space="preserve">Endereço</t>
  </si>
  <si>
    <t xml:space="preserve">Cidade</t>
  </si>
  <si>
    <t xml:space="preserve">UF</t>
  </si>
  <si>
    <t xml:space="preserve">CEP</t>
  </si>
  <si>
    <t xml:space="preserve">Data Venda</t>
  </si>
  <si>
    <t xml:space="preserve">Cod_SERVICO</t>
  </si>
  <si>
    <t xml:space="preserve">Descrição do Serviço</t>
  </si>
  <si>
    <t xml:space="preserve">Horas Trabalhadas</t>
  </si>
  <si>
    <t xml:space="preserve">Valor Faturado</t>
  </si>
  <si>
    <t xml:space="preserve">Valor Custo</t>
  </si>
  <si>
    <t xml:space="preserve">Resultado Venda</t>
  </si>
  <si>
    <t xml:space="preserve">04819665000182</t>
  </si>
  <si>
    <t xml:space="preserve">FACE Digital</t>
  </si>
  <si>
    <t xml:space="preserve">Rua Guia Lopes, 236</t>
  </si>
  <si>
    <t xml:space="preserve">Joinville</t>
  </si>
  <si>
    <t xml:space="preserve">SC</t>
  </si>
  <si>
    <t xml:space="preserve">89218-060</t>
  </si>
  <si>
    <t xml:space="preserve">ABC</t>
  </si>
  <si>
    <t xml:space="preserve">FACE DIGITAL</t>
  </si>
  <si>
    <t xml:space="preserve"> 04055601000152</t>
  </si>
  <si>
    <t xml:space="preserve">becomex</t>
  </si>
  <si>
    <t xml:space="preserve">Rua Santos Dumont,1000</t>
  </si>
  <si>
    <t xml:space="preserve">Jaraguá do Sul</t>
  </si>
  <si>
    <t xml:space="preserve">88120-000</t>
  </si>
  <si>
    <t xml:space="preserve">Rua Santos Dumont,1006</t>
  </si>
  <si>
    <t xml:space="preserve">88120-006</t>
  </si>
  <si>
    <t xml:space="preserve">xyz</t>
  </si>
  <si>
    <t xml:space="preserve">Rua Santos Dumont,1004</t>
  </si>
  <si>
    <t xml:space="preserve">88120-004</t>
  </si>
  <si>
    <t xml:space="preserve">Rua Santos Dumont,1005</t>
  </si>
  <si>
    <t xml:space="preserve">88120-005</t>
  </si>
  <si>
    <t xml:space="preserve">KTM</t>
  </si>
  <si>
    <t xml:space="preserve">face digital</t>
  </si>
  <si>
    <t xml:space="preserve">Rua Santos Dumont,1001</t>
  </si>
  <si>
    <t xml:space="preserve">88120-001</t>
  </si>
  <si>
    <t xml:space="preserve">Rua Santos Dumont,1002</t>
  </si>
  <si>
    <t xml:space="preserve">88120-002</t>
  </si>
  <si>
    <t xml:space="preserve">Rua Santos Dumont,1003</t>
  </si>
  <si>
    <t xml:space="preserve">88120-003</t>
  </si>
  <si>
    <t xml:space="preserve">Teste</t>
  </si>
  <si>
    <t xml:space="preserve">8787878000199</t>
  </si>
  <si>
    <t xml:space="preserve">Rua Teste</t>
  </si>
  <si>
    <t xml:space="preserve">Curitiba</t>
  </si>
  <si>
    <t xml:space="preserve">PR</t>
  </si>
  <si>
    <t xml:space="preserve">84100-000</t>
  </si>
  <si>
    <t xml:space="preserve">Cod_Serviço</t>
  </si>
  <si>
    <t xml:space="preserve">Descrição</t>
  </si>
  <si>
    <t xml:space="preserve">Valor Hora</t>
  </si>
  <si>
    <t xml:space="preserve">XYZ</t>
  </si>
  <si>
    <t xml:space="preserve">Soma de Valor Faturado</t>
  </si>
  <si>
    <t xml:space="preserve">Total Resultado</t>
  </si>
  <si>
    <t xml:space="preserve">Dados</t>
  </si>
  <si>
    <t xml:space="preserve">Soma de Resultado Venda</t>
  </si>
  <si>
    <t xml:space="preserve">Soma de Valor Custo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</si>
</sst>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_-* #,##0.00_-;\-* #,##0.00_-;_-* \-??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to da tabela dinâmica" xfId="20"/>
    <cellStyle name="Valor da tabela dinâmica" xfId="21"/>
    <cellStyle name="Campo da tabela dinâmica" xfId="22"/>
    <cellStyle name="Categoria da tabela dinâmica" xfId="23"/>
    <cellStyle name="Título da tabela dinâmica" xfId="24"/>
    <cellStyle name="Resultado da tabela dinâmica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Total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Painel_Venda_Cliente!$B$3</c:f>
              <c:strCache>
                <c:ptCount val="1"/>
                <c:pt idx="0">
                  <c:v>Soma de Valor Faturado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Painel_Venda_Cliente!$A$4:$A$6</c:f>
              <c:strCache>
                <c:ptCount val="3"/>
                <c:pt idx="0">
                  <c:v>04819665000182</c:v>
                </c:pt>
                <c:pt idx="1">
                  <c:v> 04055601000152</c:v>
                </c:pt>
                <c:pt idx="2">
                  <c:v>Total Resultado</c:v>
                </c:pt>
              </c:strCache>
            </c:strRef>
          </c:cat>
          <c:val>
            <c:numRef>
              <c:f>Painel_Venda_Cliente!$B$4:$B$6</c:f>
              <c:numCache>
                <c:formatCode>General</c:formatCode>
                <c:ptCount val="3"/>
                <c:pt idx="0">
                  <c:v>678.872549019608</c:v>
                </c:pt>
                <c:pt idx="1">
                  <c:v>1560.58823529412</c:v>
                </c:pt>
                <c:pt idx="2">
                  <c:v>2239.46078431372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Soma de Valor Faturado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Painel_Venda_Serviço!$B$3</c:f>
              <c:strCache>
                <c:ptCount val="1"/>
                <c:pt idx="0">
                  <c:v>Dados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Painel_Venda_Serviço!$A$4:$A$7</c:f>
              <c:strCache>
                <c:ptCount val="4"/>
                <c:pt idx="0">
                  <c:v>Descrição do Serviço</c:v>
                </c:pt>
                <c:pt idx="1">
                  <c:v>ABC</c:v>
                </c:pt>
                <c:pt idx="2">
                  <c:v>KTM</c:v>
                </c:pt>
                <c:pt idx="3">
                  <c:v>xyz</c:v>
                </c:pt>
              </c:strCache>
            </c:strRef>
          </c:cat>
          <c:val>
            <c:numRef>
              <c:f>Painel_Venda_Serviço!$B$4:$B$7</c:f>
              <c:numCache>
                <c:formatCode>General</c:formatCode>
                <c:ptCount val="4"/>
                <c:pt idx="1">
                  <c:v>935</c:v>
                </c:pt>
                <c:pt idx="2">
                  <c:v>585.294117647059</c:v>
                </c:pt>
                <c:pt idx="3">
                  <c:v>719.166666666667</c:v>
                </c:pt>
              </c:numCache>
            </c:numRef>
          </c:val>
        </c:ser>
        <c:ser>
          <c:idx val="1"/>
          <c:order val="1"/>
          <c:tx>
            <c:strRef>
              <c:f>Painel_Venda_Serviço!$C$3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Painel_Venda_Serviço!$A$4:$A$7</c:f>
              <c:strCache>
                <c:ptCount val="4"/>
                <c:pt idx="0">
                  <c:v>Descrição do Serviço</c:v>
                </c:pt>
                <c:pt idx="1">
                  <c:v>ABC</c:v>
                </c:pt>
                <c:pt idx="2">
                  <c:v>KTM</c:v>
                </c:pt>
                <c:pt idx="3">
                  <c:v>xyz</c:v>
                </c:pt>
              </c:strCache>
            </c:strRef>
          </c:cat>
          <c:val>
            <c:numRef>
              <c:f>Painel_Venda_Serviço!$C$4:$C$7</c:f>
              <c:numCache>
                <c:formatCode>General</c:formatCode>
                <c:ptCount val="4"/>
                <c:pt idx="1">
                  <c:v>108900</c:v>
                </c:pt>
                <c:pt idx="2">
                  <c:v>88000</c:v>
                </c:pt>
                <c:pt idx="3">
                  <c:v>85250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</xdr:row>
      <xdr:rowOff>148680</xdr:rowOff>
    </xdr:from>
    <xdr:to>
      <xdr:col>10</xdr:col>
      <xdr:colOff>304560</xdr:colOff>
      <xdr:row>16</xdr:row>
      <xdr:rowOff>148320</xdr:rowOff>
    </xdr:to>
    <xdr:graphicFrame>
      <xdr:nvGraphicFramePr>
        <xdr:cNvPr id="0" name="Gráfico 1"/>
        <xdr:cNvGraphicFramePr/>
      </xdr:nvGraphicFramePr>
      <xdr:xfrm>
        <a:off x="3418920" y="329760"/>
        <a:ext cx="458964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266760</xdr:colOff>
      <xdr:row>1</xdr:row>
      <xdr:rowOff>102960</xdr:rowOff>
    </xdr:from>
    <xdr:to>
      <xdr:col>10</xdr:col>
      <xdr:colOff>571320</xdr:colOff>
      <xdr:row>16</xdr:row>
      <xdr:rowOff>102600</xdr:rowOff>
    </xdr:to>
    <xdr:graphicFrame>
      <xdr:nvGraphicFramePr>
        <xdr:cNvPr id="1" name="Gráfico 1"/>
        <xdr:cNvGraphicFramePr/>
      </xdr:nvGraphicFramePr>
      <xdr:xfrm>
        <a:off x="4649040" y="284040"/>
        <a:ext cx="458928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2" createdVersion="3">
  <cacheSource type="worksheet">
    <worksheetSource ref="A1:M23" sheet="vendas_cliente"/>
  </cacheSource>
  <cacheFields count="13">
    <cacheField name="CNPJ" numFmtId="0">
      <sharedItems count="2">
        <s v=" 04055601000152"/>
        <s v="04819665000182"/>
      </sharedItems>
    </cacheField>
    <cacheField name="Razão Social" numFmtId="0">
      <sharedItems count="2">
        <s v="becomex"/>
        <s v="FACE Digital"/>
      </sharedItems>
    </cacheField>
    <cacheField name="Endereço" numFmtId="0">
      <sharedItems count="8">
        <s v="Rua Guia Lopes, 236"/>
        <s v="Rua Santos Dumont,1000"/>
        <s v="Rua Santos Dumont,1001"/>
        <s v="Rua Santos Dumont,1002"/>
        <s v="Rua Santos Dumont,1003"/>
        <s v="Rua Santos Dumont,1004"/>
        <s v="Rua Santos Dumont,1005"/>
        <s v="Rua Santos Dumont,1006"/>
      </sharedItems>
    </cacheField>
    <cacheField name="Cidade" numFmtId="0">
      <sharedItems count="2">
        <s v="Jaraguá do Sul"/>
        <s v="Joinville"/>
      </sharedItems>
    </cacheField>
    <cacheField name="UF" numFmtId="0">
      <sharedItems count="1">
        <s v="SC"/>
      </sharedItems>
    </cacheField>
    <cacheField name="CEP" numFmtId="0">
      <sharedItems count="8">
        <s v="88120-000"/>
        <s v="88120-001"/>
        <s v="88120-002"/>
        <s v="88120-003"/>
        <s v="88120-004"/>
        <s v="88120-005"/>
        <s v="88120-006"/>
        <s v="89218-060"/>
      </sharedItems>
    </cacheField>
    <cacheField name="Data Venda" numFmtId="0">
      <sharedItems containsSemiMixedTypes="0" containsNonDate="0" containsDate="1" containsString="0" minDate="2021-06-01T00:00:00" maxDate="2021-06-16T00:00:00" count="16"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</sharedItems>
    </cacheField>
    <cacheField name="Cod_SERVICO" numFmtId="0">
      <sharedItems containsSemiMixedTypes="0" containsString="0" containsNumber="1" containsInteger="1" minValue="1" maxValue="3" count="3">
        <n v="1"/>
        <n v="2"/>
        <n v="3"/>
      </sharedItems>
    </cacheField>
    <cacheField name="Descrição do Serviço" numFmtId="0">
      <sharedItems count="3">
        <s v="ABC"/>
        <s v="KTM"/>
        <s v="xyz"/>
      </sharedItems>
    </cacheField>
    <cacheField name="Horas Trabalhadas" numFmtId="0">
      <sharedItems containsSemiMixedTypes="0" containsString="0" containsNumber="1" minValue="8.33333333333333" maxValue="333.333333333333" count="22">
        <n v="8.33333333333333"/>
        <n v="9"/>
        <n v="10"/>
        <n v="14.7058823529412"/>
        <n v="29.1666666666667"/>
        <n v="35.2941176470588"/>
        <n v="36"/>
        <n v="41.6666666666667"/>
        <n v="50"/>
        <n v="53.3333333333333"/>
        <n v="63.3333333333333"/>
        <n v="64.7058823529412"/>
        <n v="80"/>
        <n v="83.3333333333333"/>
        <n v="100"/>
        <n v="135.294117647059"/>
        <n v="147.058823529412"/>
        <n v="188.235294117647"/>
        <n v="233.333333333333"/>
        <n v="250"/>
        <n v="273.333333333333"/>
        <n v="333.333333333333"/>
      </sharedItems>
    </cacheField>
    <cacheField name="Valor Faturado" numFmtId="0">
      <sharedItems containsSemiMixedTypes="0" containsString="0" containsNumber="1" containsInteger="1" minValue="1000" maxValue="50000" count="22">
        <n v="1000"/>
        <n v="1200"/>
        <n v="1350"/>
        <n v="2500"/>
        <n v="3500"/>
        <n v="5000"/>
        <n v="5400"/>
        <n v="6000"/>
        <n v="7500"/>
        <n v="7600"/>
        <n v="8000"/>
        <n v="10000"/>
        <n v="11000"/>
        <n v="12000"/>
        <n v="15000"/>
        <n v="23000"/>
        <n v="25000"/>
        <n v="28000"/>
        <n v="30000"/>
        <n v="32000"/>
        <n v="41000"/>
        <n v="50000"/>
      </sharedItems>
    </cacheField>
    <cacheField name="Valor Custo" numFmtId="0">
      <sharedItems containsSemiMixedTypes="0" containsString="0" containsNumber="1" containsInteger="1" minValue="500" maxValue="45000" count="17">
        <n v="500"/>
        <n v="650"/>
        <n v="1400"/>
        <n v="1600"/>
        <n v="3000"/>
        <n v="5000"/>
        <n v="6000"/>
        <n v="6500"/>
        <n v="7000"/>
        <n v="7500"/>
        <n v="8000"/>
        <n v="22500"/>
        <n v="24000"/>
        <n v="27000"/>
        <n v="29000"/>
        <n v="30000"/>
        <n v="45000"/>
      </sharedItems>
    </cacheField>
    <cacheField name="Resultado Venda" numFmtId="0">
      <sharedItems containsSemiMixedTypes="0" containsString="0" containsNumber="1" containsInteger="1" minValue="-3800" maxValue="12000" count="20">
        <n v="-3800"/>
        <n v="-1500"/>
        <n v="-1000"/>
        <n v="-500"/>
        <n v="-50"/>
        <n v="0"/>
        <n v="350"/>
        <n v="400"/>
        <n v="600"/>
        <n v="1000"/>
        <n v="1500"/>
        <n v="1900"/>
        <n v="2000"/>
        <n v="2500"/>
        <n v="3000"/>
        <n v="4000"/>
        <n v="5000"/>
        <n v="5500"/>
        <n v="7000"/>
        <n v="12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1"/>
    <x v="1"/>
    <x v="0"/>
    <x v="1"/>
    <x v="0"/>
    <x v="7"/>
    <x v="0"/>
    <x v="0"/>
    <x v="0"/>
    <x v="14"/>
    <x v="14"/>
    <x v="10"/>
    <x v="18"/>
  </r>
  <r>
    <x v="1"/>
    <x v="1"/>
    <x v="0"/>
    <x v="1"/>
    <x v="0"/>
    <x v="7"/>
    <x v="1"/>
    <x v="0"/>
    <x v="0"/>
    <x v="9"/>
    <x v="10"/>
    <x v="7"/>
    <x v="10"/>
  </r>
  <r>
    <x v="1"/>
    <x v="1"/>
    <x v="0"/>
    <x v="1"/>
    <x v="0"/>
    <x v="7"/>
    <x v="6"/>
    <x v="0"/>
    <x v="0"/>
    <x v="8"/>
    <x v="8"/>
    <x v="6"/>
    <x v="10"/>
  </r>
  <r>
    <x v="1"/>
    <x v="1"/>
    <x v="0"/>
    <x v="1"/>
    <x v="0"/>
    <x v="7"/>
    <x v="9"/>
    <x v="0"/>
    <x v="0"/>
    <x v="12"/>
    <x v="13"/>
    <x v="10"/>
    <x v="15"/>
  </r>
  <r>
    <x v="1"/>
    <x v="1"/>
    <x v="0"/>
    <x v="1"/>
    <x v="0"/>
    <x v="7"/>
    <x v="13"/>
    <x v="0"/>
    <x v="0"/>
    <x v="6"/>
    <x v="6"/>
    <x v="5"/>
    <x v="7"/>
  </r>
  <r>
    <x v="1"/>
    <x v="1"/>
    <x v="0"/>
    <x v="1"/>
    <x v="0"/>
    <x v="7"/>
    <x v="14"/>
    <x v="0"/>
    <x v="0"/>
    <x v="1"/>
    <x v="2"/>
    <x v="2"/>
    <x v="4"/>
  </r>
  <r>
    <x v="0"/>
    <x v="0"/>
    <x v="1"/>
    <x v="0"/>
    <x v="0"/>
    <x v="0"/>
    <x v="1"/>
    <x v="0"/>
    <x v="0"/>
    <x v="21"/>
    <x v="21"/>
    <x v="16"/>
    <x v="16"/>
  </r>
  <r>
    <x v="0"/>
    <x v="0"/>
    <x v="7"/>
    <x v="0"/>
    <x v="0"/>
    <x v="6"/>
    <x v="14"/>
    <x v="0"/>
    <x v="0"/>
    <x v="20"/>
    <x v="20"/>
    <x v="14"/>
    <x v="19"/>
  </r>
  <r>
    <x v="1"/>
    <x v="1"/>
    <x v="0"/>
    <x v="1"/>
    <x v="0"/>
    <x v="7"/>
    <x v="2"/>
    <x v="1"/>
    <x v="2"/>
    <x v="7"/>
    <x v="5"/>
    <x v="7"/>
    <x v="1"/>
  </r>
  <r>
    <x v="1"/>
    <x v="1"/>
    <x v="0"/>
    <x v="1"/>
    <x v="0"/>
    <x v="7"/>
    <x v="3"/>
    <x v="1"/>
    <x v="2"/>
    <x v="4"/>
    <x v="4"/>
    <x v="3"/>
    <x v="11"/>
  </r>
  <r>
    <x v="1"/>
    <x v="1"/>
    <x v="0"/>
    <x v="1"/>
    <x v="0"/>
    <x v="7"/>
    <x v="5"/>
    <x v="1"/>
    <x v="2"/>
    <x v="10"/>
    <x v="9"/>
    <x v="8"/>
    <x v="8"/>
  </r>
  <r>
    <x v="1"/>
    <x v="1"/>
    <x v="0"/>
    <x v="1"/>
    <x v="0"/>
    <x v="7"/>
    <x v="8"/>
    <x v="1"/>
    <x v="2"/>
    <x v="2"/>
    <x v="1"/>
    <x v="5"/>
    <x v="0"/>
  </r>
  <r>
    <x v="1"/>
    <x v="1"/>
    <x v="0"/>
    <x v="1"/>
    <x v="0"/>
    <x v="7"/>
    <x v="11"/>
    <x v="1"/>
    <x v="2"/>
    <x v="13"/>
    <x v="11"/>
    <x v="9"/>
    <x v="13"/>
  </r>
  <r>
    <x v="1"/>
    <x v="1"/>
    <x v="0"/>
    <x v="1"/>
    <x v="0"/>
    <x v="7"/>
    <x v="12"/>
    <x v="1"/>
    <x v="2"/>
    <x v="0"/>
    <x v="0"/>
    <x v="1"/>
    <x v="6"/>
  </r>
  <r>
    <x v="0"/>
    <x v="0"/>
    <x v="5"/>
    <x v="0"/>
    <x v="0"/>
    <x v="4"/>
    <x v="13"/>
    <x v="1"/>
    <x v="2"/>
    <x v="18"/>
    <x v="17"/>
    <x v="13"/>
    <x v="9"/>
  </r>
  <r>
    <x v="0"/>
    <x v="0"/>
    <x v="6"/>
    <x v="0"/>
    <x v="0"/>
    <x v="5"/>
    <x v="15"/>
    <x v="1"/>
    <x v="2"/>
    <x v="19"/>
    <x v="18"/>
    <x v="15"/>
    <x v="5"/>
  </r>
  <r>
    <x v="1"/>
    <x v="1"/>
    <x v="0"/>
    <x v="1"/>
    <x v="0"/>
    <x v="7"/>
    <x v="4"/>
    <x v="2"/>
    <x v="1"/>
    <x v="3"/>
    <x v="3"/>
    <x v="4"/>
    <x v="3"/>
  </r>
  <r>
    <x v="1"/>
    <x v="1"/>
    <x v="0"/>
    <x v="1"/>
    <x v="0"/>
    <x v="7"/>
    <x v="7"/>
    <x v="2"/>
    <x v="1"/>
    <x v="5"/>
    <x v="7"/>
    <x v="0"/>
    <x v="17"/>
  </r>
  <r>
    <x v="1"/>
    <x v="1"/>
    <x v="0"/>
    <x v="1"/>
    <x v="0"/>
    <x v="7"/>
    <x v="10"/>
    <x v="2"/>
    <x v="1"/>
    <x v="11"/>
    <x v="12"/>
    <x v="10"/>
    <x v="14"/>
  </r>
  <r>
    <x v="0"/>
    <x v="0"/>
    <x v="2"/>
    <x v="0"/>
    <x v="0"/>
    <x v="1"/>
    <x v="4"/>
    <x v="2"/>
    <x v="1"/>
    <x v="17"/>
    <x v="19"/>
    <x v="15"/>
    <x v="12"/>
  </r>
  <r>
    <x v="0"/>
    <x v="0"/>
    <x v="3"/>
    <x v="0"/>
    <x v="0"/>
    <x v="2"/>
    <x v="9"/>
    <x v="2"/>
    <x v="1"/>
    <x v="15"/>
    <x v="15"/>
    <x v="12"/>
    <x v="2"/>
  </r>
  <r>
    <x v="0"/>
    <x v="0"/>
    <x v="4"/>
    <x v="0"/>
    <x v="0"/>
    <x v="3"/>
    <x v="11"/>
    <x v="2"/>
    <x v="1"/>
    <x v="16"/>
    <x v="16"/>
    <x v="11"/>
    <x v="1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6" firstHeaderRow="1" firstDataRow="1" firstDataCol="1"/>
  <pivotFields count="13">
    <pivotField axis="axisRow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0"/>
  </rowFields>
  <dataFields count="1">
    <dataField name="Soma de Valor Faturado" fld="9" subtotal="sum" numFmtId="167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8" firstHeaderRow="1" firstDataRow="2" firstDataCol="1"/>
  <pivotFields count="13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dataField="1" compact="0" showAll="0"/>
    <pivotField compact="0" showAll="0"/>
    <pivotField dataField="1" compact="0" showAll="0"/>
    <pivotField compact="0" showAll="0"/>
  </pivotFields>
  <rowFields count="1">
    <field x="8"/>
  </rowFields>
  <colFields count="1">
    <field x="-2"/>
  </colFields>
  <dataFields count="2">
    <dataField name="Soma de Valor Faturado" fld="9" subtotal="sum" numFmtId="167"/>
    <dataField name="Soma de Resultado Venda" fld="11" subtotal="sum" numFmtId="167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21" firstHeaderRow="1" firstDataRow="2" firstDataCol="1"/>
  <pivotFields count="13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</pivotFields>
  <rowFields count="1">
    <field x="6"/>
  </rowFields>
  <colFields count="1">
    <field x="-2"/>
  </colFields>
  <dataFields count="3">
    <dataField name="Soma de Valor Faturado" fld="9" subtotal="sum" numFmtId="167"/>
    <dataField name="Soma de Valor Custo" fld="10" subtotal="sum" numFmtId="167"/>
    <dataField name="Soma de Resultado Venda" fld="11" subtotal="sum" numFmtId="167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28" activeCellId="0" sqref="B28"/>
    </sheetView>
  </sheetViews>
  <sheetFormatPr defaultColWidth="8.6875" defaultRowHeight="14.25" zeroHeight="false" outlineLevelRow="0" outlineLevelCol="0"/>
  <cols>
    <col collapsed="false" customWidth="true" hidden="false" outlineLevel="0" max="1" min="1" style="1" width="17.56"/>
    <col collapsed="false" customWidth="true" hidden="false" outlineLevel="0" max="2" min="2" style="0" width="11.22"/>
    <col collapsed="false" customWidth="true" hidden="false" outlineLevel="0" max="3" min="3" style="0" width="21.78"/>
    <col collapsed="false" customWidth="true" hidden="false" outlineLevel="0" max="4" min="4" style="0" width="12.56"/>
    <col collapsed="false" customWidth="true" hidden="false" outlineLevel="0" max="5" min="5" style="0" width="13.89"/>
    <col collapsed="false" customWidth="true" hidden="false" outlineLevel="0" max="7" min="6" style="0" width="12.89"/>
    <col collapsed="false" customWidth="true" hidden="false" outlineLevel="0" max="8" min="8" style="2" width="12.89"/>
    <col collapsed="false" customWidth="true" hidden="false" outlineLevel="0" max="9" min="9" style="2" width="18.44"/>
    <col collapsed="false" customWidth="true" hidden="false" outlineLevel="0" max="10" min="10" style="3" width="16.56"/>
    <col collapsed="false" customWidth="true" hidden="false" outlineLevel="0" max="11" min="11" style="0" width="13.55"/>
    <col collapsed="false" customWidth="true" hidden="false" outlineLevel="0" max="12" min="12" style="0" width="10.66"/>
    <col collapsed="false" customWidth="true" hidden="false" outlineLevel="0" max="13" min="13" style="0" width="15.34"/>
    <col collapsed="false" customWidth="true" hidden="false" outlineLevel="0" max="14" min="14" style="0" width="14.88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5" t="s">
        <v>10</v>
      </c>
      <c r="L1" s="5" t="s">
        <v>11</v>
      </c>
      <c r="M1" s="5" t="s">
        <v>12</v>
      </c>
    </row>
    <row r="2" customFormat="false" ht="13.8" hidden="false" customHeight="false" outlineLevel="0" collapsed="false">
      <c r="A2" s="1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8" t="n">
        <v>44348</v>
      </c>
      <c r="H2" s="2" t="n">
        <v>1</v>
      </c>
      <c r="I2" s="2" t="s">
        <v>19</v>
      </c>
      <c r="J2" s="9" t="n">
        <f aca="false">K2/150</f>
        <v>100</v>
      </c>
      <c r="K2" s="10" t="n">
        <v>15000</v>
      </c>
      <c r="L2" s="10" t="n">
        <v>8000</v>
      </c>
      <c r="M2" s="10" t="n">
        <f aca="false">K2-L2</f>
        <v>7000</v>
      </c>
    </row>
    <row r="3" customFormat="false" ht="13.8" hidden="false" customHeight="false" outlineLevel="0" collapsed="false">
      <c r="A3" s="1" t="s">
        <v>13</v>
      </c>
      <c r="B3" s="0" t="s">
        <v>14</v>
      </c>
      <c r="C3" s="0" t="s">
        <v>15</v>
      </c>
      <c r="D3" s="0" t="s">
        <v>16</v>
      </c>
      <c r="E3" s="0" t="s">
        <v>17</v>
      </c>
      <c r="F3" s="0" t="s">
        <v>18</v>
      </c>
      <c r="G3" s="8" t="n">
        <v>44349</v>
      </c>
      <c r="H3" s="2" t="n">
        <v>1</v>
      </c>
      <c r="I3" s="2" t="s">
        <v>19</v>
      </c>
      <c r="J3" s="9" t="n">
        <f aca="false">K3/150</f>
        <v>53.3333333333333</v>
      </c>
      <c r="K3" s="10" t="n">
        <v>8000</v>
      </c>
      <c r="L3" s="10" t="n">
        <v>6500</v>
      </c>
      <c r="M3" s="10" t="n">
        <f aca="false">K3-L3</f>
        <v>1500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0" t="s">
        <v>16</v>
      </c>
      <c r="E4" s="0" t="s">
        <v>17</v>
      </c>
      <c r="F4" s="0" t="s">
        <v>18</v>
      </c>
      <c r="G4" s="8" t="n">
        <v>44354</v>
      </c>
      <c r="H4" s="2" t="n">
        <v>1</v>
      </c>
      <c r="I4" s="2" t="s">
        <v>19</v>
      </c>
      <c r="J4" s="9" t="n">
        <f aca="false">K4/150</f>
        <v>50</v>
      </c>
      <c r="K4" s="10" t="n">
        <v>7500</v>
      </c>
      <c r="L4" s="10" t="n">
        <v>6000</v>
      </c>
      <c r="M4" s="10" t="n">
        <f aca="false">K4-L4</f>
        <v>1500</v>
      </c>
    </row>
    <row r="5" customFormat="false" ht="13.8" hidden="false" customHeight="false" outlineLevel="0" collapsed="false">
      <c r="A5" s="1" t="s">
        <v>13</v>
      </c>
      <c r="B5" s="0" t="s">
        <v>20</v>
      </c>
      <c r="C5" s="0" t="s">
        <v>15</v>
      </c>
      <c r="D5" s="0" t="s">
        <v>16</v>
      </c>
      <c r="E5" s="0" t="s">
        <v>17</v>
      </c>
      <c r="F5" s="0" t="s">
        <v>18</v>
      </c>
      <c r="G5" s="8" t="n">
        <v>44357</v>
      </c>
      <c r="H5" s="2" t="n">
        <v>1</v>
      </c>
      <c r="I5" s="2" t="s">
        <v>19</v>
      </c>
      <c r="J5" s="9" t="n">
        <f aca="false">K5/150</f>
        <v>80</v>
      </c>
      <c r="K5" s="10" t="n">
        <v>12000</v>
      </c>
      <c r="L5" s="10" t="n">
        <v>8000</v>
      </c>
      <c r="M5" s="10" t="n">
        <f aca="false">K5-L5</f>
        <v>4000</v>
      </c>
    </row>
    <row r="6" customFormat="false" ht="13.8" hidden="false" customHeight="false" outlineLevel="0" collapsed="false">
      <c r="A6" s="1" t="s">
        <v>13</v>
      </c>
      <c r="B6" s="0" t="s">
        <v>14</v>
      </c>
      <c r="C6" s="0" t="s">
        <v>15</v>
      </c>
      <c r="D6" s="0" t="s">
        <v>16</v>
      </c>
      <c r="E6" s="0" t="s">
        <v>17</v>
      </c>
      <c r="F6" s="0" t="s">
        <v>18</v>
      </c>
      <c r="G6" s="8" t="n">
        <v>44361</v>
      </c>
      <c r="H6" s="2" t="n">
        <v>1</v>
      </c>
      <c r="I6" s="2" t="s">
        <v>19</v>
      </c>
      <c r="J6" s="9" t="n">
        <f aca="false">K6/150</f>
        <v>36</v>
      </c>
      <c r="K6" s="10" t="n">
        <v>5400</v>
      </c>
      <c r="L6" s="10" t="n">
        <v>5000</v>
      </c>
      <c r="M6" s="10" t="n">
        <f aca="false">K6-L6</f>
        <v>400</v>
      </c>
    </row>
    <row r="7" customFormat="false" ht="13.8" hidden="false" customHeight="false" outlineLevel="0" collapsed="false">
      <c r="A7" s="1" t="s">
        <v>13</v>
      </c>
      <c r="B7" s="0" t="s">
        <v>14</v>
      </c>
      <c r="C7" s="0" t="s">
        <v>15</v>
      </c>
      <c r="D7" s="0" t="s">
        <v>16</v>
      </c>
      <c r="E7" s="0" t="s">
        <v>17</v>
      </c>
      <c r="F7" s="0" t="s">
        <v>18</v>
      </c>
      <c r="G7" s="8" t="n">
        <v>44362</v>
      </c>
      <c r="H7" s="2" t="n">
        <v>1</v>
      </c>
      <c r="I7" s="2" t="s">
        <v>19</v>
      </c>
      <c r="J7" s="9" t="n">
        <f aca="false">K7/150</f>
        <v>9</v>
      </c>
      <c r="K7" s="10" t="n">
        <v>1350</v>
      </c>
      <c r="L7" s="10" t="n">
        <v>1400</v>
      </c>
      <c r="M7" s="10" t="n">
        <f aca="false">K7-L7</f>
        <v>-50</v>
      </c>
    </row>
    <row r="8" customFormat="false" ht="13.8" hidden="false" customHeight="false" outlineLevel="0" collapsed="false">
      <c r="A8" s="1" t="s">
        <v>21</v>
      </c>
      <c r="B8" s="0" t="s">
        <v>22</v>
      </c>
      <c r="C8" s="0" t="s">
        <v>23</v>
      </c>
      <c r="D8" s="0" t="s">
        <v>24</v>
      </c>
      <c r="E8" s="0" t="s">
        <v>17</v>
      </c>
      <c r="F8" s="0" t="s">
        <v>25</v>
      </c>
      <c r="G8" s="8" t="n">
        <v>44349</v>
      </c>
      <c r="H8" s="2" t="n">
        <v>1</v>
      </c>
      <c r="I8" s="2" t="s">
        <v>19</v>
      </c>
      <c r="J8" s="9" t="n">
        <f aca="false">K8/150</f>
        <v>333.333333333333</v>
      </c>
      <c r="K8" s="10" t="n">
        <v>50000</v>
      </c>
      <c r="L8" s="10" t="n">
        <v>45000</v>
      </c>
      <c r="M8" s="10" t="n">
        <f aca="false">K8-L8</f>
        <v>5000</v>
      </c>
    </row>
    <row r="9" customFormat="false" ht="13.8" hidden="false" customHeight="false" outlineLevel="0" collapsed="false">
      <c r="A9" s="1" t="s">
        <v>21</v>
      </c>
      <c r="B9" s="0" t="s">
        <v>22</v>
      </c>
      <c r="C9" s="0" t="s">
        <v>26</v>
      </c>
      <c r="D9" s="0" t="s">
        <v>24</v>
      </c>
      <c r="E9" s="0" t="s">
        <v>17</v>
      </c>
      <c r="F9" s="0" t="s">
        <v>27</v>
      </c>
      <c r="G9" s="8" t="n">
        <v>44362</v>
      </c>
      <c r="H9" s="2" t="n">
        <v>1</v>
      </c>
      <c r="I9" s="2" t="s">
        <v>19</v>
      </c>
      <c r="J9" s="9" t="n">
        <f aca="false">K9/150</f>
        <v>273.333333333333</v>
      </c>
      <c r="K9" s="10" t="n">
        <v>41000</v>
      </c>
      <c r="L9" s="10" t="n">
        <v>29000</v>
      </c>
      <c r="M9" s="10" t="n">
        <f aca="false">K9-L9</f>
        <v>12000</v>
      </c>
    </row>
    <row r="10" customFormat="false" ht="13.8" hidden="false" customHeight="false" outlineLevel="0" collapsed="false">
      <c r="A10" s="1" t="s">
        <v>13</v>
      </c>
      <c r="B10" s="0" t="s">
        <v>14</v>
      </c>
      <c r="C10" s="0" t="s">
        <v>15</v>
      </c>
      <c r="D10" s="0" t="s">
        <v>16</v>
      </c>
      <c r="E10" s="0" t="s">
        <v>17</v>
      </c>
      <c r="F10" s="0" t="s">
        <v>18</v>
      </c>
      <c r="G10" s="8" t="n">
        <v>44350</v>
      </c>
      <c r="H10" s="2" t="n">
        <v>2</v>
      </c>
      <c r="I10" s="2" t="s">
        <v>28</v>
      </c>
      <c r="J10" s="9" t="n">
        <f aca="false">K10/120</f>
        <v>41.6666666666667</v>
      </c>
      <c r="K10" s="10" t="n">
        <v>5000</v>
      </c>
      <c r="L10" s="10" t="n">
        <v>6500</v>
      </c>
      <c r="M10" s="10" t="n">
        <f aca="false">K10-L10</f>
        <v>-1500</v>
      </c>
    </row>
    <row r="11" customFormat="false" ht="13.8" hidden="false" customHeight="false" outlineLevel="0" collapsed="false">
      <c r="A11" s="1" t="s">
        <v>13</v>
      </c>
      <c r="B11" s="0" t="s">
        <v>14</v>
      </c>
      <c r="C11" s="0" t="s">
        <v>15</v>
      </c>
      <c r="D11" s="0" t="s">
        <v>16</v>
      </c>
      <c r="E11" s="0" t="s">
        <v>17</v>
      </c>
      <c r="F11" s="0" t="s">
        <v>18</v>
      </c>
      <c r="G11" s="8" t="n">
        <v>44351</v>
      </c>
      <c r="H11" s="2" t="n">
        <v>2</v>
      </c>
      <c r="I11" s="2" t="s">
        <v>28</v>
      </c>
      <c r="J11" s="9" t="n">
        <f aca="false">K11/120</f>
        <v>29.1666666666667</v>
      </c>
      <c r="K11" s="10" t="n">
        <v>3500</v>
      </c>
      <c r="L11" s="10" t="n">
        <v>1600</v>
      </c>
      <c r="M11" s="10" t="n">
        <f aca="false">K11-L11</f>
        <v>1900</v>
      </c>
    </row>
    <row r="12" customFormat="false" ht="13.8" hidden="false" customHeight="false" outlineLevel="0" collapsed="false">
      <c r="A12" s="1" t="s">
        <v>13</v>
      </c>
      <c r="B12" s="0" t="s">
        <v>14</v>
      </c>
      <c r="C12" s="0" t="s">
        <v>15</v>
      </c>
      <c r="D12" s="0" t="s">
        <v>16</v>
      </c>
      <c r="E12" s="0" t="s">
        <v>17</v>
      </c>
      <c r="F12" s="0" t="s">
        <v>18</v>
      </c>
      <c r="G12" s="8" t="n">
        <v>44353</v>
      </c>
      <c r="H12" s="2" t="n">
        <v>2</v>
      </c>
      <c r="I12" s="2" t="s">
        <v>28</v>
      </c>
      <c r="J12" s="9" t="n">
        <f aca="false">K12/120</f>
        <v>63.3333333333333</v>
      </c>
      <c r="K12" s="10" t="n">
        <v>7600</v>
      </c>
      <c r="L12" s="10" t="n">
        <v>7000</v>
      </c>
      <c r="M12" s="10" t="n">
        <f aca="false">K12-L12</f>
        <v>600</v>
      </c>
    </row>
    <row r="13" customFormat="false" ht="13.8" hidden="false" customHeight="false" outlineLevel="0" collapsed="false">
      <c r="A13" s="1" t="s">
        <v>13</v>
      </c>
      <c r="B13" s="0" t="s">
        <v>14</v>
      </c>
      <c r="C13" s="0" t="s">
        <v>15</v>
      </c>
      <c r="D13" s="0" t="s">
        <v>16</v>
      </c>
      <c r="E13" s="0" t="s">
        <v>17</v>
      </c>
      <c r="F13" s="0" t="s">
        <v>18</v>
      </c>
      <c r="G13" s="8" t="n">
        <v>44356</v>
      </c>
      <c r="H13" s="2" t="n">
        <v>2</v>
      </c>
      <c r="I13" s="2" t="s">
        <v>28</v>
      </c>
      <c r="J13" s="9" t="n">
        <f aca="false">K13/120</f>
        <v>10</v>
      </c>
      <c r="K13" s="10" t="n">
        <v>1200</v>
      </c>
      <c r="L13" s="10" t="n">
        <v>5000</v>
      </c>
      <c r="M13" s="10" t="n">
        <f aca="false">K13-L13</f>
        <v>-3800</v>
      </c>
    </row>
    <row r="14" customFormat="false" ht="13.8" hidden="false" customHeight="false" outlineLevel="0" collapsed="false">
      <c r="A14" s="1" t="s">
        <v>13</v>
      </c>
      <c r="B14" s="0" t="s">
        <v>14</v>
      </c>
      <c r="C14" s="0" t="s">
        <v>15</v>
      </c>
      <c r="D14" s="0" t="s">
        <v>16</v>
      </c>
      <c r="E14" s="0" t="s">
        <v>17</v>
      </c>
      <c r="F14" s="0" t="s">
        <v>18</v>
      </c>
      <c r="G14" s="8" t="n">
        <v>44359</v>
      </c>
      <c r="H14" s="2" t="n">
        <v>2</v>
      </c>
      <c r="I14" s="2" t="s">
        <v>28</v>
      </c>
      <c r="J14" s="9" t="n">
        <f aca="false">K14/120</f>
        <v>83.3333333333333</v>
      </c>
      <c r="K14" s="10" t="n">
        <v>10000</v>
      </c>
      <c r="L14" s="10" t="n">
        <v>7500</v>
      </c>
      <c r="M14" s="10" t="n">
        <f aca="false">K14-L14</f>
        <v>2500</v>
      </c>
    </row>
    <row r="15" customFormat="false" ht="13.8" hidden="false" customHeight="false" outlineLevel="0" collapsed="false">
      <c r="A15" s="1" t="s">
        <v>13</v>
      </c>
      <c r="B15" s="0" t="s">
        <v>14</v>
      </c>
      <c r="C15" s="0" t="s">
        <v>15</v>
      </c>
      <c r="D15" s="0" t="s">
        <v>16</v>
      </c>
      <c r="E15" s="0" t="s">
        <v>17</v>
      </c>
      <c r="F15" s="0" t="s">
        <v>18</v>
      </c>
      <c r="G15" s="8" t="n">
        <v>44360</v>
      </c>
      <c r="H15" s="2" t="n">
        <v>2</v>
      </c>
      <c r="I15" s="2" t="s">
        <v>28</v>
      </c>
      <c r="J15" s="9" t="n">
        <f aca="false">K15/120</f>
        <v>8.33333333333333</v>
      </c>
      <c r="K15" s="10" t="n">
        <v>1000</v>
      </c>
      <c r="L15" s="10" t="n">
        <v>650</v>
      </c>
      <c r="M15" s="10" t="n">
        <f aca="false">K15-L15</f>
        <v>350</v>
      </c>
    </row>
    <row r="16" customFormat="false" ht="13.8" hidden="false" customHeight="false" outlineLevel="0" collapsed="false">
      <c r="A16" s="1" t="s">
        <v>21</v>
      </c>
      <c r="B16" s="0" t="s">
        <v>22</v>
      </c>
      <c r="C16" s="0" t="s">
        <v>29</v>
      </c>
      <c r="D16" s="0" t="s">
        <v>24</v>
      </c>
      <c r="E16" s="0" t="s">
        <v>17</v>
      </c>
      <c r="F16" s="0" t="s">
        <v>30</v>
      </c>
      <c r="G16" s="8" t="n">
        <v>44361</v>
      </c>
      <c r="H16" s="2" t="n">
        <v>2</v>
      </c>
      <c r="I16" s="2" t="s">
        <v>28</v>
      </c>
      <c r="J16" s="9" t="n">
        <f aca="false">K16/120</f>
        <v>233.333333333333</v>
      </c>
      <c r="K16" s="10" t="n">
        <v>28000</v>
      </c>
      <c r="L16" s="10" t="n">
        <v>27000</v>
      </c>
      <c r="M16" s="10" t="n">
        <f aca="false">K16-L16</f>
        <v>1000</v>
      </c>
    </row>
    <row r="17" customFormat="false" ht="13.8" hidden="false" customHeight="false" outlineLevel="0" collapsed="false">
      <c r="A17" s="1" t="s">
        <v>21</v>
      </c>
      <c r="B17" s="0" t="s">
        <v>22</v>
      </c>
      <c r="C17" s="0" t="s">
        <v>31</v>
      </c>
      <c r="D17" s="0" t="s">
        <v>24</v>
      </c>
      <c r="E17" s="0" t="s">
        <v>17</v>
      </c>
      <c r="F17" s="0" t="s">
        <v>32</v>
      </c>
      <c r="G17" s="8" t="n">
        <v>44363</v>
      </c>
      <c r="H17" s="2" t="n">
        <v>2</v>
      </c>
      <c r="I17" s="2" t="s">
        <v>28</v>
      </c>
      <c r="J17" s="9" t="n">
        <f aca="false">K17/120</f>
        <v>250</v>
      </c>
      <c r="K17" s="10" t="n">
        <v>30000</v>
      </c>
      <c r="L17" s="10" t="n">
        <v>30000</v>
      </c>
      <c r="M17" s="10" t="n">
        <f aca="false">K17-L17</f>
        <v>0</v>
      </c>
    </row>
    <row r="18" customFormat="false" ht="13.8" hidden="false" customHeight="false" outlineLevel="0" collapsed="false">
      <c r="A18" s="1" t="s">
        <v>13</v>
      </c>
      <c r="B18" s="0" t="s">
        <v>14</v>
      </c>
      <c r="C18" s="0" t="s">
        <v>15</v>
      </c>
      <c r="D18" s="0" t="s">
        <v>16</v>
      </c>
      <c r="E18" s="0" t="s">
        <v>17</v>
      </c>
      <c r="F18" s="0" t="s">
        <v>18</v>
      </c>
      <c r="G18" s="8" t="n">
        <v>44352</v>
      </c>
      <c r="H18" s="2" t="n">
        <v>3</v>
      </c>
      <c r="I18" s="2" t="s">
        <v>33</v>
      </c>
      <c r="J18" s="9" t="n">
        <f aca="false">K18/170</f>
        <v>14.7058823529412</v>
      </c>
      <c r="K18" s="10" t="n">
        <v>2500</v>
      </c>
      <c r="L18" s="10" t="n">
        <v>3000</v>
      </c>
      <c r="M18" s="10" t="n">
        <f aca="false">K18-L18</f>
        <v>-500</v>
      </c>
    </row>
    <row r="19" customFormat="false" ht="13.8" hidden="false" customHeight="false" outlineLevel="0" collapsed="false">
      <c r="A19" s="1" t="s">
        <v>13</v>
      </c>
      <c r="B19" s="0" t="s">
        <v>14</v>
      </c>
      <c r="C19" s="0" t="s">
        <v>15</v>
      </c>
      <c r="D19" s="0" t="s">
        <v>16</v>
      </c>
      <c r="E19" s="0" t="s">
        <v>17</v>
      </c>
      <c r="F19" s="0" t="s">
        <v>18</v>
      </c>
      <c r="G19" s="8" t="n">
        <v>44355</v>
      </c>
      <c r="H19" s="2" t="n">
        <v>3</v>
      </c>
      <c r="I19" s="2" t="s">
        <v>33</v>
      </c>
      <c r="J19" s="9" t="n">
        <f aca="false">K19/170</f>
        <v>35.2941176470588</v>
      </c>
      <c r="K19" s="10" t="n">
        <v>6000</v>
      </c>
      <c r="L19" s="10" t="n">
        <v>500</v>
      </c>
      <c r="M19" s="10" t="n">
        <f aca="false">K19-L19</f>
        <v>5500</v>
      </c>
    </row>
    <row r="20" customFormat="false" ht="13.8" hidden="false" customHeight="false" outlineLevel="0" collapsed="false">
      <c r="A20" s="1" t="s">
        <v>13</v>
      </c>
      <c r="B20" s="0" t="s">
        <v>34</v>
      </c>
      <c r="C20" s="0" t="s">
        <v>15</v>
      </c>
      <c r="D20" s="0" t="s">
        <v>16</v>
      </c>
      <c r="E20" s="0" t="s">
        <v>17</v>
      </c>
      <c r="F20" s="0" t="s">
        <v>18</v>
      </c>
      <c r="G20" s="8" t="n">
        <v>44358</v>
      </c>
      <c r="H20" s="2" t="n">
        <v>3</v>
      </c>
      <c r="I20" s="2" t="s">
        <v>33</v>
      </c>
      <c r="J20" s="9" t="n">
        <f aca="false">K20/170</f>
        <v>64.7058823529412</v>
      </c>
      <c r="K20" s="10" t="n">
        <v>11000</v>
      </c>
      <c r="L20" s="10" t="n">
        <v>8000</v>
      </c>
      <c r="M20" s="10" t="n">
        <f aca="false">K20-L20</f>
        <v>3000</v>
      </c>
    </row>
    <row r="21" customFormat="false" ht="13.8" hidden="false" customHeight="false" outlineLevel="0" collapsed="false">
      <c r="A21" s="1" t="s">
        <v>21</v>
      </c>
      <c r="B21" s="0" t="s">
        <v>22</v>
      </c>
      <c r="C21" s="0" t="s">
        <v>35</v>
      </c>
      <c r="D21" s="0" t="s">
        <v>24</v>
      </c>
      <c r="E21" s="0" t="s">
        <v>17</v>
      </c>
      <c r="F21" s="0" t="s">
        <v>36</v>
      </c>
      <c r="G21" s="8" t="n">
        <v>44352</v>
      </c>
      <c r="H21" s="2" t="n">
        <v>3</v>
      </c>
      <c r="I21" s="2" t="s">
        <v>33</v>
      </c>
      <c r="J21" s="9" t="n">
        <f aca="false">K21/170</f>
        <v>188.235294117647</v>
      </c>
      <c r="K21" s="10" t="n">
        <v>32000</v>
      </c>
      <c r="L21" s="10" t="n">
        <v>30000</v>
      </c>
      <c r="M21" s="10" t="n">
        <f aca="false">K21-L21</f>
        <v>2000</v>
      </c>
    </row>
    <row r="22" customFormat="false" ht="13.8" hidden="false" customHeight="false" outlineLevel="0" collapsed="false">
      <c r="A22" s="1" t="s">
        <v>21</v>
      </c>
      <c r="B22" s="0" t="s">
        <v>22</v>
      </c>
      <c r="C22" s="0" t="s">
        <v>37</v>
      </c>
      <c r="D22" s="0" t="s">
        <v>24</v>
      </c>
      <c r="E22" s="0" t="s">
        <v>17</v>
      </c>
      <c r="F22" s="0" t="s">
        <v>38</v>
      </c>
      <c r="G22" s="8" t="n">
        <v>44357</v>
      </c>
      <c r="H22" s="2" t="n">
        <v>3</v>
      </c>
      <c r="I22" s="2" t="s">
        <v>33</v>
      </c>
      <c r="J22" s="9" t="n">
        <f aca="false">K22/170</f>
        <v>135.294117647059</v>
      </c>
      <c r="K22" s="10" t="n">
        <v>23000</v>
      </c>
      <c r="L22" s="10" t="n">
        <v>24000</v>
      </c>
      <c r="M22" s="10" t="n">
        <f aca="false">K22-L22</f>
        <v>-1000</v>
      </c>
    </row>
    <row r="23" customFormat="false" ht="13.8" hidden="false" customHeight="false" outlineLevel="0" collapsed="false">
      <c r="A23" s="1" t="s">
        <v>21</v>
      </c>
      <c r="B23" s="0" t="s">
        <v>22</v>
      </c>
      <c r="C23" s="0" t="s">
        <v>39</v>
      </c>
      <c r="D23" s="0" t="s">
        <v>24</v>
      </c>
      <c r="E23" s="0" t="s">
        <v>17</v>
      </c>
      <c r="F23" s="0" t="s">
        <v>40</v>
      </c>
      <c r="G23" s="8" t="n">
        <v>44359</v>
      </c>
      <c r="H23" s="2" t="n">
        <v>3</v>
      </c>
      <c r="I23" s="2" t="s">
        <v>33</v>
      </c>
      <c r="J23" s="9" t="n">
        <f aca="false">K23/170</f>
        <v>147.058823529412</v>
      </c>
      <c r="K23" s="10" t="n">
        <v>25000</v>
      </c>
      <c r="L23" s="10" t="n">
        <v>22500</v>
      </c>
      <c r="M23" s="10" t="n">
        <f aca="false">K23-L23</f>
        <v>2500</v>
      </c>
    </row>
    <row r="24" customFormat="false" ht="13.8" hidden="false" customHeight="false" outlineLevel="0" collapsed="false">
      <c r="A24" s="1" t="s">
        <v>21</v>
      </c>
      <c r="B24" s="0" t="s">
        <v>22</v>
      </c>
      <c r="C24" s="0" t="s">
        <v>39</v>
      </c>
      <c r="D24" s="0" t="s">
        <v>24</v>
      </c>
      <c r="E24" s="0" t="s">
        <v>17</v>
      </c>
      <c r="F24" s="0" t="s">
        <v>40</v>
      </c>
      <c r="G24" s="8" t="n">
        <v>44359</v>
      </c>
      <c r="H24" s="2" t="n">
        <v>99</v>
      </c>
      <c r="I24" s="2" t="s">
        <v>41</v>
      </c>
      <c r="J24" s="9" t="n">
        <v>99</v>
      </c>
      <c r="K24" s="10" t="n">
        <v>99999</v>
      </c>
      <c r="L24" s="10" t="n">
        <v>88888</v>
      </c>
      <c r="M24" s="10" t="n">
        <f aca="false">K24-L24</f>
        <v>11111</v>
      </c>
    </row>
    <row r="25" customFormat="false" ht="13.8" hidden="false" customHeight="false" outlineLevel="0" collapsed="false">
      <c r="A25" s="1" t="s">
        <v>42</v>
      </c>
      <c r="B25" s="0" t="s">
        <v>41</v>
      </c>
      <c r="C25" s="0" t="s">
        <v>43</v>
      </c>
      <c r="D25" s="0" t="s">
        <v>44</v>
      </c>
      <c r="E25" s="0" t="s">
        <v>45</v>
      </c>
      <c r="F25" s="0" t="s">
        <v>46</v>
      </c>
      <c r="G25" s="8" t="n">
        <v>44357</v>
      </c>
      <c r="H25" s="2" t="n">
        <v>1</v>
      </c>
      <c r="I25" s="2" t="s">
        <v>19</v>
      </c>
      <c r="J25" s="3" t="n">
        <v>100</v>
      </c>
      <c r="K25" s="10" t="n">
        <v>15000</v>
      </c>
      <c r="L25" s="10" t="n">
        <v>7000</v>
      </c>
      <c r="M25" s="10" t="n">
        <f aca="false">K25-L25</f>
        <v>8000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1.11"/>
    <col collapsed="false" customWidth="true" hidden="false" outlineLevel="0" max="2" min="2" style="0" width="40.22"/>
    <col collapsed="false" customWidth="true" hidden="false" outlineLevel="0" max="3" min="3" style="0" width="9.78"/>
  </cols>
  <sheetData>
    <row r="1" customFormat="false" ht="14.25" hidden="false" customHeight="false" outlineLevel="0" collapsed="false">
      <c r="A1" s="0" t="s">
        <v>47</v>
      </c>
      <c r="B1" s="0" t="s">
        <v>48</v>
      </c>
      <c r="C1" s="0" t="s">
        <v>49</v>
      </c>
    </row>
    <row r="2" customFormat="false" ht="14.25" hidden="false" customHeight="false" outlineLevel="0" collapsed="false">
      <c r="A2" s="3" t="n">
        <v>1</v>
      </c>
      <c r="B2" s="3" t="s">
        <v>19</v>
      </c>
      <c r="C2" s="10" t="n">
        <v>150</v>
      </c>
    </row>
    <row r="3" customFormat="false" ht="14.25" hidden="false" customHeight="false" outlineLevel="0" collapsed="false">
      <c r="A3" s="3" t="n">
        <v>2</v>
      </c>
      <c r="B3" s="3" t="s">
        <v>50</v>
      </c>
      <c r="C3" s="10" t="n">
        <v>120</v>
      </c>
    </row>
    <row r="4" customFormat="false" ht="14.25" hidden="false" customHeight="false" outlineLevel="0" collapsed="false">
      <c r="A4" s="3" t="n">
        <v>3</v>
      </c>
      <c r="B4" s="3" t="s">
        <v>33</v>
      </c>
      <c r="C4" s="10" t="n">
        <v>170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3" activeCellId="0" sqref="N23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8.22"/>
    <col collapsed="false" customWidth="true" hidden="false" outlineLevel="0" max="2" min="2" style="0" width="21.56"/>
  </cols>
  <sheetData>
    <row r="3" customFormat="false" ht="14.25" hidden="false" customHeight="false" outlineLevel="0" collapsed="false">
      <c r="A3" s="11" t="s">
        <v>0</v>
      </c>
      <c r="B3" s="12" t="s">
        <v>51</v>
      </c>
    </row>
    <row r="4" customFormat="false" ht="14.25" hidden="false" customHeight="false" outlineLevel="0" collapsed="false">
      <c r="A4" s="13" t="s">
        <v>13</v>
      </c>
      <c r="B4" s="14" t="n">
        <v>678.872549019608</v>
      </c>
    </row>
    <row r="5" customFormat="false" ht="14.25" hidden="false" customHeight="false" outlineLevel="0" collapsed="false">
      <c r="A5" s="15" t="s">
        <v>21</v>
      </c>
      <c r="B5" s="16" t="n">
        <v>1560.58823529412</v>
      </c>
    </row>
    <row r="6" customFormat="false" ht="14.25" hidden="false" customHeight="false" outlineLevel="0" collapsed="false">
      <c r="A6" s="17" t="s">
        <v>52</v>
      </c>
      <c r="B6" s="18" t="n">
        <v>2239.46078431372</v>
      </c>
    </row>
    <row r="23" customFormat="false" ht="14.25" hidden="false" customHeight="false" outlineLevel="0" collapsed="false">
      <c r="L23" s="0" t="n">
        <v>1837</v>
      </c>
      <c r="M23" s="0" t="n">
        <v>1140</v>
      </c>
    </row>
    <row r="24" customFormat="false" ht="14.25" hidden="false" customHeight="false" outlineLevel="0" collapsed="false">
      <c r="L24" s="0" t="n">
        <v>1080</v>
      </c>
      <c r="M24" s="0" t="n">
        <f aca="false">L24*M23/L23</f>
        <v>670.223189983669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21.56"/>
    <col collapsed="false" customWidth="true" hidden="false" outlineLevel="0" max="3" min="3" style="0" width="23.34"/>
  </cols>
  <sheetData>
    <row r="3" customFormat="false" ht="14.25" hidden="false" customHeight="false" outlineLevel="0" collapsed="false">
      <c r="A3" s="19"/>
      <c r="B3" s="20" t="s">
        <v>53</v>
      </c>
      <c r="C3" s="21"/>
    </row>
    <row r="4" customFormat="false" ht="14.25" hidden="false" customHeight="false" outlineLevel="0" collapsed="false">
      <c r="A4" s="22" t="s">
        <v>8</v>
      </c>
      <c r="B4" s="23" t="s">
        <v>51</v>
      </c>
      <c r="C4" s="24" t="s">
        <v>54</v>
      </c>
    </row>
    <row r="5" customFormat="false" ht="14.25" hidden="false" customHeight="false" outlineLevel="0" collapsed="false">
      <c r="A5" s="13" t="s">
        <v>19</v>
      </c>
      <c r="B5" s="25" t="n">
        <v>935</v>
      </c>
      <c r="C5" s="26" t="n">
        <v>108900</v>
      </c>
    </row>
    <row r="6" customFormat="false" ht="14.25" hidden="false" customHeight="false" outlineLevel="0" collapsed="false">
      <c r="A6" s="15" t="s">
        <v>33</v>
      </c>
      <c r="B6" s="27" t="n">
        <v>585.294117647059</v>
      </c>
      <c r="C6" s="28" t="n">
        <v>88000</v>
      </c>
    </row>
    <row r="7" customFormat="false" ht="14.25" hidden="false" customHeight="false" outlineLevel="0" collapsed="false">
      <c r="A7" s="15" t="s">
        <v>28</v>
      </c>
      <c r="B7" s="29" t="n">
        <v>719.166666666667</v>
      </c>
      <c r="C7" s="30" t="n">
        <v>85250</v>
      </c>
    </row>
    <row r="8" customFormat="false" ht="14.25" hidden="false" customHeight="false" outlineLevel="0" collapsed="false">
      <c r="A8" s="17" t="s">
        <v>52</v>
      </c>
      <c r="B8" s="31" t="n">
        <v>2239.46078431372</v>
      </c>
      <c r="C8" s="32" t="n">
        <v>282150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21.56"/>
    <col collapsed="false" customWidth="true" hidden="false" outlineLevel="0" max="3" min="3" style="0" width="18.66"/>
    <col collapsed="false" customWidth="true" hidden="false" outlineLevel="0" max="4" min="4" style="0" width="23.34"/>
  </cols>
  <sheetData>
    <row r="3" customFormat="false" ht="14.25" hidden="false" customHeight="false" outlineLevel="0" collapsed="false">
      <c r="A3" s="19"/>
      <c r="B3" s="20" t="s">
        <v>53</v>
      </c>
      <c r="C3" s="33"/>
      <c r="D3" s="21"/>
    </row>
    <row r="4" customFormat="false" ht="14.25" hidden="false" customHeight="false" outlineLevel="0" collapsed="false">
      <c r="A4" s="22" t="s">
        <v>6</v>
      </c>
      <c r="B4" s="23" t="s">
        <v>51</v>
      </c>
      <c r="C4" s="34" t="s">
        <v>55</v>
      </c>
      <c r="D4" s="24" t="s">
        <v>54</v>
      </c>
    </row>
    <row r="5" customFormat="false" ht="14.25" hidden="false" customHeight="false" outlineLevel="0" collapsed="false">
      <c r="A5" s="35" t="n">
        <v>44348</v>
      </c>
      <c r="B5" s="25" t="n">
        <v>100</v>
      </c>
      <c r="C5" s="36" t="n">
        <v>15000</v>
      </c>
      <c r="D5" s="26" t="n">
        <v>8000</v>
      </c>
    </row>
    <row r="6" customFormat="false" ht="14.25" hidden="false" customHeight="false" outlineLevel="0" collapsed="false">
      <c r="A6" s="37" t="n">
        <v>44349</v>
      </c>
      <c r="B6" s="27" t="n">
        <v>386.666666666667</v>
      </c>
      <c r="C6" s="38" t="n">
        <v>58000</v>
      </c>
      <c r="D6" s="28" t="n">
        <v>51500</v>
      </c>
    </row>
    <row r="7" customFormat="false" ht="14.25" hidden="false" customHeight="false" outlineLevel="0" collapsed="false">
      <c r="A7" s="37" t="n">
        <v>44350</v>
      </c>
      <c r="B7" s="27" t="n">
        <v>41.6666666666667</v>
      </c>
      <c r="C7" s="38" t="n">
        <v>5000</v>
      </c>
      <c r="D7" s="28" t="n">
        <v>6500</v>
      </c>
    </row>
    <row r="8" customFormat="false" ht="14.25" hidden="false" customHeight="false" outlineLevel="0" collapsed="false">
      <c r="A8" s="37" t="n">
        <v>44351</v>
      </c>
      <c r="B8" s="27" t="n">
        <v>29.1666666666667</v>
      </c>
      <c r="C8" s="38" t="n">
        <v>3500</v>
      </c>
      <c r="D8" s="28" t="n">
        <v>1600</v>
      </c>
    </row>
    <row r="9" customFormat="false" ht="14.25" hidden="false" customHeight="false" outlineLevel="0" collapsed="false">
      <c r="A9" s="37" t="n">
        <v>44352</v>
      </c>
      <c r="B9" s="27" t="n">
        <v>202.941176470588</v>
      </c>
      <c r="C9" s="38" t="n">
        <v>34500</v>
      </c>
      <c r="D9" s="28" t="n">
        <v>33000</v>
      </c>
    </row>
    <row r="10" customFormat="false" ht="14.25" hidden="false" customHeight="false" outlineLevel="0" collapsed="false">
      <c r="A10" s="37" t="n">
        <v>44353</v>
      </c>
      <c r="B10" s="27" t="n">
        <v>63.3333333333333</v>
      </c>
      <c r="C10" s="38" t="n">
        <v>7600</v>
      </c>
      <c r="D10" s="28" t="n">
        <v>7000</v>
      </c>
    </row>
    <row r="11" customFormat="false" ht="14.25" hidden="false" customHeight="false" outlineLevel="0" collapsed="false">
      <c r="A11" s="37" t="n">
        <v>44354</v>
      </c>
      <c r="B11" s="27" t="n">
        <v>50</v>
      </c>
      <c r="C11" s="38" t="n">
        <v>7500</v>
      </c>
      <c r="D11" s="28" t="n">
        <v>6000</v>
      </c>
    </row>
    <row r="12" customFormat="false" ht="14.25" hidden="false" customHeight="false" outlineLevel="0" collapsed="false">
      <c r="A12" s="37" t="n">
        <v>44355</v>
      </c>
      <c r="B12" s="27" t="n">
        <v>35.2941176470588</v>
      </c>
      <c r="C12" s="38" t="n">
        <v>6000</v>
      </c>
      <c r="D12" s="28" t="n">
        <v>500</v>
      </c>
    </row>
    <row r="13" customFormat="false" ht="14.25" hidden="false" customHeight="false" outlineLevel="0" collapsed="false">
      <c r="A13" s="37" t="n">
        <v>44356</v>
      </c>
      <c r="B13" s="27" t="n">
        <v>10</v>
      </c>
      <c r="C13" s="38" t="n">
        <v>1200</v>
      </c>
      <c r="D13" s="28" t="n">
        <v>5000</v>
      </c>
    </row>
    <row r="14" customFormat="false" ht="14.25" hidden="false" customHeight="false" outlineLevel="0" collapsed="false">
      <c r="A14" s="37" t="n">
        <v>44357</v>
      </c>
      <c r="B14" s="27" t="n">
        <v>215.294117647059</v>
      </c>
      <c r="C14" s="38" t="n">
        <v>35000</v>
      </c>
      <c r="D14" s="28" t="n">
        <v>32000</v>
      </c>
    </row>
    <row r="15" customFormat="false" ht="14.25" hidden="false" customHeight="false" outlineLevel="0" collapsed="false">
      <c r="A15" s="37" t="n">
        <v>44358</v>
      </c>
      <c r="B15" s="27" t="n">
        <v>64.7058823529412</v>
      </c>
      <c r="C15" s="38" t="n">
        <v>11000</v>
      </c>
      <c r="D15" s="28" t="n">
        <v>8000</v>
      </c>
    </row>
    <row r="16" customFormat="false" ht="14.25" hidden="false" customHeight="false" outlineLevel="0" collapsed="false">
      <c r="A16" s="37" t="n">
        <v>44359</v>
      </c>
      <c r="B16" s="27" t="n">
        <v>230.392156862745</v>
      </c>
      <c r="C16" s="38" t="n">
        <v>35000</v>
      </c>
      <c r="D16" s="28" t="n">
        <v>30000</v>
      </c>
    </row>
    <row r="17" customFormat="false" ht="14.25" hidden="false" customHeight="false" outlineLevel="0" collapsed="false">
      <c r="A17" s="37" t="n">
        <v>44360</v>
      </c>
      <c r="B17" s="27" t="n">
        <v>8.33333333333333</v>
      </c>
      <c r="C17" s="38" t="n">
        <v>1000</v>
      </c>
      <c r="D17" s="28" t="n">
        <v>650</v>
      </c>
    </row>
    <row r="18" customFormat="false" ht="14.25" hidden="false" customHeight="false" outlineLevel="0" collapsed="false">
      <c r="A18" s="37" t="n">
        <v>44361</v>
      </c>
      <c r="B18" s="27" t="n">
        <v>269.333333333333</v>
      </c>
      <c r="C18" s="38" t="n">
        <v>33400</v>
      </c>
      <c r="D18" s="28" t="n">
        <v>32000</v>
      </c>
    </row>
    <row r="19" customFormat="false" ht="14.25" hidden="false" customHeight="false" outlineLevel="0" collapsed="false">
      <c r="A19" s="37" t="n">
        <v>44362</v>
      </c>
      <c r="B19" s="27" t="n">
        <v>282.333333333333</v>
      </c>
      <c r="C19" s="38" t="n">
        <v>42350</v>
      </c>
      <c r="D19" s="28" t="n">
        <v>30400</v>
      </c>
    </row>
    <row r="20" customFormat="false" ht="14.25" hidden="false" customHeight="false" outlineLevel="0" collapsed="false">
      <c r="A20" s="37" t="n">
        <v>44363</v>
      </c>
      <c r="B20" s="29" t="n">
        <v>250</v>
      </c>
      <c r="C20" s="39" t="n">
        <v>30000</v>
      </c>
      <c r="D20" s="30" t="n">
        <v>30000</v>
      </c>
    </row>
    <row r="21" customFormat="false" ht="14.25" hidden="false" customHeight="false" outlineLevel="0" collapsed="false">
      <c r="A21" s="40" t="s">
        <v>52</v>
      </c>
      <c r="B21" s="31" t="n">
        <v>2239.46078431372</v>
      </c>
      <c r="C21" s="41" t="n">
        <v>326050</v>
      </c>
      <c r="D21" s="32" t="n">
        <v>282150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2021-09-24T11:00:16Z</dcterms:created>
  <dc:creator>Marciel de Amorim</dc:creator>
  <dc:description/>
  <dc:language>pt-BR</dc:language>
  <cp:lastModifiedBy/>
  <dcterms:modified xsi:type="dcterms:W3CDTF">2022-02-16T18:10:10Z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