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yo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" i="1" l="1"/>
  <c r="H3" i="1"/>
  <c r="K6" i="2"/>
  <c r="K7" i="2"/>
  <c r="K5" i="2"/>
  <c r="J5" i="2"/>
  <c r="J6" i="2"/>
  <c r="J7" i="2"/>
  <c r="I6" i="2"/>
  <c r="I7" i="2"/>
  <c r="I5" i="2"/>
  <c r="H6" i="2"/>
  <c r="H7" i="2"/>
  <c r="H5" i="2"/>
  <c r="G5" i="2"/>
  <c r="G6" i="2"/>
  <c r="G7" i="2"/>
  <c r="F6" i="2"/>
  <c r="F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<sst xmlns="http://schemas.openxmlformats.org/spreadsheetml/2006/main" count="13" uniqueCount="12">
  <si>
    <t>n</t>
  </si>
  <si>
    <t>pin</t>
  </si>
  <si>
    <t>pout</t>
  </si>
  <si>
    <t>dp</t>
  </si>
  <si>
    <t>pe</t>
  </si>
  <si>
    <t>pp</t>
  </si>
  <si>
    <t>ee1</t>
  </si>
  <si>
    <t>ep1</t>
  </si>
  <si>
    <t>mz1</t>
  </si>
  <si>
    <t>ee2</t>
  </si>
  <si>
    <t>ep2</t>
  </si>
  <si>
    <t>mz2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</si>
</sst>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myon!$F$4</c:f>
              <c:strCache>
                <c:ptCount val="1"/>
                <c:pt idx="0">
                  <c:v>dp</c:v>
                </c:pt>
              </c:strCache>
            </c:strRef>
          </c:tx>
          <c:spPr>
            <a:ln w="28575">
              <a:noFill/>
            </a:ln>
          </c:spPr>
          <c:xVal>
            <c:numRef>
              <c:f>myon!$D$5:$D$25</c:f>
              <c:numCache>
                <c:formatCode>General</c:formatCode>
                <c:ptCount val="21"/>
                <c:pt idx="0">
                  <c:v>-85</c:v>
                </c:pt>
                <c:pt idx="1">
                  <c:v>43.4</c:v>
                </c:pt>
                <c:pt idx="2">
                  <c:v>-241.37</c:v>
                </c:pt>
                <c:pt idx="3">
                  <c:v>48.89</c:v>
                </c:pt>
                <c:pt idx="4">
                  <c:v>-168.16</c:v>
                </c:pt>
                <c:pt idx="5">
                  <c:v>117.32</c:v>
                </c:pt>
                <c:pt idx="6">
                  <c:v>-71.94</c:v>
                </c:pt>
                <c:pt idx="7">
                  <c:v>199.91</c:v>
                </c:pt>
                <c:pt idx="8">
                  <c:v>-57.84</c:v>
                </c:pt>
                <c:pt idx="9">
                  <c:v>-100.75</c:v>
                </c:pt>
                <c:pt idx="10">
                  <c:v>38.26</c:v>
                </c:pt>
                <c:pt idx="11">
                  <c:v>-105.19</c:v>
                </c:pt>
                <c:pt idx="12">
                  <c:v>236.12</c:v>
                </c:pt>
                <c:pt idx="13">
                  <c:v>-131.69</c:v>
                </c:pt>
                <c:pt idx="14">
                  <c:v>152.24</c:v>
                </c:pt>
                <c:pt idx="15">
                  <c:v>-35.229999999999997</c:v>
                </c:pt>
                <c:pt idx="16">
                  <c:v>54.19</c:v>
                </c:pt>
                <c:pt idx="17">
                  <c:v>-84.75</c:v>
                </c:pt>
                <c:pt idx="18">
                  <c:v>104.26</c:v>
                </c:pt>
                <c:pt idx="19">
                  <c:v>-184.01</c:v>
                </c:pt>
                <c:pt idx="20">
                  <c:v>100.36</c:v>
                </c:pt>
              </c:numCache>
            </c:numRef>
          </c:xVal>
          <c:yVal>
            <c:numRef>
              <c:f>myon!$F$5:$F$25</c:f>
              <c:numCache>
                <c:formatCode>General</c:formatCode>
                <c:ptCount val="21"/>
                <c:pt idx="0">
                  <c:v>31.08</c:v>
                </c:pt>
                <c:pt idx="1">
                  <c:v>-0.42999999999999972</c:v>
                </c:pt>
                <c:pt idx="2">
                  <c:v>4.3499999999999943</c:v>
                </c:pt>
                <c:pt idx="3">
                  <c:v>4.1199999999999974</c:v>
                </c:pt>
                <c:pt idx="4">
                  <c:v>-9.460000000000008</c:v>
                </c:pt>
                <c:pt idx="5">
                  <c:v>20.759999999999991</c:v>
                </c:pt>
                <c:pt idx="6">
                  <c:v>6.980000000000004</c:v>
                </c:pt>
                <c:pt idx="7">
                  <c:v>0.46999999999999886</c:v>
                </c:pt>
                <c:pt idx="8">
                  <c:v>7.8300000000000054</c:v>
                </c:pt>
                <c:pt idx="9">
                  <c:v>6.6400000000000006</c:v>
                </c:pt>
                <c:pt idx="10">
                  <c:v>3.7800000000000011</c:v>
                </c:pt>
                <c:pt idx="11">
                  <c:v>-3.4900000000000091</c:v>
                </c:pt>
                <c:pt idx="12">
                  <c:v>-0.49000000000000909</c:v>
                </c:pt>
                <c:pt idx="13">
                  <c:v>6.1799999999999926</c:v>
                </c:pt>
                <c:pt idx="14">
                  <c:v>-5.4499999999999886</c:v>
                </c:pt>
                <c:pt idx="15">
                  <c:v>3.0499999999999972</c:v>
                </c:pt>
                <c:pt idx="16">
                  <c:v>4.1899999999999977</c:v>
                </c:pt>
                <c:pt idx="17">
                  <c:v>16.659999999999997</c:v>
                </c:pt>
                <c:pt idx="18">
                  <c:v>-3.7199999999999989</c:v>
                </c:pt>
                <c:pt idx="19">
                  <c:v>13.349999999999994</c:v>
                </c:pt>
                <c:pt idx="20">
                  <c:v>-0.76999999999999602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8656"/>
        <c:axId val="148357120"/>
      </c:scatterChart>
      <c:valAx>
        <c:axId val="1483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57120"/>
        <c:crosses val="autoZero"/>
        <c:crossBetween val="midCat"/>
      </c:valAx>
      <c:valAx>
        <c:axId val="1483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9</xdr:row>
      <xdr:rowOff>133350</xdr:rowOff>
    </xdr:from>
    <xdr:to>
      <xdr:col>17</xdr:col>
      <xdr:colOff>90487</xdr:colOff>
      <xdr:row>24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tabSelected="1" topLeftCell="A6" workbookViewId="0">
      <selection activeCell="G3" sqref="G3"/>
    </sheetView>
  </sheetViews>
  <sheetFormatPr baseColWidth="10" defaultColWidth="9.140625" defaultRowHeight="15" x14ac:dyDescent="0.25"/>
  <sheetData>
    <row r="3" spans="3:8" x14ac:dyDescent="0.25">
      <c r="G3">
        <f>AVERAGE(F5:F25)</f>
        <v>5.0299999999999985</v>
      </c>
      <c r="H3">
        <f>_xlfn.STDEV.S(F5:F25)</f>
        <v>9.3198975316255463</v>
      </c>
    </row>
    <row r="4" spans="3:8" x14ac:dyDescent="0.25">
      <c r="C4" t="s">
        <v>0</v>
      </c>
      <c r="D4" t="s">
        <v>1</v>
      </c>
      <c r="E4" t="s">
        <v>2</v>
      </c>
      <c r="F4" t="s">
        <v>3</v>
      </c>
    </row>
    <row r="5" spans="3:8" x14ac:dyDescent="0.25">
      <c r="C5">
        <v>1</v>
      </c>
      <c r="D5">
        <v>-85</v>
      </c>
      <c r="E5">
        <v>-53.92</v>
      </c>
      <c r="F5">
        <f>ABS(D5)-ABS(E5)</f>
        <v>31.08</v>
      </c>
    </row>
    <row r="6" spans="3:8" x14ac:dyDescent="0.25">
      <c r="C6">
        <v>2</v>
      </c>
      <c r="D6">
        <v>43.4</v>
      </c>
      <c r="E6">
        <v>43.83</v>
      </c>
      <c r="F6">
        <f t="shared" ref="F6:F25" si="0">ABS(D6)-ABS(E6)</f>
        <v>-0.42999999999999972</v>
      </c>
    </row>
    <row r="7" spans="3:8" x14ac:dyDescent="0.25">
      <c r="C7">
        <v>3</v>
      </c>
      <c r="D7">
        <v>-241.37</v>
      </c>
      <c r="E7">
        <v>-237.02</v>
      </c>
      <c r="F7">
        <f t="shared" si="0"/>
        <v>4.3499999999999943</v>
      </c>
    </row>
    <row r="8" spans="3:8" x14ac:dyDescent="0.25">
      <c r="C8">
        <v>4</v>
      </c>
      <c r="D8">
        <v>48.89</v>
      </c>
      <c r="E8">
        <v>44.77</v>
      </c>
      <c r="F8">
        <f t="shared" si="0"/>
        <v>4.1199999999999974</v>
      </c>
    </row>
    <row r="9" spans="3:8" x14ac:dyDescent="0.25">
      <c r="C9">
        <v>5</v>
      </c>
      <c r="D9">
        <v>-168.16</v>
      </c>
      <c r="E9">
        <v>-177.62</v>
      </c>
      <c r="F9">
        <f t="shared" si="0"/>
        <v>-9.460000000000008</v>
      </c>
    </row>
    <row r="10" spans="3:8" x14ac:dyDescent="0.25">
      <c r="C10">
        <v>6</v>
      </c>
      <c r="D10">
        <v>117.32</v>
      </c>
      <c r="E10">
        <v>96.56</v>
      </c>
      <c r="F10">
        <f t="shared" si="0"/>
        <v>20.759999999999991</v>
      </c>
    </row>
    <row r="11" spans="3:8" x14ac:dyDescent="0.25">
      <c r="C11">
        <v>7</v>
      </c>
      <c r="D11">
        <v>-71.94</v>
      </c>
      <c r="E11">
        <v>-64.959999999999994</v>
      </c>
      <c r="F11">
        <f t="shared" si="0"/>
        <v>6.980000000000004</v>
      </c>
    </row>
    <row r="12" spans="3:8" x14ac:dyDescent="0.25">
      <c r="C12">
        <v>8</v>
      </c>
      <c r="D12">
        <v>199.91</v>
      </c>
      <c r="E12">
        <v>199.44</v>
      </c>
      <c r="F12">
        <f t="shared" si="0"/>
        <v>0.46999999999999886</v>
      </c>
    </row>
    <row r="13" spans="3:8" x14ac:dyDescent="0.25">
      <c r="C13">
        <v>9</v>
      </c>
      <c r="D13">
        <v>-57.84</v>
      </c>
      <c r="E13">
        <v>-50.01</v>
      </c>
      <c r="F13">
        <f t="shared" si="0"/>
        <v>7.8300000000000054</v>
      </c>
    </row>
    <row r="14" spans="3:8" x14ac:dyDescent="0.25">
      <c r="C14">
        <v>10</v>
      </c>
      <c r="D14">
        <v>-100.75</v>
      </c>
      <c r="E14">
        <v>-94.11</v>
      </c>
      <c r="F14">
        <f t="shared" si="0"/>
        <v>6.6400000000000006</v>
      </c>
    </row>
    <row r="15" spans="3:8" x14ac:dyDescent="0.25">
      <c r="C15">
        <v>11</v>
      </c>
      <c r="D15">
        <v>38.26</v>
      </c>
      <c r="E15">
        <v>34.479999999999997</v>
      </c>
      <c r="F15">
        <f t="shared" si="0"/>
        <v>3.7800000000000011</v>
      </c>
    </row>
    <row r="16" spans="3:8" x14ac:dyDescent="0.25">
      <c r="C16">
        <v>12</v>
      </c>
      <c r="D16">
        <v>-105.19</v>
      </c>
      <c r="E16">
        <v>-108.68</v>
      </c>
      <c r="F16">
        <f t="shared" si="0"/>
        <v>-3.4900000000000091</v>
      </c>
    </row>
    <row r="17" spans="3:6" x14ac:dyDescent="0.25">
      <c r="C17">
        <v>13</v>
      </c>
      <c r="D17">
        <v>236.12</v>
      </c>
      <c r="E17">
        <v>236.61</v>
      </c>
      <c r="F17">
        <f t="shared" si="0"/>
        <v>-0.49000000000000909</v>
      </c>
    </row>
    <row r="18" spans="3:6" x14ac:dyDescent="0.25">
      <c r="C18">
        <v>14</v>
      </c>
      <c r="D18">
        <v>-131.69</v>
      </c>
      <c r="E18">
        <v>-125.51</v>
      </c>
      <c r="F18">
        <f t="shared" si="0"/>
        <v>6.1799999999999926</v>
      </c>
    </row>
    <row r="19" spans="3:6" x14ac:dyDescent="0.25">
      <c r="C19">
        <v>15</v>
      </c>
      <c r="D19">
        <v>152.24</v>
      </c>
      <c r="E19">
        <v>157.69</v>
      </c>
      <c r="F19">
        <f t="shared" si="0"/>
        <v>-5.4499999999999886</v>
      </c>
    </row>
    <row r="20" spans="3:6" x14ac:dyDescent="0.25">
      <c r="C20">
        <v>16</v>
      </c>
      <c r="D20">
        <v>-35.229999999999997</v>
      </c>
      <c r="E20">
        <v>-32.18</v>
      </c>
      <c r="F20">
        <f t="shared" si="0"/>
        <v>3.0499999999999972</v>
      </c>
    </row>
    <row r="21" spans="3:6" x14ac:dyDescent="0.25">
      <c r="C21">
        <v>17</v>
      </c>
      <c r="D21">
        <v>54.19</v>
      </c>
      <c r="E21">
        <v>50</v>
      </c>
      <c r="F21">
        <f t="shared" si="0"/>
        <v>4.1899999999999977</v>
      </c>
    </row>
    <row r="22" spans="3:6" x14ac:dyDescent="0.25">
      <c r="C22">
        <v>18</v>
      </c>
      <c r="D22">
        <v>-84.75</v>
      </c>
      <c r="E22">
        <v>-68.09</v>
      </c>
      <c r="F22">
        <f t="shared" si="0"/>
        <v>16.659999999999997</v>
      </c>
    </row>
    <row r="23" spans="3:6" x14ac:dyDescent="0.25">
      <c r="C23">
        <v>19</v>
      </c>
      <c r="D23">
        <v>104.26</v>
      </c>
      <c r="E23">
        <v>107.98</v>
      </c>
      <c r="F23">
        <f t="shared" si="0"/>
        <v>-3.7199999999999989</v>
      </c>
    </row>
    <row r="24" spans="3:6" x14ac:dyDescent="0.25">
      <c r="C24">
        <v>20</v>
      </c>
      <c r="D24">
        <v>-184.01</v>
      </c>
      <c r="E24">
        <v>-170.66</v>
      </c>
      <c r="F24">
        <f t="shared" si="0"/>
        <v>13.349999999999994</v>
      </c>
    </row>
    <row r="25" spans="3:6" x14ac:dyDescent="0.25">
      <c r="C25">
        <v>21</v>
      </c>
      <c r="D25">
        <v>100.36</v>
      </c>
      <c r="E25">
        <v>101.13</v>
      </c>
      <c r="F25">
        <f t="shared" si="0"/>
        <v>-0.76999999999999602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7"/>
  <sheetViews>
    <sheetView workbookViewId="0">
      <selection activeCell="K5" sqref="K5:K7"/>
    </sheetView>
  </sheetViews>
  <sheetFormatPr baseColWidth="10" defaultColWidth="9.140625" defaultRowHeight="15" x14ac:dyDescent="0.25"/>
  <sheetData>
    <row r="4" spans="3:11" x14ac:dyDescent="0.25">
      <c r="C4" t="s">
        <v>0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3:11" x14ac:dyDescent="0.25">
      <c r="C5">
        <v>1</v>
      </c>
      <c r="D5">
        <v>-115.81</v>
      </c>
      <c r="E5">
        <v>63.29</v>
      </c>
      <c r="F5">
        <f>SQRT(D5^2+0.000511^2)</f>
        <v>115.81000000112738</v>
      </c>
      <c r="G5">
        <f>SQRT(E5^2+0.000511^2)</f>
        <v>63.290000002062889</v>
      </c>
      <c r="H5">
        <f>SQRT((F5+G5)^2-(E5+D5)^2)</f>
        <v>171.22634026674388</v>
      </c>
      <c r="I5">
        <f>ABS(D5)</f>
        <v>115.81</v>
      </c>
      <c r="J5">
        <f>ABS(E5)</f>
        <v>63.29</v>
      </c>
      <c r="K5">
        <f>SQRT((I5+J5)^2-(D5+E5)^2)</f>
        <v>171.22634026340691</v>
      </c>
    </row>
    <row r="6" spans="3:11" x14ac:dyDescent="0.25">
      <c r="C6">
        <v>2</v>
      </c>
      <c r="D6">
        <v>-49.69</v>
      </c>
      <c r="E6">
        <v>60.92</v>
      </c>
      <c r="F6">
        <f t="shared" ref="F6:G7" si="0">SQRT(D6^2+0.000511^2)</f>
        <v>49.690000002627499</v>
      </c>
      <c r="G6">
        <f t="shared" si="0"/>
        <v>60.920000002143148</v>
      </c>
      <c r="H6">
        <f t="shared" ref="H6:H7" si="1">SQRT((F6+G6)^2-(E6+D6)^2)</f>
        <v>110.0384441959053</v>
      </c>
      <c r="I6">
        <f t="shared" ref="I6:J7" si="2">ABS(D6)</f>
        <v>49.69</v>
      </c>
      <c r="J6">
        <f t="shared" si="2"/>
        <v>60.92</v>
      </c>
      <c r="K6">
        <f t="shared" ref="K6:K7" si="3">SQRT((I6+J6)^2-(D6+E6)^2)</f>
        <v>110.03844419110986</v>
      </c>
    </row>
    <row r="7" spans="3:11" x14ac:dyDescent="0.25">
      <c r="C7">
        <v>3</v>
      </c>
      <c r="D7">
        <v>-78.58</v>
      </c>
      <c r="E7">
        <v>101.01</v>
      </c>
      <c r="F7">
        <f t="shared" si="0"/>
        <v>78.580000001661503</v>
      </c>
      <c r="G7">
        <f t="shared" si="0"/>
        <v>101.01000000129255</v>
      </c>
      <c r="H7">
        <f t="shared" si="1"/>
        <v>178.18379051154187</v>
      </c>
      <c r="I7">
        <f t="shared" si="2"/>
        <v>78.58</v>
      </c>
      <c r="J7">
        <f t="shared" si="2"/>
        <v>101.01</v>
      </c>
      <c r="K7">
        <f t="shared" si="3"/>
        <v>178.1837905085645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myon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2018-10-28T14:42:51Z</dcterms:modified>
</cp:coreProperties>
</file>