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45621"/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H5" i="4"/>
  <c r="G5" i="4"/>
  <c r="E3" i="6"/>
  <c r="E2" i="6"/>
  <c r="D3" i="6"/>
  <c r="D2" i="6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5" i="4"/>
  <c r="J6" i="1"/>
  <c r="J4" i="1"/>
  <c r="I4" i="1"/>
  <c r="I6" i="1"/>
  <c r="H6" i="1"/>
  <c r="H4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</calcChain>
</file>

<file path=xl/sharedStrings.xml><?xml version="1.0" encoding="utf-8"?>
<sst xmlns="http://schemas.openxmlformats.org/spreadsheetml/2006/main" count="38" uniqueCount="22">
  <si>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</si>
  <si>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</si>
  <si>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</si>
  <si>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</si>
  <si>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</si>
  <si>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</si>
  <si>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</si>
  <si>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</si>
  <si>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</si>
  <si>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</si>
  <si>
    <t>dN</t>
  </si>
  <si>
    <t>N/40s</t>
  </si>
  <si>
    <t>dN/40s</t>
  </si>
  <si>
    <t>dNunten</t>
  </si>
  <si>
    <t>Nunten</t>
  </si>
  <si>
    <t>mitte</t>
  </si>
  <si>
    <t>d</t>
  </si>
  <si>
    <t>dB</t>
  </si>
  <si>
    <t>Boffset</t>
  </si>
  <si>
    <t>dBoffset</t>
  </si>
  <si>
    <t>Breal</t>
  </si>
  <si>
    <t>dBreal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</si>
</sst>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5488"/>
        <c:axId val="189697024"/>
      </c:scatterChart>
      <c:valAx>
        <c:axId val="1896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697024"/>
        <c:crosses val="autoZero"/>
        <c:crossBetween val="midCat"/>
      </c:valAx>
      <c:valAx>
        <c:axId val="1896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9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1600"/>
        <c:axId val="189469440"/>
      </c:scatterChart>
      <c:valAx>
        <c:axId val="1897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69440"/>
        <c:crosses val="autoZero"/>
        <c:crossBetween val="midCat"/>
      </c:valAx>
      <c:valAx>
        <c:axId val="1894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2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8320"/>
        <c:axId val="189609856"/>
      </c:scatterChart>
      <c:valAx>
        <c:axId val="1896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609856"/>
        <c:crosses val="autoZero"/>
        <c:crossBetween val="midCat"/>
      </c:valAx>
      <c:valAx>
        <c:axId val="189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0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ti!$I$4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32.1</c:v>
                </c:pt>
                <c:pt idx="4">
                  <c:v>40.1</c:v>
                </c:pt>
                <c:pt idx="5">
                  <c:v>48.1</c:v>
                </c:pt>
                <c:pt idx="6">
                  <c:v>56.2</c:v>
                </c:pt>
                <c:pt idx="7">
                  <c:v>64.3</c:v>
                </c:pt>
                <c:pt idx="8">
                  <c:v>72.400000000000006</c:v>
                </c:pt>
                <c:pt idx="9">
                  <c:v>80</c:v>
                </c:pt>
                <c:pt idx="10">
                  <c:v>88.1</c:v>
                </c:pt>
                <c:pt idx="11">
                  <c:v>96.3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135.9</c:v>
                </c:pt>
                <c:pt idx="17">
                  <c:v>143.9</c:v>
                </c:pt>
                <c:pt idx="18">
                  <c:v>151.9</c:v>
                </c:pt>
                <c:pt idx="19">
                  <c:v>160.30000000000001</c:v>
                </c:pt>
                <c:pt idx="20">
                  <c:v>169.3</c:v>
                </c:pt>
              </c:numCache>
            </c:numRef>
          </c:xVal>
          <c:yVal>
            <c:numRef>
              <c:f>ti!$I$5:$I$143</c:f>
              <c:numCache>
                <c:formatCode>General</c:formatCode>
                <c:ptCount val="139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44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84</c:v>
                </c:pt>
                <c:pt idx="8">
                  <c:v>133</c:v>
                </c:pt>
                <c:pt idx="9">
                  <c:v>200</c:v>
                </c:pt>
                <c:pt idx="10">
                  <c:v>221</c:v>
                </c:pt>
                <c:pt idx="11">
                  <c:v>217</c:v>
                </c:pt>
                <c:pt idx="12">
                  <c:v>260</c:v>
                </c:pt>
                <c:pt idx="13">
                  <c:v>202</c:v>
                </c:pt>
                <c:pt idx="14">
                  <c:v>198</c:v>
                </c:pt>
                <c:pt idx="15">
                  <c:v>156</c:v>
                </c:pt>
                <c:pt idx="16">
                  <c:v>136</c:v>
                </c:pt>
                <c:pt idx="17">
                  <c:v>110</c:v>
                </c:pt>
                <c:pt idx="18">
                  <c:v>82</c:v>
                </c:pt>
                <c:pt idx="19">
                  <c:v>59</c:v>
                </c:pt>
                <c:pt idx="20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1200"/>
        <c:axId val="189652992"/>
      </c:scatterChart>
      <c:valAx>
        <c:axId val="1896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652992"/>
        <c:crosses val="autoZero"/>
        <c:crossBetween val="midCat"/>
      </c:valAx>
      <c:valAx>
        <c:axId val="1896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5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3936"/>
        <c:axId val="190105472"/>
      </c:scatterChart>
      <c:valAx>
        <c:axId val="1901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05472"/>
        <c:crosses val="autoZero"/>
        <c:crossBetween val="midCat"/>
      </c:valAx>
      <c:valAx>
        <c:axId val="1901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0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29</xdr:row>
      <xdr:rowOff>147637</xdr:rowOff>
    </xdr:from>
    <xdr:to>
      <xdr:col>15</xdr:col>
      <xdr:colOff>319087</xdr:colOff>
      <xdr:row>44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"/>
  <sheetViews>
    <sheetView workbookViewId="0">
      <selection activeCell="J6" sqref="J6"/>
    </sheetView>
  </sheetViews>
  <sheetFormatPr baseColWidth="10" defaultColWidth="9.140625" defaultRowHeight="15" x14ac:dyDescent="0.25"/>
  <cols>
    <col min="3" max="3" width="14.42578125" customWidth="1"/>
  </cols>
  <sheetData>
    <row r="3" spans="3:10" x14ac:dyDescent="0.25">
      <c r="E3" t="s">
        <v>3</v>
      </c>
      <c r="F3" t="s">
        <v>1</v>
      </c>
      <c r="G3" t="s">
        <v>4</v>
      </c>
      <c r="H3" t="s">
        <v>10</v>
      </c>
      <c r="I3" t="s">
        <v>11</v>
      </c>
      <c r="J3" t="s">
        <v>12</v>
      </c>
    </row>
    <row r="4" spans="3:10" x14ac:dyDescent="0.25">
      <c r="C4" t="s">
        <v>2</v>
      </c>
      <c r="E4">
        <v>200</v>
      </c>
      <c r="F4">
        <v>61</v>
      </c>
      <c r="G4">
        <v>-122.9</v>
      </c>
      <c r="H4">
        <f>SQRT(F4)</f>
        <v>7.810249675906654</v>
      </c>
      <c r="I4">
        <f>F4/$E$4*40</f>
        <v>12.2</v>
      </c>
      <c r="J4">
        <f>H4/$E$4*40</f>
        <v>1.5620499351813308</v>
      </c>
    </row>
    <row r="5" spans="3:10" x14ac:dyDescent="0.25">
      <c r="C5" t="s">
        <v>6</v>
      </c>
      <c r="D5">
        <v>0.1</v>
      </c>
    </row>
    <row r="6" spans="3:10" x14ac:dyDescent="0.25">
      <c r="C6" t="s">
        <v>7</v>
      </c>
      <c r="E6">
        <v>200</v>
      </c>
      <c r="F6">
        <v>259</v>
      </c>
      <c r="G6">
        <v>-157.5</v>
      </c>
      <c r="H6">
        <f>SQRT(F6)</f>
        <v>16.093476939431081</v>
      </c>
      <c r="I6">
        <f>F6/E6*40</f>
        <v>51.8</v>
      </c>
      <c r="J6">
        <f>H6/$E$4*40</f>
        <v>3.2186953878862163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5"/>
  <sheetViews>
    <sheetView tabSelected="1" topLeftCell="C1" workbookViewId="0">
      <selection activeCell="N5" sqref="N5"/>
    </sheetView>
  </sheetViews>
  <sheetFormatPr baseColWidth="10" defaultRowHeight="15" x14ac:dyDescent="0.25"/>
  <sheetData>
    <row r="4" spans="3:14" x14ac:dyDescent="0.25">
      <c r="C4" t="s">
        <v>0</v>
      </c>
      <c r="D4" t="s">
        <v>3</v>
      </c>
      <c r="E4" t="s">
        <v>5</v>
      </c>
      <c r="F4" t="s">
        <v>17</v>
      </c>
      <c r="G4" t="s">
        <v>18</v>
      </c>
      <c r="H4" t="s">
        <v>19</v>
      </c>
      <c r="I4" t="s">
        <v>1</v>
      </c>
      <c r="J4" t="s">
        <v>10</v>
      </c>
      <c r="K4" t="s">
        <v>14</v>
      </c>
      <c r="L4" t="s">
        <v>13</v>
      </c>
      <c r="M4" t="s">
        <v>20</v>
      </c>
      <c r="N4" t="s">
        <v>21</v>
      </c>
    </row>
    <row r="5" spans="3:14" x14ac:dyDescent="0.25">
      <c r="D5">
        <v>40</v>
      </c>
      <c r="E5">
        <v>10</v>
      </c>
      <c r="F5">
        <v>0.1</v>
      </c>
      <c r="G5">
        <f>offset!$E$2</f>
        <v>9.2199999999999989</v>
      </c>
      <c r="H5">
        <f>offset!$E$3</f>
        <v>8.3666002653408109E-2</v>
      </c>
      <c r="I5">
        <v>60</v>
      </c>
      <c r="J5">
        <f>SQRT(I5)</f>
        <v>7.745966692414834</v>
      </c>
      <c r="K5">
        <f>Stuff!$I$6</f>
        <v>51.8</v>
      </c>
      <c r="L5">
        <f>Stuff!$J$6</f>
        <v>3.2186953878862163</v>
      </c>
      <c r="M5">
        <f>E5-G5</f>
        <v>0.78000000000000114</v>
      </c>
    </row>
    <row r="6" spans="3:14" x14ac:dyDescent="0.25">
      <c r="D6">
        <v>40</v>
      </c>
      <c r="E6">
        <v>18</v>
      </c>
      <c r="F6">
        <v>0.1</v>
      </c>
      <c r="G6">
        <f>offset!$E$2</f>
        <v>9.2199999999999989</v>
      </c>
      <c r="H6">
        <f>offset!$E$3</f>
        <v>8.3666002653408109E-2</v>
      </c>
      <c r="I6">
        <v>45</v>
      </c>
      <c r="J6">
        <f t="shared" ref="J6:J25" si="0">SQRT(I6)</f>
        <v>6.7082039324993694</v>
      </c>
      <c r="K6">
        <f>Stuff!$I$6</f>
        <v>51.8</v>
      </c>
      <c r="L6">
        <f>Stuff!$J$6</f>
        <v>3.2186953878862163</v>
      </c>
      <c r="M6">
        <f t="shared" ref="M6:M25" si="1">E6-G6</f>
        <v>8.7800000000000011</v>
      </c>
    </row>
    <row r="7" spans="3:14" x14ac:dyDescent="0.25">
      <c r="E7">
        <v>26</v>
      </c>
      <c r="F7">
        <v>0.1</v>
      </c>
      <c r="G7">
        <f>offset!$E$2</f>
        <v>9.2199999999999989</v>
      </c>
      <c r="H7">
        <f>offset!$E$3</f>
        <v>8.3666002653408109E-2</v>
      </c>
      <c r="I7">
        <v>50</v>
      </c>
      <c r="J7">
        <f t="shared" si="0"/>
        <v>7.0710678118654755</v>
      </c>
      <c r="K7">
        <f>Stuff!$I$6</f>
        <v>51.8</v>
      </c>
      <c r="L7">
        <f>Stuff!$J$6</f>
        <v>3.2186953878862163</v>
      </c>
      <c r="M7">
        <f t="shared" si="1"/>
        <v>16.78</v>
      </c>
    </row>
    <row r="8" spans="3:14" x14ac:dyDescent="0.25">
      <c r="E8">
        <v>32.1</v>
      </c>
      <c r="F8">
        <v>0.1</v>
      </c>
      <c r="G8">
        <f>offset!$E$2</f>
        <v>9.2199999999999989</v>
      </c>
      <c r="H8">
        <f>offset!$E$3</f>
        <v>8.3666002653408109E-2</v>
      </c>
      <c r="I8">
        <v>44</v>
      </c>
      <c r="J8">
        <f t="shared" si="0"/>
        <v>6.6332495807107996</v>
      </c>
      <c r="K8">
        <f>Stuff!$I$6</f>
        <v>51.8</v>
      </c>
      <c r="L8">
        <f>Stuff!$J$6</f>
        <v>3.2186953878862163</v>
      </c>
      <c r="M8">
        <f t="shared" si="1"/>
        <v>22.880000000000003</v>
      </c>
    </row>
    <row r="9" spans="3:14" x14ac:dyDescent="0.25">
      <c r="E9">
        <v>40.1</v>
      </c>
      <c r="F9">
        <v>0.1</v>
      </c>
      <c r="G9">
        <f>offset!$E$2</f>
        <v>9.2199999999999989</v>
      </c>
      <c r="H9">
        <f>offset!$E$3</f>
        <v>8.3666002653408109E-2</v>
      </c>
      <c r="I9">
        <v>36</v>
      </c>
      <c r="J9">
        <f t="shared" si="0"/>
        <v>6</v>
      </c>
      <c r="K9">
        <f>Stuff!$I$6</f>
        <v>51.8</v>
      </c>
      <c r="L9">
        <f>Stuff!$J$6</f>
        <v>3.2186953878862163</v>
      </c>
      <c r="M9">
        <f t="shared" si="1"/>
        <v>30.880000000000003</v>
      </c>
    </row>
    <row r="10" spans="3:14" x14ac:dyDescent="0.25">
      <c r="E10">
        <v>48.1</v>
      </c>
      <c r="F10">
        <v>0.1</v>
      </c>
      <c r="G10">
        <f>offset!$E$2</f>
        <v>9.2199999999999989</v>
      </c>
      <c r="H10">
        <f>offset!$E$3</f>
        <v>8.3666002653408109E-2</v>
      </c>
      <c r="I10">
        <v>47</v>
      </c>
      <c r="J10">
        <f t="shared" si="0"/>
        <v>6.8556546004010439</v>
      </c>
      <c r="K10">
        <f>Stuff!$I$6</f>
        <v>51.8</v>
      </c>
      <c r="L10">
        <f>Stuff!$J$6</f>
        <v>3.2186953878862163</v>
      </c>
      <c r="M10">
        <f t="shared" si="1"/>
        <v>38.880000000000003</v>
      </c>
    </row>
    <row r="11" spans="3:14" x14ac:dyDescent="0.25">
      <c r="E11">
        <v>56.2</v>
      </c>
      <c r="F11">
        <v>0.1</v>
      </c>
      <c r="G11">
        <f>offset!$E$2</f>
        <v>9.2199999999999989</v>
      </c>
      <c r="H11">
        <f>offset!$E$3</f>
        <v>8.3666002653408109E-2</v>
      </c>
      <c r="I11">
        <v>54</v>
      </c>
      <c r="J11">
        <f t="shared" si="0"/>
        <v>7.3484692283495345</v>
      </c>
      <c r="K11">
        <f>Stuff!$I$6</f>
        <v>51.8</v>
      </c>
      <c r="L11">
        <f>Stuff!$J$6</f>
        <v>3.2186953878862163</v>
      </c>
      <c r="M11">
        <f t="shared" si="1"/>
        <v>46.980000000000004</v>
      </c>
    </row>
    <row r="12" spans="3:14" x14ac:dyDescent="0.25">
      <c r="E12">
        <v>64.3</v>
      </c>
      <c r="F12">
        <v>0.1</v>
      </c>
      <c r="G12">
        <f>offset!$E$2</f>
        <v>9.2199999999999989</v>
      </c>
      <c r="H12">
        <f>offset!$E$3</f>
        <v>8.3666002653408109E-2</v>
      </c>
      <c r="I12">
        <v>84</v>
      </c>
      <c r="J12">
        <f t="shared" si="0"/>
        <v>9.1651513899116797</v>
      </c>
      <c r="K12">
        <f>Stuff!$I$6</f>
        <v>51.8</v>
      </c>
      <c r="L12">
        <f>Stuff!$J$6</f>
        <v>3.2186953878862163</v>
      </c>
      <c r="M12">
        <f t="shared" si="1"/>
        <v>55.08</v>
      </c>
    </row>
    <row r="13" spans="3:14" x14ac:dyDescent="0.25">
      <c r="E13">
        <v>72.400000000000006</v>
      </c>
      <c r="F13">
        <v>0.1</v>
      </c>
      <c r="G13">
        <f>offset!$E$2</f>
        <v>9.2199999999999989</v>
      </c>
      <c r="H13">
        <f>offset!$E$3</f>
        <v>8.3666002653408109E-2</v>
      </c>
      <c r="I13">
        <v>133</v>
      </c>
      <c r="J13">
        <f t="shared" si="0"/>
        <v>11.532562594670797</v>
      </c>
      <c r="K13">
        <f>Stuff!$I$6</f>
        <v>51.8</v>
      </c>
      <c r="L13">
        <f>Stuff!$J$6</f>
        <v>3.2186953878862163</v>
      </c>
      <c r="M13">
        <f t="shared" si="1"/>
        <v>63.180000000000007</v>
      </c>
    </row>
    <row r="14" spans="3:14" x14ac:dyDescent="0.25">
      <c r="E14">
        <v>80</v>
      </c>
      <c r="F14">
        <v>0.1</v>
      </c>
      <c r="G14">
        <f>offset!$E$2</f>
        <v>9.2199999999999989</v>
      </c>
      <c r="H14">
        <f>offset!$E$3</f>
        <v>8.3666002653408109E-2</v>
      </c>
      <c r="I14">
        <v>200</v>
      </c>
      <c r="J14">
        <f t="shared" si="0"/>
        <v>14.142135623730951</v>
      </c>
      <c r="K14">
        <f>Stuff!$I$6</f>
        <v>51.8</v>
      </c>
      <c r="L14">
        <f>Stuff!$J$6</f>
        <v>3.2186953878862163</v>
      </c>
      <c r="M14">
        <f t="shared" si="1"/>
        <v>70.78</v>
      </c>
    </row>
    <row r="15" spans="3:14" x14ac:dyDescent="0.25">
      <c r="E15">
        <v>88.1</v>
      </c>
      <c r="F15">
        <v>0.1</v>
      </c>
      <c r="G15">
        <f>offset!$E$2</f>
        <v>9.2199999999999989</v>
      </c>
      <c r="H15">
        <f>offset!$E$3</f>
        <v>8.3666002653408109E-2</v>
      </c>
      <c r="I15">
        <v>221</v>
      </c>
      <c r="J15">
        <f t="shared" si="0"/>
        <v>14.866068747318506</v>
      </c>
      <c r="K15">
        <f>Stuff!$I$6</f>
        <v>51.8</v>
      </c>
      <c r="L15">
        <f>Stuff!$J$6</f>
        <v>3.2186953878862163</v>
      </c>
      <c r="M15">
        <f t="shared" si="1"/>
        <v>78.88</v>
      </c>
    </row>
    <row r="16" spans="3:14" x14ac:dyDescent="0.25">
      <c r="E16">
        <v>96.3</v>
      </c>
      <c r="F16">
        <v>0.1</v>
      </c>
      <c r="G16">
        <f>offset!$E$2</f>
        <v>9.2199999999999989</v>
      </c>
      <c r="H16">
        <f>offset!$E$3</f>
        <v>8.3666002653408109E-2</v>
      </c>
      <c r="I16">
        <v>217</v>
      </c>
      <c r="J16">
        <f t="shared" si="0"/>
        <v>14.730919862656235</v>
      </c>
      <c r="K16">
        <f>Stuff!$I$6</f>
        <v>51.8</v>
      </c>
      <c r="L16">
        <f>Stuff!$J$6</f>
        <v>3.2186953878862163</v>
      </c>
      <c r="M16">
        <f t="shared" si="1"/>
        <v>87.08</v>
      </c>
    </row>
    <row r="17" spans="5:13" x14ac:dyDescent="0.25">
      <c r="E17">
        <v>104</v>
      </c>
      <c r="F17">
        <v>0.1</v>
      </c>
      <c r="G17">
        <f>offset!$E$2</f>
        <v>9.2199999999999989</v>
      </c>
      <c r="H17">
        <f>offset!$E$3</f>
        <v>8.3666002653408109E-2</v>
      </c>
      <c r="I17">
        <v>260</v>
      </c>
      <c r="J17">
        <f t="shared" si="0"/>
        <v>16.124515496597098</v>
      </c>
      <c r="K17">
        <f>Stuff!$I$6</f>
        <v>51.8</v>
      </c>
      <c r="L17">
        <f>Stuff!$J$6</f>
        <v>3.2186953878862163</v>
      </c>
      <c r="M17">
        <f t="shared" si="1"/>
        <v>94.78</v>
      </c>
    </row>
    <row r="18" spans="5:13" x14ac:dyDescent="0.25">
      <c r="E18">
        <v>112</v>
      </c>
      <c r="F18">
        <v>0.1</v>
      </c>
      <c r="G18">
        <f>offset!$E$2</f>
        <v>9.2199999999999989</v>
      </c>
      <c r="H18">
        <f>offset!$E$3</f>
        <v>8.3666002653408109E-2</v>
      </c>
      <c r="I18">
        <v>202</v>
      </c>
      <c r="J18">
        <f t="shared" si="0"/>
        <v>14.212670403551895</v>
      </c>
      <c r="K18">
        <f>Stuff!$I$6</f>
        <v>51.8</v>
      </c>
      <c r="L18">
        <f>Stuff!$J$6</f>
        <v>3.2186953878862163</v>
      </c>
      <c r="M18">
        <f t="shared" si="1"/>
        <v>102.78</v>
      </c>
    </row>
    <row r="19" spans="5:13" x14ac:dyDescent="0.25">
      <c r="E19">
        <v>120</v>
      </c>
      <c r="F19">
        <v>0.1</v>
      </c>
      <c r="G19">
        <f>offset!$E$2</f>
        <v>9.2199999999999989</v>
      </c>
      <c r="H19">
        <f>offset!$E$3</f>
        <v>8.3666002653408109E-2</v>
      </c>
      <c r="I19">
        <v>198</v>
      </c>
      <c r="J19">
        <f t="shared" si="0"/>
        <v>14.071247279470288</v>
      </c>
      <c r="K19">
        <f>Stuff!$I$6</f>
        <v>51.8</v>
      </c>
      <c r="L19">
        <f>Stuff!$J$6</f>
        <v>3.2186953878862163</v>
      </c>
      <c r="M19">
        <f t="shared" si="1"/>
        <v>110.78</v>
      </c>
    </row>
    <row r="20" spans="5:13" x14ac:dyDescent="0.25">
      <c r="E20">
        <v>128</v>
      </c>
      <c r="F20">
        <v>0.1</v>
      </c>
      <c r="G20">
        <f>offset!$E$2</f>
        <v>9.2199999999999989</v>
      </c>
      <c r="H20">
        <f>offset!$E$3</f>
        <v>8.3666002653408109E-2</v>
      </c>
      <c r="I20">
        <v>156</v>
      </c>
      <c r="J20">
        <f t="shared" si="0"/>
        <v>12.489995996796797</v>
      </c>
      <c r="K20">
        <f>Stuff!$I$6</f>
        <v>51.8</v>
      </c>
      <c r="L20">
        <f>Stuff!$J$6</f>
        <v>3.2186953878862163</v>
      </c>
      <c r="M20">
        <f t="shared" si="1"/>
        <v>118.78</v>
      </c>
    </row>
    <row r="21" spans="5:13" x14ac:dyDescent="0.25">
      <c r="E21">
        <v>135.9</v>
      </c>
      <c r="F21">
        <v>0.1</v>
      </c>
      <c r="G21">
        <f>offset!$E$2</f>
        <v>9.2199999999999989</v>
      </c>
      <c r="H21">
        <f>offset!$E$3</f>
        <v>8.3666002653408109E-2</v>
      </c>
      <c r="I21">
        <v>136</v>
      </c>
      <c r="J21">
        <f t="shared" si="0"/>
        <v>11.661903789690601</v>
      </c>
      <c r="K21">
        <f>Stuff!$I$6</f>
        <v>51.8</v>
      </c>
      <c r="L21">
        <f>Stuff!$J$6</f>
        <v>3.2186953878862163</v>
      </c>
      <c r="M21">
        <f t="shared" si="1"/>
        <v>126.68</v>
      </c>
    </row>
    <row r="22" spans="5:13" x14ac:dyDescent="0.25">
      <c r="E22">
        <v>143.9</v>
      </c>
      <c r="F22">
        <v>0.1</v>
      </c>
      <c r="G22">
        <f>offset!$E$2</f>
        <v>9.2199999999999989</v>
      </c>
      <c r="H22">
        <f>offset!$E$3</f>
        <v>8.3666002653408109E-2</v>
      </c>
      <c r="I22">
        <v>110</v>
      </c>
      <c r="J22">
        <f t="shared" si="0"/>
        <v>10.488088481701515</v>
      </c>
      <c r="K22">
        <f>Stuff!$I$6</f>
        <v>51.8</v>
      </c>
      <c r="L22">
        <f>Stuff!$J$6</f>
        <v>3.2186953878862163</v>
      </c>
      <c r="M22">
        <f t="shared" si="1"/>
        <v>134.68</v>
      </c>
    </row>
    <row r="23" spans="5:13" x14ac:dyDescent="0.25">
      <c r="E23">
        <v>151.9</v>
      </c>
      <c r="F23">
        <v>0.1</v>
      </c>
      <c r="G23">
        <f>offset!$E$2</f>
        <v>9.2199999999999989</v>
      </c>
      <c r="H23">
        <f>offset!$E$3</f>
        <v>8.3666002653408109E-2</v>
      </c>
      <c r="I23">
        <v>82</v>
      </c>
      <c r="J23">
        <f t="shared" si="0"/>
        <v>9.0553851381374173</v>
      </c>
      <c r="K23">
        <f>Stuff!$I$6</f>
        <v>51.8</v>
      </c>
      <c r="L23">
        <f>Stuff!$J$6</f>
        <v>3.2186953878862163</v>
      </c>
      <c r="M23">
        <f t="shared" si="1"/>
        <v>142.68</v>
      </c>
    </row>
    <row r="24" spans="5:13" x14ac:dyDescent="0.25">
      <c r="E24">
        <v>160.30000000000001</v>
      </c>
      <c r="F24">
        <v>0.1</v>
      </c>
      <c r="G24">
        <f>offset!$E$2</f>
        <v>9.2199999999999989</v>
      </c>
      <c r="H24">
        <f>offset!$E$3</f>
        <v>8.3666002653408109E-2</v>
      </c>
      <c r="I24">
        <v>59</v>
      </c>
      <c r="J24">
        <f t="shared" si="0"/>
        <v>7.6811457478686078</v>
      </c>
      <c r="K24">
        <f>Stuff!$I$6</f>
        <v>51.8</v>
      </c>
      <c r="L24">
        <f>Stuff!$J$6</f>
        <v>3.2186953878862163</v>
      </c>
      <c r="M24">
        <f t="shared" si="1"/>
        <v>151.08000000000001</v>
      </c>
    </row>
    <row r="25" spans="5:13" x14ac:dyDescent="0.25">
      <c r="E25">
        <v>169.3</v>
      </c>
      <c r="F25">
        <v>0.1</v>
      </c>
      <c r="G25">
        <f>offset!$E$2</f>
        <v>9.2199999999999989</v>
      </c>
      <c r="H25">
        <f>offset!$E$3</f>
        <v>8.3666002653408109E-2</v>
      </c>
      <c r="I25">
        <v>49</v>
      </c>
      <c r="J25">
        <f t="shared" si="0"/>
        <v>7</v>
      </c>
      <c r="K25">
        <f>Stuff!$I$6</f>
        <v>51.8</v>
      </c>
      <c r="L25">
        <f>Stuff!$J$6</f>
        <v>3.2186953878862163</v>
      </c>
      <c r="M25">
        <f t="shared" si="1"/>
        <v>160.08000000000001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1" workbookViewId="0">
      <selection activeCell="E26" sqref="E26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E3" sqref="E3"/>
    </sheetView>
  </sheetViews>
  <sheetFormatPr baseColWidth="10" defaultRowHeight="15" x14ac:dyDescent="0.25"/>
  <sheetData>
    <row r="2" spans="3:5" x14ac:dyDescent="0.25">
      <c r="C2" t="s">
        <v>15</v>
      </c>
      <c r="D2">
        <f>AVERAGE(D5:D9)</f>
        <v>4.82</v>
      </c>
      <c r="E2">
        <f>AVERAGE(E5:E9)</f>
        <v>9.2199999999999989</v>
      </c>
    </row>
    <row r="3" spans="3:5" x14ac:dyDescent="0.25">
      <c r="C3" t="s">
        <v>16</v>
      </c>
      <c r="D3">
        <f>_xlfn.STDEV.S(D5:D9)</f>
        <v>4.472135954999603E-2</v>
      </c>
      <c r="E3">
        <f>_xlfn.STDEV.S(E5:E9)</f>
        <v>8.3666002653408109E-2</v>
      </c>
    </row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2018-04-28T11:07:50Z</dcterms:modified>
</cp:coreProperties>
</file>