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zeeman_neu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5" i="1"/>
  <c r="T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Q26" i="1"/>
  <c r="Q27" i="1"/>
  <c r="Q28" i="1"/>
  <c r="Q29" i="1"/>
  <c r="Q30" i="1"/>
  <c r="Q31" i="1"/>
  <c r="Q32" i="1"/>
  <c r="Q33" i="1"/>
  <c r="Q34" i="1"/>
  <c r="Q25" i="1"/>
  <c r="Q36" i="1"/>
  <c r="Q37" i="1"/>
  <c r="Q38" i="1"/>
  <c r="Q39" i="1"/>
  <c r="Q40" i="1"/>
  <c r="Q41" i="1"/>
  <c r="Q42" i="1"/>
  <c r="Q43" i="1"/>
  <c r="Q44" i="1"/>
  <c r="Q35" i="1"/>
  <c r="Q46" i="1"/>
  <c r="Q47" i="1"/>
  <c r="Q48" i="1"/>
  <c r="Q49" i="1"/>
  <c r="Q50" i="1"/>
  <c r="Q51" i="1"/>
  <c r="Q52" i="1"/>
  <c r="Q53" i="1"/>
  <c r="Q54" i="1"/>
  <c r="Q45" i="1"/>
  <c r="Q56" i="1"/>
  <c r="Q57" i="1"/>
  <c r="Q58" i="1"/>
  <c r="Q59" i="1"/>
  <c r="Q60" i="1"/>
  <c r="Q61" i="1"/>
  <c r="Q62" i="1"/>
  <c r="Q63" i="1"/>
  <c r="Q64" i="1"/>
  <c r="Q55" i="1"/>
  <c r="Q66" i="1"/>
  <c r="Q67" i="1"/>
  <c r="Q68" i="1"/>
  <c r="Q69" i="1"/>
  <c r="Q70" i="1"/>
  <c r="Q71" i="1"/>
  <c r="Q72" i="1"/>
  <c r="Q73" i="1"/>
  <c r="Q74" i="1"/>
  <c r="Q65" i="1"/>
  <c r="Q76" i="1"/>
  <c r="Q77" i="1"/>
  <c r="Q78" i="1"/>
  <c r="Q79" i="1"/>
  <c r="Q80" i="1"/>
  <c r="Q81" i="1"/>
  <c r="Q82" i="1"/>
  <c r="Q83" i="1"/>
  <c r="Q84" i="1"/>
  <c r="Q75" i="1"/>
  <c r="Q86" i="1"/>
  <c r="Q87" i="1"/>
  <c r="Q88" i="1"/>
  <c r="Q89" i="1"/>
  <c r="Q90" i="1"/>
  <c r="Q91" i="1"/>
  <c r="Q92" i="1"/>
  <c r="Q93" i="1"/>
  <c r="Q94" i="1"/>
  <c r="Q85" i="1"/>
  <c r="Q96" i="1"/>
  <c r="Q97" i="1"/>
  <c r="Q98" i="1"/>
  <c r="Q99" i="1"/>
  <c r="Q100" i="1"/>
  <c r="Q101" i="1"/>
  <c r="Q102" i="1"/>
  <c r="Q103" i="1"/>
  <c r="Q104" i="1"/>
  <c r="Q95" i="1"/>
  <c r="Q16" i="1"/>
  <c r="Q17" i="1"/>
  <c r="Q18" i="1"/>
  <c r="Q19" i="1"/>
  <c r="Q20" i="1"/>
  <c r="Q21" i="1"/>
  <c r="Q22" i="1"/>
  <c r="Q23" i="1"/>
  <c r="Q24" i="1"/>
  <c r="Q15" i="1"/>
  <c r="S5" i="1"/>
  <c r="R6" i="1"/>
  <c r="R7" i="1"/>
  <c r="R8" i="1"/>
  <c r="R9" i="1"/>
  <c r="R10" i="1"/>
  <c r="R11" i="1"/>
  <c r="R12" i="1"/>
  <c r="R13" i="1"/>
  <c r="R14" i="1"/>
  <c r="R5" i="1"/>
  <c r="Q6" i="1"/>
  <c r="Q7" i="1"/>
  <c r="Q8" i="1"/>
  <c r="Q9" i="1"/>
  <c r="Q10" i="1"/>
  <c r="Q11" i="1"/>
  <c r="Q12" i="1"/>
  <c r="Q13" i="1"/>
  <c r="Q14" i="1"/>
  <c r="Q5" i="1"/>
  <c r="AK14" i="1" l="1"/>
  <c r="AK15" i="1"/>
  <c r="AK17" i="1"/>
  <c r="AK18" i="1"/>
  <c r="AK21" i="1"/>
  <c r="AK22" i="1"/>
  <c r="AK24" i="1"/>
  <c r="AK25" i="1"/>
  <c r="AK27" i="1"/>
  <c r="AK28" i="1"/>
  <c r="AK31" i="1"/>
  <c r="AK32" i="1"/>
  <c r="AK34" i="1"/>
  <c r="AK35" i="1"/>
  <c r="AK37" i="1"/>
  <c r="AK38" i="1"/>
  <c r="AK41" i="1"/>
  <c r="AK42" i="1"/>
  <c r="AK44" i="1"/>
  <c r="AK45" i="1"/>
  <c r="AK47" i="1"/>
  <c r="AK48" i="1"/>
  <c r="AK51" i="1"/>
  <c r="AK52" i="1"/>
  <c r="AK54" i="1"/>
  <c r="AK55" i="1"/>
  <c r="AK57" i="1"/>
  <c r="AK58" i="1"/>
  <c r="AK61" i="1"/>
  <c r="AK62" i="1"/>
  <c r="AK64" i="1"/>
  <c r="AK65" i="1"/>
  <c r="AK67" i="1"/>
  <c r="AK68" i="1"/>
  <c r="AK71" i="1"/>
  <c r="AK72" i="1"/>
  <c r="AK74" i="1"/>
  <c r="AK75" i="1"/>
  <c r="AK77" i="1"/>
  <c r="AK78" i="1"/>
  <c r="AK81" i="1"/>
  <c r="AK82" i="1"/>
  <c r="AK84" i="1"/>
  <c r="AK85" i="1"/>
  <c r="AK87" i="1"/>
  <c r="AK88" i="1"/>
  <c r="AK91" i="1"/>
  <c r="AK92" i="1"/>
  <c r="AK94" i="1"/>
  <c r="AK95" i="1"/>
  <c r="AK97" i="1"/>
  <c r="AK98" i="1"/>
  <c r="AK101" i="1"/>
  <c r="AK102" i="1"/>
  <c r="AK104" i="1"/>
  <c r="AK11" i="1"/>
  <c r="AK12" i="1"/>
  <c r="AK7" i="1"/>
  <c r="AK8" i="1"/>
  <c r="AK5" i="1"/>
  <c r="AM14" i="1"/>
  <c r="AM15" i="1"/>
  <c r="AM17" i="1"/>
  <c r="AM18" i="1"/>
  <c r="AM21" i="1"/>
  <c r="AM22" i="1"/>
  <c r="AM24" i="1"/>
  <c r="AM25" i="1"/>
  <c r="AM27" i="1"/>
  <c r="AM28" i="1"/>
  <c r="AM31" i="1"/>
  <c r="AM32" i="1"/>
  <c r="AM34" i="1"/>
  <c r="AM35" i="1"/>
  <c r="AM37" i="1"/>
  <c r="AM38" i="1"/>
  <c r="AM41" i="1"/>
  <c r="AM42" i="1"/>
  <c r="AM44" i="1"/>
  <c r="AM45" i="1"/>
  <c r="AM47" i="1"/>
  <c r="AM48" i="1"/>
  <c r="AM51" i="1"/>
  <c r="AM52" i="1"/>
  <c r="AM54" i="1"/>
  <c r="AM55" i="1"/>
  <c r="AM57" i="1"/>
  <c r="AM58" i="1"/>
  <c r="AM61" i="1"/>
  <c r="AM62" i="1"/>
  <c r="AM64" i="1"/>
  <c r="AM65" i="1"/>
  <c r="AM67" i="1"/>
  <c r="AM68" i="1"/>
  <c r="AM71" i="1"/>
  <c r="AM72" i="1"/>
  <c r="AM74" i="1"/>
  <c r="AM75" i="1"/>
  <c r="AM77" i="1"/>
  <c r="AM78" i="1"/>
  <c r="AM81" i="1"/>
  <c r="AM82" i="1"/>
  <c r="AM84" i="1"/>
  <c r="AM85" i="1"/>
  <c r="AM87" i="1"/>
  <c r="AM88" i="1"/>
  <c r="AM91" i="1"/>
  <c r="AM92" i="1"/>
  <c r="AM94" i="1"/>
  <c r="AM95" i="1"/>
  <c r="AM97" i="1"/>
  <c r="AM98" i="1"/>
  <c r="AM101" i="1"/>
  <c r="AM102" i="1"/>
  <c r="AM104" i="1"/>
  <c r="AM11" i="1"/>
  <c r="AM12" i="1"/>
  <c r="AM7" i="1"/>
  <c r="AM8" i="1"/>
  <c r="AM5" i="1"/>
  <c r="AL104" i="1"/>
  <c r="AL102" i="1"/>
  <c r="AL101" i="1"/>
  <c r="AL98" i="1"/>
  <c r="AL97" i="1"/>
  <c r="AL95" i="1"/>
  <c r="AL94" i="1"/>
  <c r="AL92" i="1"/>
  <c r="AL91" i="1"/>
  <c r="AL88" i="1"/>
  <c r="AL87" i="1"/>
  <c r="AL85" i="1"/>
  <c r="AL84" i="1"/>
  <c r="AL82" i="1"/>
  <c r="AL81" i="1"/>
  <c r="AL78" i="1"/>
  <c r="AL77" i="1"/>
  <c r="AL75" i="1"/>
  <c r="AL74" i="1"/>
  <c r="AL72" i="1"/>
  <c r="AL71" i="1"/>
  <c r="AL68" i="1"/>
  <c r="AL67" i="1"/>
  <c r="AL65" i="1"/>
  <c r="AL64" i="1"/>
  <c r="AL62" i="1"/>
  <c r="AL61" i="1"/>
  <c r="AL58" i="1"/>
  <c r="AL57" i="1"/>
  <c r="AL55" i="1"/>
  <c r="AL54" i="1"/>
  <c r="AL52" i="1"/>
  <c r="AL51" i="1"/>
  <c r="AL48" i="1"/>
  <c r="AL47" i="1"/>
  <c r="AL45" i="1"/>
  <c r="AL44" i="1"/>
  <c r="AL42" i="1"/>
  <c r="AL41" i="1"/>
  <c r="AL38" i="1"/>
  <c r="AL37" i="1"/>
  <c r="AL35" i="1"/>
  <c r="AL34" i="1"/>
  <c r="AL32" i="1"/>
  <c r="AL31" i="1"/>
  <c r="AL28" i="1"/>
  <c r="AL27" i="1"/>
  <c r="AL25" i="1"/>
  <c r="AL24" i="1"/>
  <c r="AL22" i="1"/>
  <c r="AL21" i="1"/>
  <c r="AL18" i="1"/>
  <c r="AL17" i="1"/>
  <c r="AL15" i="1"/>
  <c r="AL14" i="1"/>
  <c r="AL12" i="1"/>
  <c r="AL11" i="1"/>
  <c r="AL8" i="1"/>
  <c r="AL7" i="1"/>
  <c r="AL5" i="1"/>
  <c r="AJ7" i="1"/>
  <c r="AJ8" i="1"/>
  <c r="AJ11" i="1"/>
  <c r="AJ12" i="1"/>
  <c r="AJ14" i="1"/>
  <c r="AJ15" i="1"/>
  <c r="AJ17" i="1"/>
  <c r="AJ18" i="1"/>
  <c r="AJ21" i="1"/>
  <c r="AJ22" i="1"/>
  <c r="AJ24" i="1"/>
  <c r="AJ25" i="1"/>
  <c r="AJ27" i="1"/>
  <c r="AJ28" i="1"/>
  <c r="AJ31" i="1"/>
  <c r="AJ32" i="1"/>
  <c r="AJ34" i="1"/>
  <c r="AJ35" i="1"/>
  <c r="AJ37" i="1"/>
  <c r="AJ38" i="1"/>
  <c r="AJ41" i="1"/>
  <c r="AJ42" i="1"/>
  <c r="AJ44" i="1"/>
  <c r="AJ45" i="1"/>
  <c r="AJ47" i="1"/>
  <c r="AJ48" i="1"/>
  <c r="AJ51" i="1"/>
  <c r="AJ52" i="1"/>
  <c r="AJ54" i="1"/>
  <c r="AJ55" i="1"/>
  <c r="AJ57" i="1"/>
  <c r="AJ58" i="1"/>
  <c r="AJ61" i="1"/>
  <c r="AJ62" i="1"/>
  <c r="AJ64" i="1"/>
  <c r="AJ65" i="1"/>
  <c r="AJ67" i="1"/>
  <c r="AJ68" i="1"/>
  <c r="AJ71" i="1"/>
  <c r="AJ72" i="1"/>
  <c r="AJ74" i="1"/>
  <c r="AJ75" i="1"/>
  <c r="AJ77" i="1"/>
  <c r="AJ78" i="1"/>
  <c r="AJ81" i="1"/>
  <c r="AJ82" i="1"/>
  <c r="AJ84" i="1"/>
  <c r="AJ85" i="1"/>
  <c r="AJ87" i="1"/>
  <c r="AJ88" i="1"/>
  <c r="AJ91" i="1"/>
  <c r="AJ92" i="1"/>
  <c r="AJ94" i="1"/>
  <c r="AJ95" i="1"/>
  <c r="AJ97" i="1"/>
  <c r="AJ98" i="1"/>
  <c r="AJ101" i="1"/>
  <c r="AJ102" i="1"/>
  <c r="AJ104" i="1"/>
  <c r="AJ5" i="1"/>
  <c r="W5" i="1"/>
  <c r="W7" i="1"/>
  <c r="W8" i="1"/>
  <c r="W11" i="1"/>
  <c r="W12" i="1"/>
  <c r="W14" i="1"/>
  <c r="W15" i="1"/>
  <c r="W17" i="1"/>
  <c r="W18" i="1"/>
  <c r="W21" i="1"/>
  <c r="W22" i="1"/>
  <c r="W24" i="1"/>
  <c r="W25" i="1"/>
  <c r="W27" i="1"/>
  <c r="W28" i="1"/>
  <c r="W31" i="1"/>
  <c r="W32" i="1"/>
  <c r="W34" i="1"/>
  <c r="W35" i="1"/>
  <c r="W37" i="1"/>
  <c r="W38" i="1"/>
  <c r="W41" i="1"/>
  <c r="W42" i="1"/>
  <c r="W44" i="1"/>
  <c r="W45" i="1"/>
  <c r="W47" i="1"/>
  <c r="W48" i="1"/>
  <c r="W51" i="1"/>
  <c r="W52" i="1"/>
  <c r="W54" i="1"/>
  <c r="W55" i="1"/>
  <c r="W57" i="1"/>
  <c r="W58" i="1"/>
  <c r="W61" i="1"/>
  <c r="W62" i="1"/>
  <c r="W64" i="1"/>
  <c r="W65" i="1"/>
  <c r="W67" i="1"/>
  <c r="W68" i="1"/>
  <c r="W71" i="1"/>
  <c r="W72" i="1"/>
  <c r="W74" i="1"/>
  <c r="W75" i="1"/>
  <c r="W77" i="1"/>
  <c r="W78" i="1"/>
  <c r="W81" i="1"/>
  <c r="W82" i="1"/>
  <c r="W84" i="1"/>
  <c r="W85" i="1"/>
  <c r="W87" i="1"/>
  <c r="W88" i="1"/>
  <c r="W91" i="1"/>
  <c r="W92" i="1"/>
  <c r="W94" i="1"/>
  <c r="W95" i="1"/>
  <c r="W97" i="1"/>
  <c r="W98" i="1"/>
  <c r="W101" i="1"/>
  <c r="W102" i="1"/>
  <c r="W104" i="1"/>
  <c r="AP96" i="1" l="1"/>
  <c r="AP97" i="1"/>
  <c r="AP98" i="1"/>
  <c r="AP99" i="1"/>
  <c r="AP100" i="1"/>
  <c r="AP101" i="1"/>
  <c r="AP102" i="1"/>
  <c r="AP103" i="1"/>
  <c r="AP104" i="1"/>
  <c r="AP95" i="1"/>
  <c r="AO96" i="1"/>
  <c r="AO97" i="1"/>
  <c r="AO98" i="1"/>
  <c r="AO99" i="1"/>
  <c r="AO100" i="1"/>
  <c r="AO101" i="1"/>
  <c r="AO102" i="1"/>
  <c r="AO103" i="1"/>
  <c r="AO104" i="1"/>
  <c r="AO95" i="1"/>
  <c r="AN96" i="1"/>
  <c r="AS96" i="1" s="1"/>
  <c r="AN97" i="1"/>
  <c r="AS97" i="1" s="1"/>
  <c r="AN98" i="1"/>
  <c r="AN99" i="1"/>
  <c r="AN100" i="1"/>
  <c r="AN101" i="1"/>
  <c r="AN102" i="1"/>
  <c r="AN103" i="1"/>
  <c r="AN104" i="1"/>
  <c r="AN95" i="1"/>
  <c r="AS95" i="1" s="1"/>
  <c r="AS98" i="1"/>
  <c r="AS99" i="1"/>
  <c r="AS100" i="1"/>
  <c r="AS101" i="1"/>
  <c r="AS102" i="1"/>
  <c r="AS103" i="1"/>
  <c r="AS104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5" i="1"/>
  <c r="AN5" i="1"/>
  <c r="AS5" i="1" s="1"/>
  <c r="AN6" i="1"/>
  <c r="AS6" i="1" s="1"/>
  <c r="AN7" i="1"/>
  <c r="AS7" i="1" s="1"/>
  <c r="AN8" i="1"/>
  <c r="AS8" i="1" s="1"/>
  <c r="AN9" i="1"/>
  <c r="AS9" i="1" s="1"/>
  <c r="AN10" i="1"/>
  <c r="AS10" i="1" s="1"/>
  <c r="AN11" i="1"/>
  <c r="AS11" i="1" s="1"/>
  <c r="AN12" i="1"/>
  <c r="AS12" i="1" s="1"/>
  <c r="AN13" i="1"/>
  <c r="AS13" i="1" s="1"/>
  <c r="AN14" i="1"/>
  <c r="AS14" i="1" s="1"/>
  <c r="AN15" i="1"/>
  <c r="AS15" i="1" s="1"/>
  <c r="AN16" i="1"/>
  <c r="AS16" i="1" s="1"/>
  <c r="AN17" i="1"/>
  <c r="AS17" i="1" s="1"/>
  <c r="AN18" i="1"/>
  <c r="AS18" i="1" s="1"/>
  <c r="AN19" i="1"/>
  <c r="AS19" i="1" s="1"/>
  <c r="AN20" i="1"/>
  <c r="AS20" i="1" s="1"/>
  <c r="AN21" i="1"/>
  <c r="AS21" i="1" s="1"/>
  <c r="AN22" i="1"/>
  <c r="AS22" i="1" s="1"/>
  <c r="AN23" i="1"/>
  <c r="AS23" i="1" s="1"/>
  <c r="AN24" i="1"/>
  <c r="AS24" i="1" s="1"/>
  <c r="AN25" i="1"/>
  <c r="AS25" i="1" s="1"/>
  <c r="AN26" i="1"/>
  <c r="AS26" i="1" s="1"/>
  <c r="AN27" i="1"/>
  <c r="AS27" i="1" s="1"/>
  <c r="AN28" i="1"/>
  <c r="AS28" i="1" s="1"/>
  <c r="AN29" i="1"/>
  <c r="AS29" i="1" s="1"/>
  <c r="AN30" i="1"/>
  <c r="AS30" i="1" s="1"/>
  <c r="AN31" i="1"/>
  <c r="AS31" i="1" s="1"/>
  <c r="AN32" i="1"/>
  <c r="AS32" i="1" s="1"/>
  <c r="AN33" i="1"/>
  <c r="AS33" i="1" s="1"/>
  <c r="AN34" i="1"/>
  <c r="AS34" i="1" s="1"/>
  <c r="AN35" i="1"/>
  <c r="AS35" i="1" s="1"/>
  <c r="AN36" i="1"/>
  <c r="AS36" i="1" s="1"/>
  <c r="AN37" i="1"/>
  <c r="AS37" i="1" s="1"/>
  <c r="AN38" i="1"/>
  <c r="AS38" i="1" s="1"/>
  <c r="AN39" i="1"/>
  <c r="AS39" i="1" s="1"/>
  <c r="AN40" i="1"/>
  <c r="AS40" i="1" s="1"/>
  <c r="AN41" i="1"/>
  <c r="AS41" i="1" s="1"/>
  <c r="AN42" i="1"/>
  <c r="AS42" i="1" s="1"/>
  <c r="AN43" i="1"/>
  <c r="AS43" i="1" s="1"/>
  <c r="AN44" i="1"/>
  <c r="AS44" i="1" s="1"/>
  <c r="AN45" i="1"/>
  <c r="AS45" i="1" s="1"/>
  <c r="AN46" i="1"/>
  <c r="AS46" i="1" s="1"/>
  <c r="AN47" i="1"/>
  <c r="AS47" i="1" s="1"/>
  <c r="AN48" i="1"/>
  <c r="AS48" i="1" s="1"/>
  <c r="AN49" i="1"/>
  <c r="AS49" i="1" s="1"/>
  <c r="AN50" i="1"/>
  <c r="AS50" i="1" s="1"/>
  <c r="AN51" i="1"/>
  <c r="AS51" i="1" s="1"/>
  <c r="AN52" i="1"/>
  <c r="AS52" i="1" s="1"/>
  <c r="AN53" i="1"/>
  <c r="AS53" i="1" s="1"/>
  <c r="AN54" i="1"/>
  <c r="AS54" i="1" s="1"/>
  <c r="AN55" i="1"/>
  <c r="AS55" i="1" s="1"/>
  <c r="AN56" i="1"/>
  <c r="AS56" i="1" s="1"/>
  <c r="AN57" i="1"/>
  <c r="AS57" i="1" s="1"/>
  <c r="AN58" i="1"/>
  <c r="AS58" i="1" s="1"/>
  <c r="AN59" i="1"/>
  <c r="AS59" i="1" s="1"/>
  <c r="AN60" i="1"/>
  <c r="AS60" i="1" s="1"/>
  <c r="AN61" i="1"/>
  <c r="AS61" i="1" s="1"/>
  <c r="AN62" i="1"/>
  <c r="AS62" i="1" s="1"/>
  <c r="AN63" i="1"/>
  <c r="AS63" i="1" s="1"/>
  <c r="AN64" i="1"/>
  <c r="AS64" i="1" s="1"/>
  <c r="AN65" i="1"/>
  <c r="AS65" i="1" s="1"/>
  <c r="AN66" i="1"/>
  <c r="AS66" i="1" s="1"/>
  <c r="AN67" i="1"/>
  <c r="AS67" i="1" s="1"/>
  <c r="AN68" i="1"/>
  <c r="AS68" i="1" s="1"/>
  <c r="AN69" i="1"/>
  <c r="AS69" i="1" s="1"/>
  <c r="AN70" i="1"/>
  <c r="AS70" i="1" s="1"/>
  <c r="AN71" i="1"/>
  <c r="AS71" i="1" s="1"/>
  <c r="AN72" i="1"/>
  <c r="AS72" i="1" s="1"/>
  <c r="AN73" i="1"/>
  <c r="AS73" i="1" s="1"/>
  <c r="AN74" i="1"/>
  <c r="AS74" i="1" s="1"/>
  <c r="AN75" i="1"/>
  <c r="AS75" i="1" s="1"/>
  <c r="AN76" i="1"/>
  <c r="AS76" i="1" s="1"/>
  <c r="AN77" i="1"/>
  <c r="AS77" i="1" s="1"/>
  <c r="AN78" i="1"/>
  <c r="AS78" i="1" s="1"/>
  <c r="AN79" i="1"/>
  <c r="AS79" i="1" s="1"/>
  <c r="AN80" i="1"/>
  <c r="AS80" i="1" s="1"/>
  <c r="AN81" i="1"/>
  <c r="AS81" i="1" s="1"/>
  <c r="AN82" i="1"/>
  <c r="AS82" i="1" s="1"/>
  <c r="AN83" i="1"/>
  <c r="AS83" i="1" s="1"/>
  <c r="AN84" i="1"/>
  <c r="AS84" i="1" s="1"/>
  <c r="AN85" i="1"/>
  <c r="AS85" i="1" s="1"/>
  <c r="AN86" i="1"/>
  <c r="AS86" i="1" s="1"/>
  <c r="AN87" i="1"/>
  <c r="AS87" i="1" s="1"/>
  <c r="AN88" i="1"/>
  <c r="AS88" i="1" s="1"/>
  <c r="AN89" i="1"/>
  <c r="AS89" i="1" s="1"/>
  <c r="AN90" i="1"/>
  <c r="AS90" i="1" s="1"/>
  <c r="AN91" i="1"/>
  <c r="AS91" i="1" s="1"/>
  <c r="AN92" i="1"/>
  <c r="AS92" i="1" s="1"/>
  <c r="AN93" i="1"/>
  <c r="AS93" i="1" s="1"/>
  <c r="AN94" i="1"/>
  <c r="AS94" i="1" s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5" i="1"/>
  <c r="AE7" i="1" l="1"/>
  <c r="AE8" i="1"/>
  <c r="AE11" i="1"/>
  <c r="AE12" i="1"/>
  <c r="AE14" i="1"/>
  <c r="AE15" i="1"/>
  <c r="AE17" i="1"/>
  <c r="AE18" i="1"/>
  <c r="AE21" i="1"/>
  <c r="AE22" i="1"/>
  <c r="AE24" i="1"/>
  <c r="AE25" i="1"/>
  <c r="AE27" i="1"/>
  <c r="AE28" i="1"/>
  <c r="AE31" i="1"/>
  <c r="AE32" i="1"/>
  <c r="AE34" i="1"/>
  <c r="AE35" i="1"/>
  <c r="AE37" i="1"/>
  <c r="AE38" i="1"/>
  <c r="AE41" i="1"/>
  <c r="AE42" i="1"/>
  <c r="AE44" i="1"/>
  <c r="AE45" i="1"/>
  <c r="AE47" i="1"/>
  <c r="AE48" i="1"/>
  <c r="AE51" i="1"/>
  <c r="AE52" i="1"/>
  <c r="AE54" i="1"/>
  <c r="AE55" i="1"/>
  <c r="AE57" i="1"/>
  <c r="AE58" i="1"/>
  <c r="AE61" i="1"/>
  <c r="AE62" i="1"/>
  <c r="AE64" i="1"/>
  <c r="AE65" i="1"/>
  <c r="AE67" i="1"/>
  <c r="AE68" i="1"/>
  <c r="AE71" i="1"/>
  <c r="AE72" i="1"/>
  <c r="AE74" i="1"/>
  <c r="AE75" i="1"/>
  <c r="AE77" i="1"/>
  <c r="AE78" i="1"/>
  <c r="AE81" i="1"/>
  <c r="AE82" i="1"/>
  <c r="AE84" i="1"/>
  <c r="AE85" i="1"/>
  <c r="AE87" i="1"/>
  <c r="AE88" i="1"/>
  <c r="AE91" i="1"/>
  <c r="AE92" i="1"/>
  <c r="AE94" i="1"/>
  <c r="AE95" i="1"/>
  <c r="AE97" i="1"/>
  <c r="AE98" i="1"/>
  <c r="AE101" i="1"/>
  <c r="AE102" i="1"/>
  <c r="AE104" i="1"/>
  <c r="AE5" i="1"/>
  <c r="AC7" i="1"/>
  <c r="AC8" i="1"/>
  <c r="AC11" i="1"/>
  <c r="AC12" i="1"/>
  <c r="AC14" i="1"/>
  <c r="AC15" i="1"/>
  <c r="AC17" i="1"/>
  <c r="AC18" i="1"/>
  <c r="AC21" i="1"/>
  <c r="AC22" i="1"/>
  <c r="AC24" i="1"/>
  <c r="AC25" i="1"/>
  <c r="AC27" i="1"/>
  <c r="AC28" i="1"/>
  <c r="AC31" i="1"/>
  <c r="AC32" i="1"/>
  <c r="AC34" i="1"/>
  <c r="AC35" i="1"/>
  <c r="AC37" i="1"/>
  <c r="AC38" i="1"/>
  <c r="AC41" i="1"/>
  <c r="AC42" i="1"/>
  <c r="AC44" i="1"/>
  <c r="AC45" i="1"/>
  <c r="AC47" i="1"/>
  <c r="AC48" i="1"/>
  <c r="AC51" i="1"/>
  <c r="AC52" i="1"/>
  <c r="AC54" i="1"/>
  <c r="AC55" i="1"/>
  <c r="AC57" i="1"/>
  <c r="AC58" i="1"/>
  <c r="AC61" i="1"/>
  <c r="AC62" i="1"/>
  <c r="AC64" i="1"/>
  <c r="AC65" i="1"/>
  <c r="AC67" i="1"/>
  <c r="AC68" i="1"/>
  <c r="AC71" i="1"/>
  <c r="AC72" i="1"/>
  <c r="AC74" i="1"/>
  <c r="AC75" i="1"/>
  <c r="AC77" i="1"/>
  <c r="AC78" i="1"/>
  <c r="AC81" i="1"/>
  <c r="AC82" i="1"/>
  <c r="AC84" i="1"/>
  <c r="AC85" i="1"/>
  <c r="AC87" i="1"/>
  <c r="AC88" i="1"/>
  <c r="AC91" i="1"/>
  <c r="AC92" i="1"/>
  <c r="AC94" i="1"/>
  <c r="AC95" i="1"/>
  <c r="AC97" i="1"/>
  <c r="AC98" i="1"/>
  <c r="AC101" i="1"/>
  <c r="AC102" i="1"/>
  <c r="AC104" i="1"/>
  <c r="AC5" i="1"/>
  <c r="AD104" i="1"/>
  <c r="AH104" i="1" s="1"/>
  <c r="AB104" i="1"/>
  <c r="AF104" i="1" s="1"/>
  <c r="AD102" i="1"/>
  <c r="AH102" i="1" s="1"/>
  <c r="AB102" i="1"/>
  <c r="AF102" i="1" s="1"/>
  <c r="AD101" i="1"/>
  <c r="AH101" i="1" s="1"/>
  <c r="AB101" i="1"/>
  <c r="AF101" i="1" s="1"/>
  <c r="AD98" i="1"/>
  <c r="AH98" i="1" s="1"/>
  <c r="AB98" i="1"/>
  <c r="AF98" i="1" s="1"/>
  <c r="AD97" i="1"/>
  <c r="AH97" i="1" s="1"/>
  <c r="AB97" i="1"/>
  <c r="AF97" i="1" s="1"/>
  <c r="AD95" i="1"/>
  <c r="AH95" i="1" s="1"/>
  <c r="AB95" i="1"/>
  <c r="AF95" i="1" s="1"/>
  <c r="AD94" i="1"/>
  <c r="AH94" i="1" s="1"/>
  <c r="AB94" i="1"/>
  <c r="AF94" i="1" s="1"/>
  <c r="AD92" i="1"/>
  <c r="AH92" i="1" s="1"/>
  <c r="AB92" i="1"/>
  <c r="AF92" i="1" s="1"/>
  <c r="AD91" i="1"/>
  <c r="AH91" i="1" s="1"/>
  <c r="AB91" i="1"/>
  <c r="AF91" i="1" s="1"/>
  <c r="AD88" i="1"/>
  <c r="AH88" i="1" s="1"/>
  <c r="AB88" i="1"/>
  <c r="AF88" i="1" s="1"/>
  <c r="AD87" i="1"/>
  <c r="AH87" i="1" s="1"/>
  <c r="AB87" i="1"/>
  <c r="AF87" i="1" s="1"/>
  <c r="AD85" i="1"/>
  <c r="AH85" i="1" s="1"/>
  <c r="AB85" i="1"/>
  <c r="AF85" i="1" s="1"/>
  <c r="AD84" i="1"/>
  <c r="AH84" i="1" s="1"/>
  <c r="AB84" i="1"/>
  <c r="AF84" i="1" s="1"/>
  <c r="AD82" i="1"/>
  <c r="AH82" i="1" s="1"/>
  <c r="AB82" i="1"/>
  <c r="AF82" i="1" s="1"/>
  <c r="AD81" i="1"/>
  <c r="AH81" i="1" s="1"/>
  <c r="AB81" i="1"/>
  <c r="AF81" i="1" s="1"/>
  <c r="AD78" i="1"/>
  <c r="AH78" i="1" s="1"/>
  <c r="AB78" i="1"/>
  <c r="AF78" i="1" s="1"/>
  <c r="AD77" i="1"/>
  <c r="AH77" i="1" s="1"/>
  <c r="AB77" i="1"/>
  <c r="AF77" i="1" s="1"/>
  <c r="AD75" i="1"/>
  <c r="AH75" i="1" s="1"/>
  <c r="AB75" i="1"/>
  <c r="AF75" i="1" s="1"/>
  <c r="AD74" i="1"/>
  <c r="AH74" i="1" s="1"/>
  <c r="AB74" i="1"/>
  <c r="AF74" i="1" s="1"/>
  <c r="AD72" i="1"/>
  <c r="AH72" i="1" s="1"/>
  <c r="AB72" i="1"/>
  <c r="AF72" i="1" s="1"/>
  <c r="AD71" i="1"/>
  <c r="AH71" i="1" s="1"/>
  <c r="AB71" i="1"/>
  <c r="AF71" i="1" s="1"/>
  <c r="AD68" i="1"/>
  <c r="AH68" i="1" s="1"/>
  <c r="AB68" i="1"/>
  <c r="AF68" i="1" s="1"/>
  <c r="AD67" i="1"/>
  <c r="AH67" i="1" s="1"/>
  <c r="AI67" i="1" s="1"/>
  <c r="AB67" i="1"/>
  <c r="AF67" i="1" s="1"/>
  <c r="AD65" i="1"/>
  <c r="AH65" i="1" s="1"/>
  <c r="AB65" i="1"/>
  <c r="AF65" i="1" s="1"/>
  <c r="AD64" i="1"/>
  <c r="AH64" i="1" s="1"/>
  <c r="AB64" i="1"/>
  <c r="AF64" i="1" s="1"/>
  <c r="AD62" i="1"/>
  <c r="AH62" i="1" s="1"/>
  <c r="AI62" i="1" s="1"/>
  <c r="AB62" i="1"/>
  <c r="AF62" i="1" s="1"/>
  <c r="AD61" i="1"/>
  <c r="AH61" i="1" s="1"/>
  <c r="AB61" i="1"/>
  <c r="AF61" i="1" s="1"/>
  <c r="AD58" i="1"/>
  <c r="AH58" i="1" s="1"/>
  <c r="AI58" i="1" s="1"/>
  <c r="AB58" i="1"/>
  <c r="AF58" i="1" s="1"/>
  <c r="AD57" i="1"/>
  <c r="AH57" i="1" s="1"/>
  <c r="AB57" i="1"/>
  <c r="AF57" i="1" s="1"/>
  <c r="AD55" i="1"/>
  <c r="AH55" i="1" s="1"/>
  <c r="AI55" i="1" s="1"/>
  <c r="AB55" i="1"/>
  <c r="AF55" i="1" s="1"/>
  <c r="AD54" i="1"/>
  <c r="AH54" i="1" s="1"/>
  <c r="AI54" i="1" s="1"/>
  <c r="AB54" i="1"/>
  <c r="AF54" i="1" s="1"/>
  <c r="AD52" i="1"/>
  <c r="AH52" i="1" s="1"/>
  <c r="AB52" i="1"/>
  <c r="AF52" i="1" s="1"/>
  <c r="AD51" i="1"/>
  <c r="AH51" i="1" s="1"/>
  <c r="AI51" i="1" s="1"/>
  <c r="AB51" i="1"/>
  <c r="AF51" i="1" s="1"/>
  <c r="AD48" i="1"/>
  <c r="AH48" i="1" s="1"/>
  <c r="AB48" i="1"/>
  <c r="AF48" i="1" s="1"/>
  <c r="AD47" i="1"/>
  <c r="AH47" i="1" s="1"/>
  <c r="AI47" i="1" s="1"/>
  <c r="AB47" i="1"/>
  <c r="AF47" i="1" s="1"/>
  <c r="AD45" i="1"/>
  <c r="AH45" i="1" s="1"/>
  <c r="AB45" i="1"/>
  <c r="AF45" i="1" s="1"/>
  <c r="AD44" i="1"/>
  <c r="AH44" i="1" s="1"/>
  <c r="AB44" i="1"/>
  <c r="AF44" i="1" s="1"/>
  <c r="AD42" i="1"/>
  <c r="AH42" i="1" s="1"/>
  <c r="AI42" i="1" s="1"/>
  <c r="AB42" i="1"/>
  <c r="AF42" i="1" s="1"/>
  <c r="AD41" i="1"/>
  <c r="AH41" i="1" s="1"/>
  <c r="AB41" i="1"/>
  <c r="AF41" i="1" s="1"/>
  <c r="AD38" i="1"/>
  <c r="AH38" i="1" s="1"/>
  <c r="AI38" i="1" s="1"/>
  <c r="AB38" i="1"/>
  <c r="AF38" i="1" s="1"/>
  <c r="AD37" i="1"/>
  <c r="AH37" i="1" s="1"/>
  <c r="AB37" i="1"/>
  <c r="AF37" i="1" s="1"/>
  <c r="AD35" i="1"/>
  <c r="AH35" i="1" s="1"/>
  <c r="AI35" i="1" s="1"/>
  <c r="AB35" i="1"/>
  <c r="AF35" i="1" s="1"/>
  <c r="AD34" i="1"/>
  <c r="AH34" i="1" s="1"/>
  <c r="AI34" i="1" s="1"/>
  <c r="AB34" i="1"/>
  <c r="AF34" i="1" s="1"/>
  <c r="AD32" i="1"/>
  <c r="AH32" i="1" s="1"/>
  <c r="AB32" i="1"/>
  <c r="AF32" i="1" s="1"/>
  <c r="AD31" i="1"/>
  <c r="AH31" i="1" s="1"/>
  <c r="AI31" i="1" s="1"/>
  <c r="AB31" i="1"/>
  <c r="AF31" i="1" s="1"/>
  <c r="AD28" i="1"/>
  <c r="AH28" i="1" s="1"/>
  <c r="AB28" i="1"/>
  <c r="AF28" i="1" s="1"/>
  <c r="AD27" i="1"/>
  <c r="AH27" i="1" s="1"/>
  <c r="AI27" i="1" s="1"/>
  <c r="AB27" i="1"/>
  <c r="AF27" i="1" s="1"/>
  <c r="AD25" i="1"/>
  <c r="AH25" i="1" s="1"/>
  <c r="AB25" i="1"/>
  <c r="AF25" i="1" s="1"/>
  <c r="AD24" i="1"/>
  <c r="AH24" i="1" s="1"/>
  <c r="AB24" i="1"/>
  <c r="AF24" i="1" s="1"/>
  <c r="AD22" i="1"/>
  <c r="AH22" i="1" s="1"/>
  <c r="AI22" i="1" s="1"/>
  <c r="AB22" i="1"/>
  <c r="AF22" i="1" s="1"/>
  <c r="AD21" i="1"/>
  <c r="AH21" i="1" s="1"/>
  <c r="AB21" i="1"/>
  <c r="AF21" i="1" s="1"/>
  <c r="AD18" i="1"/>
  <c r="AH18" i="1" s="1"/>
  <c r="AI18" i="1" s="1"/>
  <c r="AB18" i="1"/>
  <c r="AF18" i="1" s="1"/>
  <c r="AD17" i="1"/>
  <c r="AH17" i="1" s="1"/>
  <c r="AB17" i="1"/>
  <c r="AF17" i="1" s="1"/>
  <c r="AG17" i="1" s="1"/>
  <c r="AD15" i="1"/>
  <c r="AH15" i="1" s="1"/>
  <c r="AI15" i="1" s="1"/>
  <c r="AB15" i="1"/>
  <c r="AF1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5" i="1"/>
  <c r="O6" i="1"/>
  <c r="V6" i="1" s="1"/>
  <c r="O7" i="1"/>
  <c r="AA6" i="1" s="1"/>
  <c r="O8" i="1"/>
  <c r="Y9" i="1" s="1"/>
  <c r="O9" i="1"/>
  <c r="V9" i="1" s="1"/>
  <c r="AE9" i="1" s="1"/>
  <c r="O10" i="1"/>
  <c r="V10" i="1" s="1"/>
  <c r="AC10" i="1" s="1"/>
  <c r="O11" i="1"/>
  <c r="AA10" i="1" s="1"/>
  <c r="O12" i="1"/>
  <c r="Y13" i="1" s="1"/>
  <c r="O13" i="1"/>
  <c r="V13" i="1" s="1"/>
  <c r="O14" i="1"/>
  <c r="AA13" i="1" s="1"/>
  <c r="O15" i="1"/>
  <c r="Y16" i="1" s="1"/>
  <c r="O16" i="1"/>
  <c r="V16" i="1" s="1"/>
  <c r="O17" i="1"/>
  <c r="AA16" i="1" s="1"/>
  <c r="AE16" i="1" s="1"/>
  <c r="O18" i="1"/>
  <c r="Y19" i="1" s="1"/>
  <c r="AC19" i="1" s="1"/>
  <c r="O19" i="1"/>
  <c r="V19" i="1" s="1"/>
  <c r="AE19" i="1" s="1"/>
  <c r="O20" i="1"/>
  <c r="V20" i="1" s="1"/>
  <c r="AC20" i="1" s="1"/>
  <c r="O21" i="1"/>
  <c r="AA20" i="1" s="1"/>
  <c r="AE20" i="1" s="1"/>
  <c r="O22" i="1"/>
  <c r="Y23" i="1" s="1"/>
  <c r="O23" i="1"/>
  <c r="V23" i="1" s="1"/>
  <c r="O24" i="1"/>
  <c r="AA23" i="1" s="1"/>
  <c r="O25" i="1"/>
  <c r="Y26" i="1" s="1"/>
  <c r="O26" i="1"/>
  <c r="V26" i="1" s="1"/>
  <c r="O27" i="1"/>
  <c r="AA26" i="1" s="1"/>
  <c r="O28" i="1"/>
  <c r="Y29" i="1" s="1"/>
  <c r="O29" i="1"/>
  <c r="V29" i="1" s="1"/>
  <c r="AE29" i="1" s="1"/>
  <c r="O30" i="1"/>
  <c r="V30" i="1" s="1"/>
  <c r="AC30" i="1" s="1"/>
  <c r="O31" i="1"/>
  <c r="AA30" i="1" s="1"/>
  <c r="O32" i="1"/>
  <c r="Y33" i="1" s="1"/>
  <c r="O33" i="1"/>
  <c r="V33" i="1" s="1"/>
  <c r="O34" i="1"/>
  <c r="AA33" i="1" s="1"/>
  <c r="O35" i="1"/>
  <c r="Y36" i="1" s="1"/>
  <c r="O36" i="1"/>
  <c r="V36" i="1" s="1"/>
  <c r="O37" i="1"/>
  <c r="AA36" i="1" s="1"/>
  <c r="AE36" i="1" s="1"/>
  <c r="O38" i="1"/>
  <c r="Y39" i="1" s="1"/>
  <c r="O39" i="1"/>
  <c r="V39" i="1" s="1"/>
  <c r="AE39" i="1" s="1"/>
  <c r="O40" i="1"/>
  <c r="V40" i="1" s="1"/>
  <c r="AC40" i="1" s="1"/>
  <c r="O41" i="1"/>
  <c r="AA40" i="1" s="1"/>
  <c r="AE40" i="1" s="1"/>
  <c r="O42" i="1"/>
  <c r="Y43" i="1" s="1"/>
  <c r="O43" i="1"/>
  <c r="V43" i="1" s="1"/>
  <c r="O44" i="1"/>
  <c r="AA43" i="1" s="1"/>
  <c r="O45" i="1"/>
  <c r="Y46" i="1" s="1"/>
  <c r="O46" i="1"/>
  <c r="V46" i="1" s="1"/>
  <c r="O47" i="1"/>
  <c r="AA46" i="1" s="1"/>
  <c r="O48" i="1"/>
  <c r="Y49" i="1" s="1"/>
  <c r="O49" i="1"/>
  <c r="V49" i="1" s="1"/>
  <c r="AE49" i="1" s="1"/>
  <c r="O50" i="1"/>
  <c r="V50" i="1" s="1"/>
  <c r="AC50" i="1" s="1"/>
  <c r="O51" i="1"/>
  <c r="AA50" i="1" s="1"/>
  <c r="O52" i="1"/>
  <c r="Y53" i="1" s="1"/>
  <c r="O53" i="1"/>
  <c r="V53" i="1" s="1"/>
  <c r="O54" i="1"/>
  <c r="AA53" i="1" s="1"/>
  <c r="O55" i="1"/>
  <c r="Y56" i="1" s="1"/>
  <c r="O56" i="1"/>
  <c r="V56" i="1" s="1"/>
  <c r="O57" i="1"/>
  <c r="AA56" i="1" s="1"/>
  <c r="AE56" i="1" s="1"/>
  <c r="O58" i="1"/>
  <c r="Y59" i="1" s="1"/>
  <c r="O59" i="1"/>
  <c r="V59" i="1" s="1"/>
  <c r="AE59" i="1" s="1"/>
  <c r="O60" i="1"/>
  <c r="V60" i="1" s="1"/>
  <c r="AC60" i="1" s="1"/>
  <c r="O61" i="1"/>
  <c r="AA60" i="1" s="1"/>
  <c r="AE60" i="1" s="1"/>
  <c r="O62" i="1"/>
  <c r="Y63" i="1" s="1"/>
  <c r="O63" i="1"/>
  <c r="V63" i="1" s="1"/>
  <c r="O64" i="1"/>
  <c r="AA63" i="1" s="1"/>
  <c r="O65" i="1"/>
  <c r="Y66" i="1" s="1"/>
  <c r="O66" i="1"/>
  <c r="V66" i="1" s="1"/>
  <c r="O67" i="1"/>
  <c r="AA66" i="1" s="1"/>
  <c r="O68" i="1"/>
  <c r="Y69" i="1" s="1"/>
  <c r="O69" i="1"/>
  <c r="V69" i="1" s="1"/>
  <c r="AE69" i="1" s="1"/>
  <c r="O70" i="1"/>
  <c r="V70" i="1" s="1"/>
  <c r="AC70" i="1" s="1"/>
  <c r="O71" i="1"/>
  <c r="AA70" i="1" s="1"/>
  <c r="AE70" i="1" s="1"/>
  <c r="O72" i="1"/>
  <c r="Y73" i="1" s="1"/>
  <c r="O73" i="1"/>
  <c r="V73" i="1" s="1"/>
  <c r="O74" i="1"/>
  <c r="AA73" i="1" s="1"/>
  <c r="O75" i="1"/>
  <c r="Y76" i="1" s="1"/>
  <c r="O76" i="1"/>
  <c r="V76" i="1" s="1"/>
  <c r="O77" i="1"/>
  <c r="AA76" i="1" s="1"/>
  <c r="AE76" i="1" s="1"/>
  <c r="O78" i="1"/>
  <c r="Y79" i="1" s="1"/>
  <c r="O79" i="1"/>
  <c r="V79" i="1" s="1"/>
  <c r="AE79" i="1" s="1"/>
  <c r="O80" i="1"/>
  <c r="V80" i="1" s="1"/>
  <c r="AC80" i="1" s="1"/>
  <c r="O81" i="1"/>
  <c r="AA80" i="1" s="1"/>
  <c r="AE80" i="1" s="1"/>
  <c r="O82" i="1"/>
  <c r="Y83" i="1" s="1"/>
  <c r="O83" i="1"/>
  <c r="V83" i="1" s="1"/>
  <c r="O84" i="1"/>
  <c r="AA83" i="1" s="1"/>
  <c r="O85" i="1"/>
  <c r="Y86" i="1" s="1"/>
  <c r="O86" i="1"/>
  <c r="V86" i="1" s="1"/>
  <c r="O87" i="1"/>
  <c r="AA86" i="1" s="1"/>
  <c r="AE86" i="1" s="1"/>
  <c r="O88" i="1"/>
  <c r="Y89" i="1" s="1"/>
  <c r="O89" i="1"/>
  <c r="V89" i="1" s="1"/>
  <c r="AE89" i="1" s="1"/>
  <c r="O90" i="1"/>
  <c r="V90" i="1" s="1"/>
  <c r="AC90" i="1" s="1"/>
  <c r="O91" i="1"/>
  <c r="AA90" i="1" s="1"/>
  <c r="AE90" i="1" s="1"/>
  <c r="O92" i="1"/>
  <c r="Y93" i="1" s="1"/>
  <c r="O93" i="1"/>
  <c r="V93" i="1" s="1"/>
  <c r="O94" i="1"/>
  <c r="AA93" i="1" s="1"/>
  <c r="O95" i="1"/>
  <c r="Y96" i="1" s="1"/>
  <c r="O96" i="1"/>
  <c r="V96" i="1" s="1"/>
  <c r="O97" i="1"/>
  <c r="AA96" i="1" s="1"/>
  <c r="AE96" i="1" s="1"/>
  <c r="O98" i="1"/>
  <c r="Y99" i="1" s="1"/>
  <c r="O99" i="1"/>
  <c r="V99" i="1" s="1"/>
  <c r="AE99" i="1" s="1"/>
  <c r="O100" i="1"/>
  <c r="V100" i="1" s="1"/>
  <c r="AC100" i="1" s="1"/>
  <c r="O101" i="1"/>
  <c r="AA100" i="1" s="1"/>
  <c r="AE100" i="1" s="1"/>
  <c r="O102" i="1"/>
  <c r="Y103" i="1" s="1"/>
  <c r="O103" i="1"/>
  <c r="V103" i="1" s="1"/>
  <c r="O104" i="1"/>
  <c r="AA103" i="1" s="1"/>
  <c r="O5" i="1"/>
  <c r="X6" i="1" s="1"/>
  <c r="AD7" i="1"/>
  <c r="AH7" i="1" s="1"/>
  <c r="AI7" i="1" s="1"/>
  <c r="AD8" i="1"/>
  <c r="AH8" i="1" s="1"/>
  <c r="AD11" i="1"/>
  <c r="AH11" i="1" s="1"/>
  <c r="AI11" i="1" s="1"/>
  <c r="AD12" i="1"/>
  <c r="AH12" i="1" s="1"/>
  <c r="AD14" i="1"/>
  <c r="AH14" i="1" s="1"/>
  <c r="AI14" i="1" s="1"/>
  <c r="AD5" i="1"/>
  <c r="AH5" i="1" s="1"/>
  <c r="AB7" i="1"/>
  <c r="AF7" i="1" s="1"/>
  <c r="AB8" i="1"/>
  <c r="AF8" i="1" s="1"/>
  <c r="AG8" i="1" s="1"/>
  <c r="AB11" i="1"/>
  <c r="AF11" i="1" s="1"/>
  <c r="AB12" i="1"/>
  <c r="AF12" i="1" s="1"/>
  <c r="AB14" i="1"/>
  <c r="AF14" i="1" s="1"/>
  <c r="AB5" i="1"/>
  <c r="AF5" i="1" s="1"/>
  <c r="U6" i="1"/>
  <c r="W6" i="1" s="1"/>
  <c r="Z6" i="1"/>
  <c r="X9" i="1"/>
  <c r="U9" i="1"/>
  <c r="U10" i="1"/>
  <c r="Z10" i="1"/>
  <c r="X13" i="1"/>
  <c r="U13" i="1"/>
  <c r="W13" i="1" s="1"/>
  <c r="Z13" i="1"/>
  <c r="X16" i="1"/>
  <c r="U16" i="1"/>
  <c r="W16" i="1" s="1"/>
  <c r="Z16" i="1"/>
  <c r="X19" i="1"/>
  <c r="U19" i="1"/>
  <c r="U20" i="1"/>
  <c r="Z20" i="1"/>
  <c r="X23" i="1"/>
  <c r="U23" i="1"/>
  <c r="W23" i="1" s="1"/>
  <c r="Z23" i="1"/>
  <c r="X26" i="1"/>
  <c r="U26" i="1"/>
  <c r="W26" i="1" s="1"/>
  <c r="Z26" i="1"/>
  <c r="X29" i="1"/>
  <c r="U29" i="1"/>
  <c r="U30" i="1"/>
  <c r="Z30" i="1"/>
  <c r="X33" i="1"/>
  <c r="U33" i="1"/>
  <c r="W33" i="1" s="1"/>
  <c r="Z33" i="1"/>
  <c r="X36" i="1"/>
  <c r="U36" i="1"/>
  <c r="W36" i="1" s="1"/>
  <c r="Z36" i="1"/>
  <c r="X39" i="1"/>
  <c r="U39" i="1"/>
  <c r="U40" i="1"/>
  <c r="Z40" i="1"/>
  <c r="X43" i="1"/>
  <c r="U43" i="1"/>
  <c r="W43" i="1" s="1"/>
  <c r="Z43" i="1"/>
  <c r="X46" i="1"/>
  <c r="U46" i="1"/>
  <c r="W46" i="1" s="1"/>
  <c r="Z46" i="1"/>
  <c r="X49" i="1"/>
  <c r="U49" i="1"/>
  <c r="U50" i="1"/>
  <c r="Z50" i="1"/>
  <c r="X53" i="1"/>
  <c r="U53" i="1"/>
  <c r="W53" i="1" s="1"/>
  <c r="Z53" i="1"/>
  <c r="X56" i="1"/>
  <c r="U56" i="1"/>
  <c r="W56" i="1" s="1"/>
  <c r="Z56" i="1"/>
  <c r="X59" i="1"/>
  <c r="U59" i="1"/>
  <c r="U60" i="1"/>
  <c r="Z60" i="1"/>
  <c r="X63" i="1"/>
  <c r="U63" i="1"/>
  <c r="W63" i="1" s="1"/>
  <c r="Z63" i="1"/>
  <c r="X66" i="1"/>
  <c r="U66" i="1"/>
  <c r="W66" i="1" s="1"/>
  <c r="Z66" i="1"/>
  <c r="X69" i="1"/>
  <c r="U69" i="1"/>
  <c r="U70" i="1"/>
  <c r="Z70" i="1"/>
  <c r="X73" i="1"/>
  <c r="U73" i="1"/>
  <c r="W73" i="1" s="1"/>
  <c r="Z73" i="1"/>
  <c r="X76" i="1"/>
  <c r="U76" i="1"/>
  <c r="W76" i="1" s="1"/>
  <c r="Z76" i="1"/>
  <c r="X79" i="1"/>
  <c r="U79" i="1"/>
  <c r="U80" i="1"/>
  <c r="Z80" i="1"/>
  <c r="X83" i="1"/>
  <c r="U83" i="1"/>
  <c r="W83" i="1" s="1"/>
  <c r="Z83" i="1"/>
  <c r="X86" i="1"/>
  <c r="U86" i="1"/>
  <c r="W86" i="1" s="1"/>
  <c r="Z86" i="1"/>
  <c r="X89" i="1"/>
  <c r="U89" i="1"/>
  <c r="U90" i="1"/>
  <c r="Z90" i="1"/>
  <c r="X93" i="1"/>
  <c r="U93" i="1"/>
  <c r="W93" i="1" s="1"/>
  <c r="Z93" i="1"/>
  <c r="X96" i="1"/>
  <c r="U96" i="1"/>
  <c r="W96" i="1" s="1"/>
  <c r="Z96" i="1"/>
  <c r="X99" i="1"/>
  <c r="U99" i="1"/>
  <c r="U100" i="1"/>
  <c r="Z100" i="1"/>
  <c r="X103" i="1"/>
  <c r="U103" i="1"/>
  <c r="W103" i="1" s="1"/>
  <c r="Z103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AE66" i="1" l="1"/>
  <c r="AC86" i="1"/>
  <c r="AC66" i="1"/>
  <c r="AC46" i="1"/>
  <c r="AC26" i="1"/>
  <c r="AE50" i="1"/>
  <c r="AE46" i="1"/>
  <c r="AE30" i="1"/>
  <c r="AE26" i="1"/>
  <c r="AB90" i="1"/>
  <c r="W90" i="1"/>
  <c r="AB70" i="1"/>
  <c r="W70" i="1"/>
  <c r="AB30" i="1"/>
  <c r="W30" i="1"/>
  <c r="AD100" i="1"/>
  <c r="AD96" i="1"/>
  <c r="AD89" i="1"/>
  <c r="W89" i="1"/>
  <c r="AB86" i="1"/>
  <c r="AD80" i="1"/>
  <c r="AD76" i="1"/>
  <c r="AD69" i="1"/>
  <c r="W69" i="1"/>
  <c r="AB66" i="1"/>
  <c r="AD60" i="1"/>
  <c r="AD56" i="1"/>
  <c r="AD49" i="1"/>
  <c r="W49" i="1"/>
  <c r="AB46" i="1"/>
  <c r="AD40" i="1"/>
  <c r="AD36" i="1"/>
  <c r="AD29" i="1"/>
  <c r="W29" i="1"/>
  <c r="AB26" i="1"/>
  <c r="AD20" i="1"/>
  <c r="AD16" i="1"/>
  <c r="AB100" i="1"/>
  <c r="W100" i="1"/>
  <c r="AB40" i="1"/>
  <c r="W40" i="1"/>
  <c r="AB80" i="1"/>
  <c r="W80" i="1"/>
  <c r="AB60" i="1"/>
  <c r="W60" i="1"/>
  <c r="AB20" i="1"/>
  <c r="W20" i="1"/>
  <c r="AD99" i="1"/>
  <c r="W99" i="1"/>
  <c r="AB96" i="1"/>
  <c r="AD90" i="1"/>
  <c r="AD86" i="1"/>
  <c r="AD79" i="1"/>
  <c r="W79" i="1"/>
  <c r="AB76" i="1"/>
  <c r="AD70" i="1"/>
  <c r="AD66" i="1"/>
  <c r="AD59" i="1"/>
  <c r="W59" i="1"/>
  <c r="AB56" i="1"/>
  <c r="AD50" i="1"/>
  <c r="AD46" i="1"/>
  <c r="AD39" i="1"/>
  <c r="W39" i="1"/>
  <c r="AB36" i="1"/>
  <c r="AD30" i="1"/>
  <c r="AD26" i="1"/>
  <c r="AD19" i="1"/>
  <c r="W19" i="1"/>
  <c r="AB16" i="1"/>
  <c r="AB50" i="1"/>
  <c r="W50" i="1"/>
  <c r="AD9" i="1"/>
  <c r="W9" i="1"/>
  <c r="AB10" i="1"/>
  <c r="W10" i="1"/>
  <c r="AI72" i="1"/>
  <c r="AI75" i="1"/>
  <c r="AI78" i="1"/>
  <c r="AI82" i="1"/>
  <c r="AI85" i="1"/>
  <c r="AI88" i="1"/>
  <c r="AI92" i="1"/>
  <c r="AI95" i="1"/>
  <c r="AI98" i="1"/>
  <c r="AI102" i="1"/>
  <c r="AI8" i="1"/>
  <c r="AI24" i="1"/>
  <c r="AI45" i="1"/>
  <c r="AI61" i="1"/>
  <c r="AG25" i="1"/>
  <c r="AG41" i="1"/>
  <c r="AG57" i="1"/>
  <c r="AG22" i="1"/>
  <c r="AG38" i="1"/>
  <c r="AG54" i="1"/>
  <c r="AG35" i="1"/>
  <c r="AG51" i="1"/>
  <c r="AG67" i="1"/>
  <c r="AG12" i="1"/>
  <c r="AG21" i="1"/>
  <c r="AG28" i="1"/>
  <c r="AG44" i="1"/>
  <c r="AG71" i="1"/>
  <c r="AG74" i="1"/>
  <c r="AG77" i="1"/>
  <c r="AG81" i="1"/>
  <c r="AG84" i="1"/>
  <c r="AG87" i="1"/>
  <c r="AG91" i="1"/>
  <c r="AG94" i="1"/>
  <c r="AG97" i="1"/>
  <c r="AG101" i="1"/>
  <c r="AG104" i="1"/>
  <c r="AI12" i="1"/>
  <c r="AI28" i="1"/>
  <c r="AI44" i="1"/>
  <c r="AI17" i="1"/>
  <c r="AI65" i="1"/>
  <c r="AG45" i="1"/>
  <c r="AG61" i="1"/>
  <c r="AG42" i="1"/>
  <c r="AG58" i="1"/>
  <c r="AG55" i="1"/>
  <c r="AG11" i="1"/>
  <c r="AG32" i="1"/>
  <c r="AG48" i="1"/>
  <c r="AG64" i="1"/>
  <c r="AG14" i="1"/>
  <c r="AI71" i="1"/>
  <c r="AI74" i="1"/>
  <c r="AI77" i="1"/>
  <c r="AI81" i="1"/>
  <c r="AI84" i="1"/>
  <c r="AI87" i="1"/>
  <c r="AI91" i="1"/>
  <c r="AI94" i="1"/>
  <c r="AI97" i="1"/>
  <c r="AI101" i="1"/>
  <c r="AI104" i="1"/>
  <c r="AI32" i="1"/>
  <c r="AI48" i="1"/>
  <c r="AI64" i="1"/>
  <c r="AI21" i="1"/>
  <c r="AI37" i="1"/>
  <c r="AG15" i="1"/>
  <c r="AG65" i="1"/>
  <c r="AG7" i="1"/>
  <c r="AG62" i="1"/>
  <c r="AG27" i="1"/>
  <c r="AG52" i="1"/>
  <c r="AG68" i="1"/>
  <c r="AG5" i="1"/>
  <c r="AG72" i="1"/>
  <c r="AG75" i="1"/>
  <c r="AG78" i="1"/>
  <c r="AG82" i="1"/>
  <c r="AG85" i="1"/>
  <c r="AG88" i="1"/>
  <c r="AG92" i="1"/>
  <c r="AG95" i="1"/>
  <c r="AG98" i="1"/>
  <c r="AG102" i="1"/>
  <c r="AI52" i="1"/>
  <c r="AI68" i="1"/>
  <c r="AI25" i="1"/>
  <c r="AI41" i="1"/>
  <c r="AI57" i="1"/>
  <c r="AI5" i="1"/>
  <c r="AG37" i="1"/>
  <c r="AG34" i="1"/>
  <c r="AG31" i="1"/>
  <c r="AG47" i="1"/>
  <c r="AG24" i="1"/>
  <c r="AG18" i="1"/>
  <c r="AD103" i="1"/>
  <c r="AD83" i="1"/>
  <c r="AD63" i="1"/>
  <c r="AD43" i="1"/>
  <c r="AD23" i="1"/>
  <c r="AB9" i="1"/>
  <c r="AE103" i="1"/>
  <c r="AE83" i="1"/>
  <c r="AE63" i="1"/>
  <c r="AE43" i="1"/>
  <c r="AE23" i="1"/>
  <c r="AC93" i="1"/>
  <c r="AC73" i="1"/>
  <c r="AC53" i="1"/>
  <c r="AC33" i="1"/>
  <c r="AC29" i="1"/>
  <c r="AC9" i="1"/>
  <c r="AC96" i="1"/>
  <c r="AC76" i="1"/>
  <c r="AC56" i="1"/>
  <c r="AC36" i="1"/>
  <c r="AC16" i="1"/>
  <c r="AE10" i="1"/>
  <c r="AE6" i="1"/>
  <c r="AC89" i="1"/>
  <c r="AC69" i="1"/>
  <c r="AC49" i="1"/>
  <c r="AC13" i="1"/>
  <c r="AD93" i="1"/>
  <c r="AD73" i="1"/>
  <c r="AD53" i="1"/>
  <c r="AD33" i="1"/>
  <c r="AC103" i="1"/>
  <c r="AC99" i="1"/>
  <c r="AE93" i="1"/>
  <c r="AC83" i="1"/>
  <c r="AC79" i="1"/>
  <c r="AE73" i="1"/>
  <c r="AC63" i="1"/>
  <c r="AC59" i="1"/>
  <c r="AE53" i="1"/>
  <c r="AC43" i="1"/>
  <c r="AC39" i="1"/>
  <c r="AE33" i="1"/>
  <c r="AC23" i="1"/>
  <c r="AE13" i="1"/>
  <c r="AB103" i="1"/>
  <c r="AB99" i="1"/>
  <c r="AB83" i="1"/>
  <c r="AB79" i="1"/>
  <c r="AB63" i="1"/>
  <c r="AB59" i="1"/>
  <c r="AB43" i="1"/>
  <c r="AB39" i="1"/>
  <c r="AB23" i="1"/>
  <c r="AB19" i="1"/>
  <c r="AD13" i="1"/>
  <c r="AB93" i="1"/>
  <c r="AB89" i="1"/>
  <c r="AB73" i="1"/>
  <c r="AB69" i="1"/>
  <c r="AB53" i="1"/>
  <c r="AB49" i="1"/>
  <c r="AB33" i="1"/>
  <c r="AB29" i="1"/>
  <c r="AB13" i="1"/>
  <c r="Y6" i="1"/>
  <c r="AC6" i="1" s="1"/>
  <c r="AD10" i="1"/>
  <c r="AD6" i="1"/>
  <c r="AB6" i="1"/>
  <c r="AF53" i="1" l="1"/>
  <c r="AJ53" i="1"/>
  <c r="AK53" i="1" s="1"/>
  <c r="AF39" i="1"/>
  <c r="AJ39" i="1"/>
  <c r="AK39" i="1" s="1"/>
  <c r="AH73" i="1"/>
  <c r="AL73" i="1"/>
  <c r="AM73" i="1" s="1"/>
  <c r="AH83" i="1"/>
  <c r="AL83" i="1"/>
  <c r="AM83" i="1" s="1"/>
  <c r="AH46" i="1"/>
  <c r="AI46" i="1" s="1"/>
  <c r="AL46" i="1"/>
  <c r="AM46" i="1" s="1"/>
  <c r="AF29" i="1"/>
  <c r="AJ29" i="1"/>
  <c r="AK29" i="1" s="1"/>
  <c r="AF69" i="1"/>
  <c r="AJ69" i="1"/>
  <c r="AK69" i="1" s="1"/>
  <c r="AF43" i="1"/>
  <c r="AJ43" i="1"/>
  <c r="AK43" i="1" s="1"/>
  <c r="AF83" i="1"/>
  <c r="AJ83" i="1"/>
  <c r="AK83" i="1" s="1"/>
  <c r="AH93" i="1"/>
  <c r="AL93" i="1"/>
  <c r="AM93" i="1" s="1"/>
  <c r="AG36" i="1"/>
  <c r="AH23" i="1"/>
  <c r="AL23" i="1"/>
  <c r="AM23" i="1" s="1"/>
  <c r="AH103" i="1"/>
  <c r="AL103" i="1"/>
  <c r="AM103" i="1" s="1"/>
  <c r="AF36" i="1"/>
  <c r="AJ36" i="1"/>
  <c r="AK36" i="1" s="1"/>
  <c r="AH50" i="1"/>
  <c r="AI50" i="1" s="1"/>
  <c r="AL50" i="1"/>
  <c r="AM50" i="1" s="1"/>
  <c r="AH66" i="1"/>
  <c r="AI66" i="1" s="1"/>
  <c r="AL66" i="1"/>
  <c r="AM66" i="1" s="1"/>
  <c r="AH79" i="1"/>
  <c r="AI79" i="1" s="1"/>
  <c r="AL79" i="1"/>
  <c r="AM79" i="1" s="1"/>
  <c r="AH16" i="1"/>
  <c r="AI16" i="1" s="1"/>
  <c r="AL16" i="1"/>
  <c r="AM16" i="1" s="1"/>
  <c r="AH29" i="1"/>
  <c r="AI29" i="1" s="1"/>
  <c r="AL29" i="1"/>
  <c r="AM29" i="1" s="1"/>
  <c r="AF66" i="1"/>
  <c r="AG66" i="1" s="1"/>
  <c r="AJ66" i="1"/>
  <c r="AK66" i="1" s="1"/>
  <c r="AH80" i="1"/>
  <c r="AI80" i="1" s="1"/>
  <c r="AL80" i="1"/>
  <c r="AM80" i="1" s="1"/>
  <c r="AH96" i="1"/>
  <c r="AI96" i="1" s="1"/>
  <c r="AL96" i="1"/>
  <c r="AM96" i="1" s="1"/>
  <c r="AF33" i="1"/>
  <c r="AJ33" i="1"/>
  <c r="AK33" i="1" s="1"/>
  <c r="AF19" i="1"/>
  <c r="AJ19" i="1"/>
  <c r="AK19" i="1" s="1"/>
  <c r="AH33" i="1"/>
  <c r="AL33" i="1"/>
  <c r="AM33" i="1" s="1"/>
  <c r="AH19" i="1"/>
  <c r="AI19" i="1" s="1"/>
  <c r="AL19" i="1"/>
  <c r="AM19" i="1" s="1"/>
  <c r="AF56" i="1"/>
  <c r="AJ56" i="1"/>
  <c r="AK56" i="1" s="1"/>
  <c r="AH70" i="1"/>
  <c r="AI70" i="1" s="1"/>
  <c r="AL70" i="1"/>
  <c r="AM70" i="1" s="1"/>
  <c r="AH86" i="1"/>
  <c r="AI86" i="1" s="1"/>
  <c r="AL86" i="1"/>
  <c r="AM86" i="1" s="1"/>
  <c r="AH99" i="1"/>
  <c r="AI99" i="1" s="1"/>
  <c r="AL99" i="1"/>
  <c r="AM99" i="1" s="1"/>
  <c r="AF60" i="1"/>
  <c r="AG60" i="1" s="1"/>
  <c r="AJ60" i="1"/>
  <c r="AK60" i="1" s="1"/>
  <c r="AF40" i="1"/>
  <c r="AG40" i="1" s="1"/>
  <c r="AJ40" i="1"/>
  <c r="AK40" i="1" s="1"/>
  <c r="AH20" i="1"/>
  <c r="AI20" i="1" s="1"/>
  <c r="AL20" i="1"/>
  <c r="AM20" i="1" s="1"/>
  <c r="AH36" i="1"/>
  <c r="AI36" i="1" s="1"/>
  <c r="AL36" i="1"/>
  <c r="AM36" i="1" s="1"/>
  <c r="AH49" i="1"/>
  <c r="AI49" i="1" s="1"/>
  <c r="AL49" i="1"/>
  <c r="AM49" i="1" s="1"/>
  <c r="AF86" i="1"/>
  <c r="AG86" i="1" s="1"/>
  <c r="AJ86" i="1"/>
  <c r="AK86" i="1" s="1"/>
  <c r="AH100" i="1"/>
  <c r="AI100" i="1" s="1"/>
  <c r="AL100" i="1"/>
  <c r="AM100" i="1" s="1"/>
  <c r="AF70" i="1"/>
  <c r="AG70" i="1" s="1"/>
  <c r="AJ70" i="1"/>
  <c r="AK70" i="1" s="1"/>
  <c r="AF73" i="1"/>
  <c r="AJ73" i="1"/>
  <c r="AK73" i="1" s="1"/>
  <c r="AF59" i="1"/>
  <c r="AJ59" i="1"/>
  <c r="AK59" i="1" s="1"/>
  <c r="AF99" i="1"/>
  <c r="AJ99" i="1"/>
  <c r="AK99" i="1" s="1"/>
  <c r="AG56" i="1"/>
  <c r="AH43" i="1"/>
  <c r="AL43" i="1"/>
  <c r="AM43" i="1" s="1"/>
  <c r="AF49" i="1"/>
  <c r="AJ49" i="1"/>
  <c r="AK49" i="1" s="1"/>
  <c r="AF89" i="1"/>
  <c r="AJ89" i="1"/>
  <c r="AK89" i="1" s="1"/>
  <c r="AF23" i="1"/>
  <c r="AJ23" i="1"/>
  <c r="AK23" i="1" s="1"/>
  <c r="AF63" i="1"/>
  <c r="AJ63" i="1"/>
  <c r="AK63" i="1" s="1"/>
  <c r="AF103" i="1"/>
  <c r="AJ103" i="1"/>
  <c r="AK103" i="1" s="1"/>
  <c r="AH53" i="1"/>
  <c r="AL53" i="1"/>
  <c r="AM53" i="1" s="1"/>
  <c r="AG76" i="1"/>
  <c r="AH63" i="1"/>
  <c r="AL63" i="1"/>
  <c r="AM63" i="1" s="1"/>
  <c r="AF50" i="1"/>
  <c r="AG50" i="1" s="1"/>
  <c r="AJ50" i="1"/>
  <c r="AK50" i="1" s="1"/>
  <c r="AH26" i="1"/>
  <c r="AI26" i="1" s="1"/>
  <c r="AL26" i="1"/>
  <c r="AM26" i="1" s="1"/>
  <c r="AH39" i="1"/>
  <c r="AI39" i="1" s="1"/>
  <c r="AL39" i="1"/>
  <c r="AM39" i="1" s="1"/>
  <c r="AF76" i="1"/>
  <c r="AJ76" i="1"/>
  <c r="AK76" i="1" s="1"/>
  <c r="AH90" i="1"/>
  <c r="AI90" i="1" s="1"/>
  <c r="AL90" i="1"/>
  <c r="AM90" i="1" s="1"/>
  <c r="AF26" i="1"/>
  <c r="AG26" i="1" s="1"/>
  <c r="AJ26" i="1"/>
  <c r="AK26" i="1" s="1"/>
  <c r="AH40" i="1"/>
  <c r="AI40" i="1" s="1"/>
  <c r="AL40" i="1"/>
  <c r="AM40" i="1" s="1"/>
  <c r="AH56" i="1"/>
  <c r="AI56" i="1" s="1"/>
  <c r="AL56" i="1"/>
  <c r="AM56" i="1" s="1"/>
  <c r="AH69" i="1"/>
  <c r="AI69" i="1" s="1"/>
  <c r="AL69" i="1"/>
  <c r="AM69" i="1" s="1"/>
  <c r="AF93" i="1"/>
  <c r="AJ93" i="1"/>
  <c r="AK93" i="1" s="1"/>
  <c r="AF79" i="1"/>
  <c r="AJ79" i="1"/>
  <c r="AK79" i="1" s="1"/>
  <c r="AF16" i="1"/>
  <c r="AG16" i="1" s="1"/>
  <c r="AJ16" i="1"/>
  <c r="AK16" i="1" s="1"/>
  <c r="AH30" i="1"/>
  <c r="AI30" i="1" s="1"/>
  <c r="AL30" i="1"/>
  <c r="AM30" i="1" s="1"/>
  <c r="AH59" i="1"/>
  <c r="AI59" i="1" s="1"/>
  <c r="AL59" i="1"/>
  <c r="AM59" i="1" s="1"/>
  <c r="AF96" i="1"/>
  <c r="AG96" i="1" s="1"/>
  <c r="AJ96" i="1"/>
  <c r="AK96" i="1" s="1"/>
  <c r="AF20" i="1"/>
  <c r="AG20" i="1" s="1"/>
  <c r="AJ20" i="1"/>
  <c r="AK20" i="1" s="1"/>
  <c r="AF80" i="1"/>
  <c r="AG80" i="1" s="1"/>
  <c r="AJ80" i="1"/>
  <c r="AK80" i="1" s="1"/>
  <c r="AF100" i="1"/>
  <c r="AG100" i="1" s="1"/>
  <c r="AJ100" i="1"/>
  <c r="AK100" i="1" s="1"/>
  <c r="AF46" i="1"/>
  <c r="AG46" i="1" s="1"/>
  <c r="AJ46" i="1"/>
  <c r="AK46" i="1" s="1"/>
  <c r="AH60" i="1"/>
  <c r="AI60" i="1" s="1"/>
  <c r="AL60" i="1"/>
  <c r="AM60" i="1" s="1"/>
  <c r="AH76" i="1"/>
  <c r="AI76" i="1" s="1"/>
  <c r="AL76" i="1"/>
  <c r="AM76" i="1" s="1"/>
  <c r="AH89" i="1"/>
  <c r="AI89" i="1" s="1"/>
  <c r="AL89" i="1"/>
  <c r="AM89" i="1" s="1"/>
  <c r="AF30" i="1"/>
  <c r="AG30" i="1" s="1"/>
  <c r="AJ30" i="1"/>
  <c r="AK30" i="1" s="1"/>
  <c r="AF90" i="1"/>
  <c r="AG90" i="1" s="1"/>
  <c r="AJ90" i="1"/>
  <c r="AK90" i="1" s="1"/>
  <c r="AH9" i="1"/>
  <c r="AI9" i="1" s="1"/>
  <c r="AL9" i="1"/>
  <c r="AM9" i="1" s="1"/>
  <c r="AF6" i="1"/>
  <c r="AG6" i="1" s="1"/>
  <c r="AJ6" i="1"/>
  <c r="AK6" i="1" s="1"/>
  <c r="AF13" i="1"/>
  <c r="AG13" i="1" s="1"/>
  <c r="AJ13" i="1"/>
  <c r="AK13" i="1" s="1"/>
  <c r="AF9" i="1"/>
  <c r="AG9" i="1" s="1"/>
  <c r="AJ9" i="1"/>
  <c r="AK9" i="1" s="1"/>
  <c r="AF10" i="1"/>
  <c r="AG10" i="1" s="1"/>
  <c r="AJ10" i="1"/>
  <c r="AK10" i="1" s="1"/>
  <c r="AH10" i="1"/>
  <c r="AI10" i="1" s="1"/>
  <c r="AL10" i="1"/>
  <c r="AM10" i="1" s="1"/>
  <c r="AH6" i="1"/>
  <c r="AI6" i="1" s="1"/>
  <c r="AL6" i="1"/>
  <c r="AM6" i="1" s="1"/>
  <c r="AH13" i="1"/>
  <c r="AI13" i="1" s="1"/>
  <c r="AL13" i="1"/>
  <c r="AM13" i="1" s="1"/>
  <c r="AG83" i="1"/>
  <c r="AI93" i="1"/>
  <c r="AI103" i="1"/>
  <c r="AG73" i="1"/>
  <c r="AG59" i="1"/>
  <c r="AI33" i="1"/>
  <c r="AI43" i="1"/>
  <c r="AG49" i="1"/>
  <c r="AG63" i="1"/>
  <c r="AI63" i="1"/>
  <c r="AG29" i="1"/>
  <c r="AG69" i="1"/>
  <c r="AG43" i="1"/>
  <c r="AI23" i="1"/>
  <c r="AG33" i="1"/>
  <c r="AG19" i="1"/>
  <c r="AG99" i="1"/>
  <c r="AG89" i="1"/>
  <c r="AG23" i="1"/>
  <c r="AG103" i="1"/>
  <c r="AI53" i="1"/>
  <c r="AG53" i="1"/>
  <c r="AG93" i="1"/>
  <c r="AG39" i="1"/>
  <c r="AG79" i="1"/>
  <c r="AI73" i="1"/>
  <c r="AI83" i="1"/>
</calcChain>
</file>

<file path=xl/sharedStrings.xml><?xml version="1.0" encoding="utf-8"?>
<sst xmlns="http://schemas.openxmlformats.org/spreadsheetml/2006/main" count="443" uniqueCount="41">
  <si>
    <t>order</t>
  </si>
  <si>
    <t>m</t>
  </si>
  <si>
    <t>s</t>
  </si>
  <si>
    <t>ds</t>
  </si>
  <si>
    <t>I</t>
  </si>
  <si>
    <t>n</t>
  </si>
  <si>
    <t>a</t>
  </si>
  <si>
    <t>da</t>
  </si>
  <si>
    <t>b</t>
  </si>
  <si>
    <t>db</t>
  </si>
  <si>
    <t>c</t>
  </si>
  <si>
    <t>dc</t>
  </si>
  <si>
    <t>alpha</t>
  </si>
  <si>
    <t>dalpha</t>
  </si>
  <si>
    <t>gang</t>
  </si>
  <si>
    <t>gang0</t>
  </si>
  <si>
    <t>gang+</t>
  </si>
  <si>
    <t>gang-</t>
  </si>
  <si>
    <t>#</t>
  </si>
  <si>
    <t>deltalambda-</t>
  </si>
  <si>
    <t>deltalambda+</t>
  </si>
  <si>
    <t>dgang</t>
  </si>
  <si>
    <t>dgang0</t>
  </si>
  <si>
    <t>dgang-</t>
  </si>
  <si>
    <t>dgang+</t>
  </si>
  <si>
    <t>ddeltalambda-</t>
  </si>
  <si>
    <t>deltagang+</t>
  </si>
  <si>
    <t>ddeltagang+</t>
  </si>
  <si>
    <t>deltagang-</t>
  </si>
  <si>
    <t>ddeltagang-</t>
  </si>
  <si>
    <t>ddeltalambda+</t>
  </si>
  <si>
    <t>deltaE+</t>
  </si>
  <si>
    <t>ddeltaE-</t>
  </si>
  <si>
    <t>deltaE-</t>
  </si>
  <si>
    <t>ddeltaE+</t>
  </si>
  <si>
    <t>B</t>
  </si>
  <si>
    <t>dB</t>
  </si>
  <si>
    <t>B2</t>
  </si>
  <si>
    <t>lambda0</t>
  </si>
  <si>
    <t>mittelalpha</t>
  </si>
  <si>
    <t>korrektur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</si>
</sst>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deltaE-</c:v>
          </c:tx>
          <c:spPr>
            <a:ln w="28575">
              <a:noFill/>
            </a:ln>
          </c:spPr>
          <c:xVal>
            <c:strRef>
              <c:f>zeeman_neu!$N$4:$N$104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zeeman_neu!$AJ$4:$AJ$104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-4.7648526501104723E-24</c:v>
                </c:pt>
                <c:pt idx="3">
                  <c:v>0</c:v>
                </c:pt>
                <c:pt idx="4">
                  <c:v>0</c:v>
                </c:pt>
                <c:pt idx="5">
                  <c:v>-5.2794035240234443E-24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4.4462740000960364E-24</c:v>
                </c:pt>
                <c:pt idx="10">
                  <c:v>0</c:v>
                </c:pt>
                <c:pt idx="11">
                  <c:v>0</c:v>
                </c:pt>
                <c:pt idx="12">
                  <c:v>-4.9201516992498079E-24</c:v>
                </c:pt>
                <c:pt idx="13">
                  <c:v>0</c:v>
                </c:pt>
                <c:pt idx="14">
                  <c:v>0</c:v>
                </c:pt>
                <c:pt idx="15">
                  <c:v>-5.2545994365714591E-24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4.6781259353211515E-24</c:v>
                </c:pt>
                <c:pt idx="20">
                  <c:v>0</c:v>
                </c:pt>
                <c:pt idx="21">
                  <c:v>0</c:v>
                </c:pt>
                <c:pt idx="22">
                  <c:v>-5.0666765955717615E-24</c:v>
                </c:pt>
                <c:pt idx="23">
                  <c:v>0</c:v>
                </c:pt>
                <c:pt idx="24">
                  <c:v>0</c:v>
                </c:pt>
                <c:pt idx="25">
                  <c:v>-5.3618715833948312E-24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4.8739692482332592E-24</c:v>
                </c:pt>
                <c:pt idx="30">
                  <c:v>0</c:v>
                </c:pt>
                <c:pt idx="31">
                  <c:v>0</c:v>
                </c:pt>
                <c:pt idx="32">
                  <c:v>-5.1729696008458445E-24</c:v>
                </c:pt>
                <c:pt idx="33">
                  <c:v>0</c:v>
                </c:pt>
                <c:pt idx="34">
                  <c:v>0</c:v>
                </c:pt>
                <c:pt idx="35">
                  <c:v>-5.4007552321764266E-24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4.9866037326619155E-24</c:v>
                </c:pt>
                <c:pt idx="40">
                  <c:v>0</c:v>
                </c:pt>
                <c:pt idx="41">
                  <c:v>0</c:v>
                </c:pt>
                <c:pt idx="42">
                  <c:v>-5.2719495958381541E-24</c:v>
                </c:pt>
                <c:pt idx="43">
                  <c:v>0</c:v>
                </c:pt>
                <c:pt idx="44">
                  <c:v>0</c:v>
                </c:pt>
                <c:pt idx="45">
                  <c:v>-5.4869577839999128E-24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5.0606149501448792E-24</c:v>
                </c:pt>
                <c:pt idx="50">
                  <c:v>0</c:v>
                </c:pt>
                <c:pt idx="51">
                  <c:v>0</c:v>
                </c:pt>
                <c:pt idx="52">
                  <c:v>-5.3680882350910525E-24</c:v>
                </c:pt>
                <c:pt idx="53">
                  <c:v>0</c:v>
                </c:pt>
                <c:pt idx="54">
                  <c:v>0</c:v>
                </c:pt>
                <c:pt idx="55">
                  <c:v>-5.5387282564019174E-24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5.0709653922765636E-24</c:v>
                </c:pt>
                <c:pt idx="60">
                  <c:v>0</c:v>
                </c:pt>
                <c:pt idx="61">
                  <c:v>0</c:v>
                </c:pt>
                <c:pt idx="62">
                  <c:v>-5.4724097979080536E-24</c:v>
                </c:pt>
                <c:pt idx="63">
                  <c:v>0</c:v>
                </c:pt>
                <c:pt idx="64">
                  <c:v>0</c:v>
                </c:pt>
                <c:pt idx="65">
                  <c:v>-5.6078064279686282E-24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5.1126225709571209E-24</c:v>
                </c:pt>
                <c:pt idx="70">
                  <c:v>0</c:v>
                </c:pt>
                <c:pt idx="71">
                  <c:v>0</c:v>
                </c:pt>
                <c:pt idx="72">
                  <c:v>-5.5745821047409129E-24</c:v>
                </c:pt>
                <c:pt idx="73">
                  <c:v>0</c:v>
                </c:pt>
                <c:pt idx="74">
                  <c:v>0</c:v>
                </c:pt>
                <c:pt idx="75">
                  <c:v>-5.6754600584518352E-24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5.1445679111509602E-24</c:v>
                </c:pt>
                <c:pt idx="80">
                  <c:v>0</c:v>
                </c:pt>
                <c:pt idx="81">
                  <c:v>0</c:v>
                </c:pt>
                <c:pt idx="82">
                  <c:v>-5.7488119832995972E-24</c:v>
                </c:pt>
                <c:pt idx="83">
                  <c:v>0</c:v>
                </c:pt>
                <c:pt idx="84">
                  <c:v>0</c:v>
                </c:pt>
                <c:pt idx="85">
                  <c:v>-5.7473124117075793E-24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5.1711765548175404E-24</c:v>
                </c:pt>
                <c:pt idx="90">
                  <c:v>0</c:v>
                </c:pt>
                <c:pt idx="91">
                  <c:v>0</c:v>
                </c:pt>
                <c:pt idx="92">
                  <c:v>-5.8187521738816061E-24</c:v>
                </c:pt>
                <c:pt idx="93">
                  <c:v>0</c:v>
                </c:pt>
                <c:pt idx="94">
                  <c:v>0</c:v>
                </c:pt>
                <c:pt idx="95">
                  <c:v>-5.7571208735130259E-24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5.1886713155216623E-24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deltaE+</c:v>
          </c:tx>
          <c:spPr>
            <a:ln w="28575">
              <a:noFill/>
            </a:ln>
          </c:spPr>
          <c:xVal>
            <c:strRef>
              <c:f>zeeman_neu!$N$4:$N$104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zeeman_neu!$AL$4:$AL$104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4.3705747070397108E-24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-5.4275446320217792E-24</c:v>
                </c:pt>
                <c:pt idx="7">
                  <c:v>0</c:v>
                </c:pt>
                <c:pt idx="8">
                  <c:v>0</c:v>
                </c:pt>
                <c:pt idx="9">
                  <c:v>-4.8265259065139983E-24</c:v>
                </c:pt>
                <c:pt idx="10">
                  <c:v>0</c:v>
                </c:pt>
                <c:pt idx="11">
                  <c:v>0</c:v>
                </c:pt>
                <c:pt idx="12">
                  <c:v>4.4396199803293008E-24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-5.5673986086544042E-24</c:v>
                </c:pt>
                <c:pt idx="17">
                  <c:v>0</c:v>
                </c:pt>
                <c:pt idx="18">
                  <c:v>0</c:v>
                </c:pt>
                <c:pt idx="19">
                  <c:v>-4.9863479103083553E-24</c:v>
                </c:pt>
                <c:pt idx="20">
                  <c:v>0</c:v>
                </c:pt>
                <c:pt idx="21">
                  <c:v>0</c:v>
                </c:pt>
                <c:pt idx="22">
                  <c:v>4.534950358327182E-24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-5.6374195624870383E-24</c:v>
                </c:pt>
                <c:pt idx="27">
                  <c:v>0</c:v>
                </c:pt>
                <c:pt idx="28">
                  <c:v>0</c:v>
                </c:pt>
                <c:pt idx="29">
                  <c:v>-5.1430976699736676E-24</c:v>
                </c:pt>
                <c:pt idx="30">
                  <c:v>0</c:v>
                </c:pt>
                <c:pt idx="31">
                  <c:v>0</c:v>
                </c:pt>
                <c:pt idx="32">
                  <c:v>4.6088839462322741E-24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-5.7378615251346227E-24</c:v>
                </c:pt>
                <c:pt idx="37">
                  <c:v>0</c:v>
                </c:pt>
                <c:pt idx="38">
                  <c:v>0</c:v>
                </c:pt>
                <c:pt idx="39">
                  <c:v>-5.2630946675415196E-24</c:v>
                </c:pt>
                <c:pt idx="40">
                  <c:v>0</c:v>
                </c:pt>
                <c:pt idx="41">
                  <c:v>0</c:v>
                </c:pt>
                <c:pt idx="42">
                  <c:v>4.7188310198832012E-24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-5.8173321781778593E-24</c:v>
                </c:pt>
                <c:pt idx="47">
                  <c:v>0</c:v>
                </c:pt>
                <c:pt idx="48">
                  <c:v>0</c:v>
                </c:pt>
                <c:pt idx="49">
                  <c:v>-5.3895712244610063E-24</c:v>
                </c:pt>
                <c:pt idx="50">
                  <c:v>0</c:v>
                </c:pt>
                <c:pt idx="51">
                  <c:v>0</c:v>
                </c:pt>
                <c:pt idx="52">
                  <c:v>4.7786895797799164E-24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-5.8774636187337921E-24</c:v>
                </c:pt>
                <c:pt idx="57">
                  <c:v>0</c:v>
                </c:pt>
                <c:pt idx="58">
                  <c:v>0</c:v>
                </c:pt>
                <c:pt idx="59">
                  <c:v>-5.5182488480469353E-24</c:v>
                </c:pt>
                <c:pt idx="60">
                  <c:v>0</c:v>
                </c:pt>
                <c:pt idx="61">
                  <c:v>0</c:v>
                </c:pt>
                <c:pt idx="62">
                  <c:v>4.8671759748141788E-24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-5.9522771447932694E-24</c:v>
                </c:pt>
                <c:pt idx="67">
                  <c:v>0</c:v>
                </c:pt>
                <c:pt idx="68">
                  <c:v>0</c:v>
                </c:pt>
                <c:pt idx="69">
                  <c:v>-5.6726175745122796E-24</c:v>
                </c:pt>
                <c:pt idx="70">
                  <c:v>0</c:v>
                </c:pt>
                <c:pt idx="71">
                  <c:v>0</c:v>
                </c:pt>
                <c:pt idx="72">
                  <c:v>4.9267996709816449E-24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-5.9811433288577112E-24</c:v>
                </c:pt>
                <c:pt idx="77">
                  <c:v>0</c:v>
                </c:pt>
                <c:pt idx="78">
                  <c:v>0</c:v>
                </c:pt>
                <c:pt idx="79">
                  <c:v>-5.7726519203012178E-24</c:v>
                </c:pt>
                <c:pt idx="80">
                  <c:v>0</c:v>
                </c:pt>
                <c:pt idx="81">
                  <c:v>0</c:v>
                </c:pt>
                <c:pt idx="82">
                  <c:v>4.9912191257305663E-24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-6.0208654736286956E-24</c:v>
                </c:pt>
                <c:pt idx="87">
                  <c:v>0</c:v>
                </c:pt>
                <c:pt idx="88">
                  <c:v>0</c:v>
                </c:pt>
                <c:pt idx="89">
                  <c:v>-5.9140678101447512E-24</c:v>
                </c:pt>
                <c:pt idx="90">
                  <c:v>0</c:v>
                </c:pt>
                <c:pt idx="91">
                  <c:v>0</c:v>
                </c:pt>
                <c:pt idx="92">
                  <c:v>5.0269876396600749E-24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-6.082393939144342E-24</c:v>
                </c:pt>
                <c:pt idx="97">
                  <c:v>0</c:v>
                </c:pt>
                <c:pt idx="98">
                  <c:v>0</c:v>
                </c:pt>
                <c:pt idx="99">
                  <c:v>-5.9852779245826357E-24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21568"/>
        <c:axId val="234623360"/>
      </c:scatterChart>
      <c:valAx>
        <c:axId val="2346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4623360"/>
        <c:crosses val="autoZero"/>
        <c:crossBetween val="midCat"/>
      </c:valAx>
      <c:valAx>
        <c:axId val="2346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215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319087</xdr:colOff>
      <xdr:row>106</xdr:row>
      <xdr:rowOff>100012</xdr:rowOff>
    </xdr:from>
    <xdr:to>
      <xdr:col>28</xdr:col>
      <xdr:colOff>280987</xdr:colOff>
      <xdr:row>120</xdr:row>
      <xdr:rowOff>176212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S104"/>
  <sheetViews>
    <sheetView tabSelected="1" topLeftCell="V1" workbookViewId="0">
      <selection activeCell="AJ6" sqref="AJ6"/>
    </sheetView>
  </sheetViews>
  <sheetFormatPr baseColWidth="10" defaultColWidth="9.140625" defaultRowHeight="15" x14ac:dyDescent="0.25"/>
  <cols>
    <col min="16" max="16" width="12" bestFit="1" customWidth="1"/>
    <col min="17" max="18" width="12" customWidth="1"/>
    <col min="19" max="19" width="13.42578125" customWidth="1"/>
    <col min="20" max="20" width="12" bestFit="1" customWidth="1"/>
    <col min="21" max="21" width="9" customWidth="1"/>
    <col min="23" max="23" width="11" bestFit="1" customWidth="1"/>
    <col min="28" max="29" width="14.42578125" customWidth="1"/>
    <col min="30" max="31" width="13.5703125" customWidth="1"/>
    <col min="32" max="32" width="13" customWidth="1"/>
    <col min="33" max="33" width="13.42578125" customWidth="1"/>
    <col min="34" max="34" width="15.28515625" customWidth="1"/>
    <col min="35" max="35" width="13.5703125" customWidth="1"/>
    <col min="36" max="37" width="12.7109375" bestFit="1" customWidth="1"/>
    <col min="38" max="38" width="14.85546875" customWidth="1"/>
  </cols>
  <sheetData>
    <row r="4" spans="3:45" x14ac:dyDescent="0.25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12</v>
      </c>
      <c r="P4" t="s">
        <v>13</v>
      </c>
      <c r="Q4" t="s">
        <v>39</v>
      </c>
      <c r="R4" t="s">
        <v>40</v>
      </c>
      <c r="S4" t="s">
        <v>14</v>
      </c>
      <c r="T4" t="s">
        <v>21</v>
      </c>
      <c r="U4" t="s">
        <v>15</v>
      </c>
      <c r="V4" t="s">
        <v>22</v>
      </c>
      <c r="W4" t="s">
        <v>38</v>
      </c>
      <c r="X4" t="s">
        <v>17</v>
      </c>
      <c r="Y4" t="s">
        <v>23</v>
      </c>
      <c r="Z4" t="s">
        <v>16</v>
      </c>
      <c r="AA4" t="s">
        <v>24</v>
      </c>
      <c r="AB4" t="s">
        <v>28</v>
      </c>
      <c r="AC4" t="s">
        <v>29</v>
      </c>
      <c r="AD4" t="s">
        <v>26</v>
      </c>
      <c r="AE4" t="s">
        <v>27</v>
      </c>
      <c r="AF4" t="s">
        <v>19</v>
      </c>
      <c r="AG4" t="s">
        <v>25</v>
      </c>
      <c r="AH4" t="s">
        <v>20</v>
      </c>
      <c r="AI4" t="s">
        <v>30</v>
      </c>
      <c r="AJ4" t="s">
        <v>33</v>
      </c>
      <c r="AK4" t="s">
        <v>32</v>
      </c>
      <c r="AL4" t="s">
        <v>31</v>
      </c>
      <c r="AM4" t="s">
        <v>34</v>
      </c>
      <c r="AN4" t="s">
        <v>6</v>
      </c>
      <c r="AO4" t="s">
        <v>8</v>
      </c>
      <c r="AP4" t="s">
        <v>10</v>
      </c>
      <c r="AQ4" t="s">
        <v>35</v>
      </c>
      <c r="AR4" t="s">
        <v>36</v>
      </c>
      <c r="AS4" t="s">
        <v>37</v>
      </c>
    </row>
    <row r="5" spans="3:45" s="1" customFormat="1" x14ac:dyDescent="0.25">
      <c r="C5" s="1">
        <v>1</v>
      </c>
      <c r="D5" s="1">
        <v>28.5016</v>
      </c>
      <c r="E5" s="1">
        <v>0.84978299999999996</v>
      </c>
      <c r="F5" s="1">
        <v>829.35799999999995</v>
      </c>
      <c r="G5" s="1">
        <v>0.49230099999999999</v>
      </c>
      <c r="H5" s="1">
        <v>15.252800000000001</v>
      </c>
      <c r="I5" s="1">
        <v>0.82928500000000005</v>
      </c>
      <c r="J5" s="1">
        <v>-2</v>
      </c>
      <c r="K5" s="1">
        <v>-1</v>
      </c>
      <c r="L5" s="1">
        <f t="shared" ref="L5:L36" si="0">ABS(H5/SQRT(2*LN(2)))</f>
        <v>12.954535555433099</v>
      </c>
      <c r="M5" s="1">
        <f t="shared" ref="M5:M36" si="1">ABS(I5/SQRT(2*LN(2)))</f>
        <v>0.70432982915184994</v>
      </c>
      <c r="N5" s="1">
        <v>6</v>
      </c>
      <c r="O5" s="1">
        <f t="shared" ref="O5:O36" si="2">(1024-F5)*0.014/150</f>
        <v>1.8166586666666672E-2</v>
      </c>
      <c r="P5" s="1">
        <f t="shared" ref="P5:P36" si="3">G5*0.014/150</f>
        <v>4.5948093333333332E-5</v>
      </c>
      <c r="Q5" s="1">
        <f>AVERAGE(O$5:O$14)</f>
        <v>9.418266666666591E-5</v>
      </c>
      <c r="R5" s="1">
        <f>O5-Q5</f>
        <v>1.8072404000000007E-2</v>
      </c>
      <c r="S5">
        <f t="shared" ref="S5:S68" si="4">2*0.004*SQRT(1.457^2-R5^2)</f>
        <v>1.1655103296224977E-2</v>
      </c>
      <c r="T5">
        <f>ABS(0.004/SQRT(1.457^2-R5^2)*(2*R5*P5))</f>
        <v>4.5598154745822501E-9</v>
      </c>
      <c r="U5" s="1" t="s">
        <v>18</v>
      </c>
      <c r="V5" s="1" t="s">
        <v>18</v>
      </c>
      <c r="W5" t="e">
        <f>U5/18105</f>
        <v>#VALUE!</v>
      </c>
      <c r="X5" s="1" t="s">
        <v>18</v>
      </c>
      <c r="Y5" s="1" t="s">
        <v>18</v>
      </c>
      <c r="Z5" s="1" t="s">
        <v>18</v>
      </c>
      <c r="AA5" s="1" t="s">
        <v>18</v>
      </c>
      <c r="AB5" s="1" t="e">
        <f t="shared" ref="AB5:AB36" si="5">X5-U5</f>
        <v>#VALUE!</v>
      </c>
      <c r="AC5" s="1" t="e">
        <f>SQRT(Y5^2+V5^2)</f>
        <v>#VALUE!</v>
      </c>
      <c r="AD5" s="1" t="e">
        <f t="shared" ref="AD5:AD36" si="6">Z5-U5</f>
        <v>#VALUE!</v>
      </c>
      <c r="AE5" s="1" t="e">
        <f>SQRT(AA5^2+V5^2)</f>
        <v>#VALUE!</v>
      </c>
      <c r="AF5" s="1" t="e">
        <f>AB5/18105</f>
        <v>#VALUE!</v>
      </c>
      <c r="AG5" s="1" t="e">
        <f>AF5*SQRT((AC5/AB5)^2+(56/18105)^2)</f>
        <v>#VALUE!</v>
      </c>
      <c r="AH5" s="1" t="e">
        <f t="shared" ref="AF5:AH69" si="7">AD5/18105</f>
        <v>#VALUE!</v>
      </c>
      <c r="AI5" s="1" t="e">
        <f>AH5*SQRT((AE5/AD5)^2+(56/18105)^2)</f>
        <v>#VALUE!</v>
      </c>
      <c r="AJ5" t="e">
        <f>1.98644582*10^-25/643.8*10^9*AB5/U5</f>
        <v>#VALUE!</v>
      </c>
      <c r="AK5" t="e">
        <f>AJ5*SQRT((AC5/AB5)^2+(V5/U5)^2)</f>
        <v>#VALUE!</v>
      </c>
      <c r="AL5" t="e">
        <f>1.98644582*10^-25/643.8*10^9*AD5/U5</f>
        <v>#VALUE!</v>
      </c>
      <c r="AM5" t="e">
        <f>AL5*SQRT((AE5/AD5)^2+(V5/U5)^2)</f>
        <v>#VALUE!</v>
      </c>
      <c r="AN5">
        <f t="shared" ref="AN5:AN36" si="8">(-7.31668+6.19432)/(8.7-6)*(N5-6)-6.19432</f>
        <v>-6.1943200000000003</v>
      </c>
      <c r="AO5">
        <f t="shared" ref="AO5:AO36" si="9">(152.451-132.452)/(8.7-6)*(N5-6)+132.452</f>
        <v>132.452</v>
      </c>
      <c r="AP5">
        <f t="shared" ref="AP5:AP36" si="10">(-141.396+41.5064)/(8.7-6)*(N5-6)-41.5604</f>
        <v>-41.560400000000001</v>
      </c>
      <c r="AQ5" s="1">
        <f t="shared" ref="AQ5:AQ36" si="11">(-6.75*N5^2+142.45*N5-91.48)/1000</f>
        <v>0.5202199999999999</v>
      </c>
      <c r="AR5" s="1">
        <f t="shared" ref="AR5:AR36" si="12">SQRT((N5^2*0.56)^2+(N5*10)^2+49.9^2)/1000</f>
        <v>8.0600468981265869E-2</v>
      </c>
      <c r="AS5" s="1">
        <f t="shared" ref="AS5:AS36" si="13">(AN5*N5^2+AO5*N5+AP5)/1000</f>
        <v>0.53015608000000014</v>
      </c>
    </row>
    <row r="6" spans="3:45" x14ac:dyDescent="0.25">
      <c r="C6">
        <v>2</v>
      </c>
      <c r="D6">
        <v>21.105499999999999</v>
      </c>
      <c r="E6">
        <v>1.16465</v>
      </c>
      <c r="F6">
        <v>849.87800000000004</v>
      </c>
      <c r="G6">
        <v>0.18748300000000001</v>
      </c>
      <c r="H6">
        <v>5.6920500000000001</v>
      </c>
      <c r="I6">
        <v>0.29114400000000001</v>
      </c>
      <c r="J6">
        <v>-2</v>
      </c>
      <c r="K6">
        <v>0</v>
      </c>
      <c r="L6">
        <f t="shared" si="0"/>
        <v>4.8343821533294191</v>
      </c>
      <c r="M6">
        <f t="shared" si="1"/>
        <v>0.24727494622305504</v>
      </c>
      <c r="N6">
        <v>6</v>
      </c>
      <c r="O6">
        <f t="shared" si="2"/>
        <v>1.6251386666666662E-2</v>
      </c>
      <c r="P6">
        <f t="shared" si="3"/>
        <v>1.7498413333333334E-5</v>
      </c>
      <c r="Q6" s="1">
        <f t="shared" ref="Q6:Q24" si="14">AVERAGE(O$5:O$14)</f>
        <v>9.418266666666591E-5</v>
      </c>
      <c r="R6" s="1">
        <f t="shared" ref="R6:R69" si="15">O6-Q6</f>
        <v>1.6157203999999998E-2</v>
      </c>
      <c r="S6">
        <f t="shared" si="4"/>
        <v>1.1655283285470577E-2</v>
      </c>
      <c r="T6">
        <f>ABS(0.004/SQRT(1.457^2-R6^2)*(2*R6*P6))</f>
        <v>1.5524657210475164E-9</v>
      </c>
      <c r="U6">
        <f>S6</f>
        <v>1.1655283285470577E-2</v>
      </c>
      <c r="V6">
        <f>T6</f>
        <v>1.5524657210475164E-9</v>
      </c>
      <c r="W6">
        <f>U6/18105</f>
        <v>6.4376046868105922E-7</v>
      </c>
      <c r="X6">
        <f>S5</f>
        <v>1.1655103296224977E-2</v>
      </c>
      <c r="Y6">
        <f>T5</f>
        <v>4.5598154745822501E-9</v>
      </c>
      <c r="Z6">
        <f>S7</f>
        <v>1.1655448381120353E-2</v>
      </c>
      <c r="AA6">
        <f>T7</f>
        <v>3.8854858886617782E-9</v>
      </c>
      <c r="AB6">
        <f t="shared" si="5"/>
        <v>-1.7998924559982366E-7</v>
      </c>
      <c r="AC6">
        <f t="shared" ref="AC6:AC69" si="16">SQRT(Y6^2+V6^2)</f>
        <v>4.8168523931367604E-9</v>
      </c>
      <c r="AD6">
        <f t="shared" si="6"/>
        <v>1.650956497761813E-7</v>
      </c>
      <c r="AE6">
        <f t="shared" ref="AE6:AE69" si="17">SQRT(AA6^2+V6^2)</f>
        <v>4.1841546823722221E-9</v>
      </c>
      <c r="AF6" s="1">
        <f>AB6/18105</f>
        <v>-9.9414109693357445E-12</v>
      </c>
      <c r="AG6" s="1">
        <f t="shared" ref="AG6:AG69" si="18">AF6*SQRT((AC6/AB6)^2+(56/18105)^2)</f>
        <v>-2.6782202254772424E-13</v>
      </c>
      <c r="AH6" s="1">
        <f t="shared" si="7"/>
        <v>9.1187876153648875E-12</v>
      </c>
      <c r="AI6" s="1">
        <f t="shared" ref="AI6:AI69" si="19">AH6*SQRT((AE6/AD6)^2+(56/18105)^2)</f>
        <v>2.3281969544085717E-13</v>
      </c>
      <c r="AJ6">
        <f t="shared" ref="AJ6:AJ69" si="20">1.98644582*10^-25/643.8*10^9*AB6/U6</f>
        <v>-4.7648526501104723E-24</v>
      </c>
      <c r="AK6">
        <f>AJ6*SQRT((AC6/AB6)^2+(V6/U6)^2)</f>
        <v>-1.2751646252211099E-25</v>
      </c>
      <c r="AL6">
        <f t="shared" ref="AL6:AL69" si="21">1.98644582*10^-25/643.8*10^9*AD6/U6</f>
        <v>4.3705747070397108E-24</v>
      </c>
      <c r="AM6">
        <f>AL6*SQRT((AE6/AD6)^2+(V6/U6)^2)</f>
        <v>1.1076706533553193E-25</v>
      </c>
      <c r="AN6">
        <f t="shared" si="8"/>
        <v>-6.1943200000000003</v>
      </c>
      <c r="AO6">
        <f t="shared" si="9"/>
        <v>132.452</v>
      </c>
      <c r="AP6">
        <f t="shared" si="10"/>
        <v>-41.560400000000001</v>
      </c>
      <c r="AQ6" s="1">
        <f t="shared" si="11"/>
        <v>0.5202199999999999</v>
      </c>
      <c r="AR6" s="1">
        <f t="shared" si="12"/>
        <v>8.0600468981265869E-2</v>
      </c>
      <c r="AS6" s="1">
        <f t="shared" si="13"/>
        <v>0.53015608000000014</v>
      </c>
    </row>
    <row r="7" spans="3:45" x14ac:dyDescent="0.25">
      <c r="C7">
        <v>3</v>
      </c>
      <c r="D7">
        <v>38.588299999999997</v>
      </c>
      <c r="E7">
        <v>0.293881</v>
      </c>
      <c r="F7">
        <v>871.11900000000003</v>
      </c>
      <c r="G7">
        <v>0.53486400000000001</v>
      </c>
      <c r="H7">
        <v>22.762</v>
      </c>
      <c r="I7">
        <v>0.82922300000000004</v>
      </c>
      <c r="J7">
        <v>-2</v>
      </c>
      <c r="K7">
        <v>1</v>
      </c>
      <c r="L7">
        <f t="shared" si="0"/>
        <v>19.33226281815589</v>
      </c>
      <c r="M7">
        <f t="shared" si="1"/>
        <v>0.70427717120023203</v>
      </c>
      <c r="N7">
        <v>6</v>
      </c>
      <c r="O7">
        <f t="shared" si="2"/>
        <v>1.4268893333333331E-2</v>
      </c>
      <c r="P7">
        <f t="shared" si="3"/>
        <v>4.992064E-5</v>
      </c>
      <c r="Q7" s="1">
        <f t="shared" si="14"/>
        <v>9.418266666666591E-5</v>
      </c>
      <c r="R7" s="1">
        <f t="shared" si="15"/>
        <v>1.4174710666666665E-2</v>
      </c>
      <c r="S7">
        <f t="shared" si="4"/>
        <v>1.1655448381120353E-2</v>
      </c>
      <c r="T7">
        <f t="shared" ref="T7:T70" si="22">ABS(0.004/SQRT(1.457^2-R7^2)*(2*R7*P7))</f>
        <v>3.8854858886617782E-9</v>
      </c>
      <c r="U7" t="s">
        <v>18</v>
      </c>
      <c r="V7" t="s">
        <v>18</v>
      </c>
      <c r="W7" t="e">
        <f t="shared" ref="W7:W70" si="23">U7/18105</f>
        <v>#VALUE!</v>
      </c>
      <c r="X7" t="s">
        <v>18</v>
      </c>
      <c r="Y7" t="s">
        <v>18</v>
      </c>
      <c r="Z7" t="s">
        <v>18</v>
      </c>
      <c r="AA7" t="s">
        <v>18</v>
      </c>
      <c r="AB7" t="e">
        <f t="shared" si="5"/>
        <v>#VALUE!</v>
      </c>
      <c r="AC7" t="e">
        <f t="shared" si="16"/>
        <v>#VALUE!</v>
      </c>
      <c r="AD7" t="e">
        <f t="shared" si="6"/>
        <v>#VALUE!</v>
      </c>
      <c r="AE7" t="e">
        <f t="shared" si="17"/>
        <v>#VALUE!</v>
      </c>
      <c r="AF7" s="1" t="e">
        <f t="shared" si="7"/>
        <v>#VALUE!</v>
      </c>
      <c r="AG7" s="1" t="e">
        <f t="shared" si="18"/>
        <v>#VALUE!</v>
      </c>
      <c r="AH7" s="1" t="e">
        <f t="shared" si="7"/>
        <v>#VALUE!</v>
      </c>
      <c r="AI7" s="1" t="e">
        <f t="shared" si="19"/>
        <v>#VALUE!</v>
      </c>
      <c r="AJ7" t="e">
        <f t="shared" si="20"/>
        <v>#VALUE!</v>
      </c>
      <c r="AK7" t="e">
        <f t="shared" ref="AK7:AK9" si="24">AJ7*SQRT((AC7/AB7)^2+(V7/U7)^2)</f>
        <v>#VALUE!</v>
      </c>
      <c r="AL7" t="e">
        <f t="shared" si="21"/>
        <v>#VALUE!</v>
      </c>
      <c r="AM7" t="e">
        <f t="shared" ref="AM7:AM10" si="25">AL7*SQRT((AE7/AD7)^2+(V7/U7)^2)</f>
        <v>#VALUE!</v>
      </c>
      <c r="AN7">
        <f t="shared" si="8"/>
        <v>-6.1943200000000003</v>
      </c>
      <c r="AO7">
        <f t="shared" si="9"/>
        <v>132.452</v>
      </c>
      <c r="AP7">
        <f t="shared" si="10"/>
        <v>-41.560400000000001</v>
      </c>
      <c r="AQ7" s="1">
        <f t="shared" si="11"/>
        <v>0.5202199999999999</v>
      </c>
      <c r="AR7" s="1">
        <f t="shared" si="12"/>
        <v>8.0600468981265869E-2</v>
      </c>
      <c r="AS7" s="1">
        <f t="shared" si="13"/>
        <v>0.53015608000000014</v>
      </c>
    </row>
    <row r="8" spans="3:45" x14ac:dyDescent="0.25">
      <c r="C8">
        <v>4</v>
      </c>
      <c r="D8">
        <v>21.6083</v>
      </c>
      <c r="E8">
        <v>0.78292600000000001</v>
      </c>
      <c r="F8">
        <v>921.91</v>
      </c>
      <c r="G8">
        <v>0.35641</v>
      </c>
      <c r="H8">
        <v>15.306699999999999</v>
      </c>
      <c r="I8">
        <v>0.54111900000000002</v>
      </c>
      <c r="J8">
        <v>-1</v>
      </c>
      <c r="K8">
        <v>-1</v>
      </c>
      <c r="L8">
        <f t="shared" si="0"/>
        <v>13.00031400046862</v>
      </c>
      <c r="M8">
        <f t="shared" si="1"/>
        <v>0.45958416325005258</v>
      </c>
      <c r="N8">
        <v>6</v>
      </c>
      <c r="O8">
        <f t="shared" si="2"/>
        <v>9.5284000000000028E-3</v>
      </c>
      <c r="P8">
        <f t="shared" si="3"/>
        <v>3.3264933333333334E-5</v>
      </c>
      <c r="Q8" s="1">
        <f t="shared" si="14"/>
        <v>9.418266666666591E-5</v>
      </c>
      <c r="R8" s="1">
        <f t="shared" si="15"/>
        <v>9.4342173333333366E-3</v>
      </c>
      <c r="S8">
        <f t="shared" si="4"/>
        <v>1.1655755647523318E-2</v>
      </c>
      <c r="T8">
        <f t="shared" si="22"/>
        <v>1.7231856679820243E-9</v>
      </c>
      <c r="U8" t="s">
        <v>18</v>
      </c>
      <c r="V8" t="s">
        <v>18</v>
      </c>
      <c r="W8" t="e">
        <f t="shared" si="23"/>
        <v>#VALUE!</v>
      </c>
      <c r="X8" t="s">
        <v>18</v>
      </c>
      <c r="Y8" t="s">
        <v>18</v>
      </c>
      <c r="Z8" t="s">
        <v>18</v>
      </c>
      <c r="AA8" t="s">
        <v>18</v>
      </c>
      <c r="AB8" t="e">
        <f t="shared" si="5"/>
        <v>#VALUE!</v>
      </c>
      <c r="AC8" t="e">
        <f t="shared" si="16"/>
        <v>#VALUE!</v>
      </c>
      <c r="AD8" t="e">
        <f t="shared" si="6"/>
        <v>#VALUE!</v>
      </c>
      <c r="AE8" t="e">
        <f t="shared" si="17"/>
        <v>#VALUE!</v>
      </c>
      <c r="AF8" s="1" t="e">
        <f t="shared" si="7"/>
        <v>#VALUE!</v>
      </c>
      <c r="AG8" s="1" t="e">
        <f t="shared" si="18"/>
        <v>#VALUE!</v>
      </c>
      <c r="AH8" s="1" t="e">
        <f t="shared" si="7"/>
        <v>#VALUE!</v>
      </c>
      <c r="AI8" s="1" t="e">
        <f t="shared" si="19"/>
        <v>#VALUE!</v>
      </c>
      <c r="AJ8" t="e">
        <f t="shared" si="20"/>
        <v>#VALUE!</v>
      </c>
      <c r="AK8" t="e">
        <f t="shared" si="24"/>
        <v>#VALUE!</v>
      </c>
      <c r="AL8" t="e">
        <f t="shared" si="21"/>
        <v>#VALUE!</v>
      </c>
      <c r="AM8" t="e">
        <f t="shared" si="25"/>
        <v>#VALUE!</v>
      </c>
      <c r="AN8">
        <f t="shared" si="8"/>
        <v>-6.1943200000000003</v>
      </c>
      <c r="AO8">
        <f t="shared" si="9"/>
        <v>132.452</v>
      </c>
      <c r="AP8">
        <f t="shared" si="10"/>
        <v>-41.560400000000001</v>
      </c>
      <c r="AQ8" s="1">
        <f t="shared" si="11"/>
        <v>0.5202199999999999</v>
      </c>
      <c r="AR8" s="1">
        <f t="shared" si="12"/>
        <v>8.0600468981265869E-2</v>
      </c>
      <c r="AS8" s="1">
        <f t="shared" si="13"/>
        <v>0.53015608000000014</v>
      </c>
    </row>
    <row r="9" spans="3:45" x14ac:dyDescent="0.25">
      <c r="C9">
        <v>5</v>
      </c>
      <c r="D9">
        <v>51.536299999999997</v>
      </c>
      <c r="E9">
        <v>0.46274700000000002</v>
      </c>
      <c r="F9">
        <v>979.654</v>
      </c>
      <c r="G9">
        <v>0.68462100000000004</v>
      </c>
      <c r="H9">
        <v>37.996299999999998</v>
      </c>
      <c r="I9">
        <v>1.0858300000000001</v>
      </c>
      <c r="J9">
        <v>-1</v>
      </c>
      <c r="K9">
        <v>0</v>
      </c>
      <c r="L9">
        <f t="shared" si="0"/>
        <v>32.27108592028366</v>
      </c>
      <c r="M9">
        <f t="shared" si="1"/>
        <v>0.92221909040673977</v>
      </c>
      <c r="N9">
        <v>6</v>
      </c>
      <c r="O9">
        <f t="shared" si="2"/>
        <v>4.1389600000000006E-3</v>
      </c>
      <c r="P9">
        <f t="shared" si="3"/>
        <v>6.3897960000000015E-5</v>
      </c>
      <c r="Q9" s="1">
        <f t="shared" si="14"/>
        <v>9.418266666666591E-5</v>
      </c>
      <c r="R9" s="1">
        <f t="shared" si="15"/>
        <v>4.0447773333333343E-3</v>
      </c>
      <c r="S9">
        <f t="shared" si="4"/>
        <v>1.1655955085092115E-2</v>
      </c>
      <c r="T9">
        <f t="shared" si="22"/>
        <v>1.4191023537339451E-9</v>
      </c>
      <c r="U9">
        <f>S9</f>
        <v>1.1655955085092115E-2</v>
      </c>
      <c r="V9">
        <f>T9</f>
        <v>1.4191023537339451E-9</v>
      </c>
      <c r="W9">
        <f t="shared" si="23"/>
        <v>6.4379757443204172E-7</v>
      </c>
      <c r="X9">
        <f>S8</f>
        <v>1.1655755647523318E-2</v>
      </c>
      <c r="Y9">
        <f>T8</f>
        <v>1.7231856679820243E-9</v>
      </c>
      <c r="Z9" t="s">
        <v>18</v>
      </c>
      <c r="AA9" t="s">
        <v>18</v>
      </c>
      <c r="AB9">
        <f t="shared" si="5"/>
        <v>-1.9943756879650665E-7</v>
      </c>
      <c r="AC9">
        <f t="shared" si="16"/>
        <v>2.2323127775273513E-9</v>
      </c>
      <c r="AD9" t="e">
        <f t="shared" si="6"/>
        <v>#VALUE!</v>
      </c>
      <c r="AE9" t="e">
        <f t="shared" si="17"/>
        <v>#VALUE!</v>
      </c>
      <c r="AF9" s="1">
        <f t="shared" si="7"/>
        <v>-1.1015607224330663E-11</v>
      </c>
      <c r="AG9" s="1">
        <f t="shared" si="18"/>
        <v>-1.2791924617588584E-13</v>
      </c>
      <c r="AH9" s="1" t="e">
        <f t="shared" si="7"/>
        <v>#VALUE!</v>
      </c>
      <c r="AI9" s="1" t="e">
        <f t="shared" si="19"/>
        <v>#VALUE!</v>
      </c>
      <c r="AJ9">
        <f t="shared" si="20"/>
        <v>-5.2794035240234443E-24</v>
      </c>
      <c r="AK9">
        <f t="shared" si="24"/>
        <v>-5.9092577272251986E-26</v>
      </c>
      <c r="AL9" t="e">
        <f t="shared" si="21"/>
        <v>#VALUE!</v>
      </c>
      <c r="AM9" t="e">
        <f t="shared" si="25"/>
        <v>#VALUE!</v>
      </c>
      <c r="AN9">
        <f t="shared" si="8"/>
        <v>-6.1943200000000003</v>
      </c>
      <c r="AO9">
        <f t="shared" si="9"/>
        <v>132.452</v>
      </c>
      <c r="AP9">
        <f t="shared" si="10"/>
        <v>-41.560400000000001</v>
      </c>
      <c r="AQ9" s="1">
        <f t="shared" si="11"/>
        <v>0.5202199999999999</v>
      </c>
      <c r="AR9" s="1">
        <f t="shared" si="12"/>
        <v>8.0600468981265869E-2</v>
      </c>
      <c r="AS9" s="1">
        <f t="shared" si="13"/>
        <v>0.53015608000000014</v>
      </c>
    </row>
    <row r="10" spans="3:45" x14ac:dyDescent="0.25">
      <c r="C10">
        <v>6</v>
      </c>
      <c r="D10">
        <v>51.706200000000003</v>
      </c>
      <c r="E10">
        <v>0.356072</v>
      </c>
      <c r="F10">
        <v>1065.99</v>
      </c>
      <c r="G10">
        <v>0.72929100000000002</v>
      </c>
      <c r="H10">
        <v>40.418100000000003</v>
      </c>
      <c r="I10">
        <v>1.1648000000000001</v>
      </c>
      <c r="J10">
        <v>1</v>
      </c>
      <c r="K10">
        <v>0</v>
      </c>
      <c r="L10">
        <f t="shared" si="0"/>
        <v>34.327973456221187</v>
      </c>
      <c r="M10">
        <f t="shared" si="1"/>
        <v>0.98929003297548468</v>
      </c>
      <c r="N10">
        <v>6</v>
      </c>
      <c r="O10">
        <f t="shared" si="2"/>
        <v>-3.9190666666666677E-3</v>
      </c>
      <c r="P10">
        <f t="shared" si="3"/>
        <v>6.8067160000000008E-5</v>
      </c>
      <c r="Q10" s="1">
        <f t="shared" si="14"/>
        <v>9.418266666666591E-5</v>
      </c>
      <c r="R10" s="1">
        <f t="shared" si="15"/>
        <v>-4.013249333333334E-3</v>
      </c>
      <c r="S10">
        <f t="shared" si="4"/>
        <v>1.165595578256483E-2</v>
      </c>
      <c r="T10">
        <f t="shared" si="22"/>
        <v>1.4999122623330817E-9</v>
      </c>
      <c r="U10">
        <f>S10</f>
        <v>1.165595578256483E-2</v>
      </c>
      <c r="V10">
        <f>T10</f>
        <v>1.4999122623330817E-9</v>
      </c>
      <c r="W10">
        <f t="shared" si="23"/>
        <v>6.4379761295580394E-7</v>
      </c>
      <c r="X10" t="s">
        <v>18</v>
      </c>
      <c r="Y10" t="s">
        <v>18</v>
      </c>
      <c r="Z10">
        <f>S11</f>
        <v>1.1655750748726103E-2</v>
      </c>
      <c r="AA10">
        <f>T11</f>
        <v>1.581942682028453E-9</v>
      </c>
      <c r="AB10" t="e">
        <f t="shared" si="5"/>
        <v>#VALUE!</v>
      </c>
      <c r="AC10" t="e">
        <f t="shared" si="16"/>
        <v>#VALUE!</v>
      </c>
      <c r="AD10">
        <f t="shared" si="6"/>
        <v>-2.050338387266093E-7</v>
      </c>
      <c r="AE10">
        <f t="shared" si="17"/>
        <v>2.1799723493476972E-9</v>
      </c>
      <c r="AF10" s="1" t="e">
        <f t="shared" si="7"/>
        <v>#VALUE!</v>
      </c>
      <c r="AG10" s="1" t="e">
        <f t="shared" si="18"/>
        <v>#VALUE!</v>
      </c>
      <c r="AH10" s="1">
        <f t="shared" si="7"/>
        <v>-1.132470802135373E-11</v>
      </c>
      <c r="AI10" s="1">
        <f t="shared" si="19"/>
        <v>-1.2539880829169551E-13</v>
      </c>
      <c r="AJ10" t="e">
        <f t="shared" si="20"/>
        <v>#VALUE!</v>
      </c>
      <c r="AK10" t="e">
        <f>AJ10*SQRT((AC10/AB10)^2+(V10/U10)^2)</f>
        <v>#VALUE!</v>
      </c>
      <c r="AL10">
        <f t="shared" si="21"/>
        <v>-5.4275446320217792E-24</v>
      </c>
      <c r="AM10">
        <f t="shared" si="25"/>
        <v>-5.7707046295422251E-26</v>
      </c>
      <c r="AN10">
        <f t="shared" si="8"/>
        <v>-6.1943200000000003</v>
      </c>
      <c r="AO10">
        <f t="shared" si="9"/>
        <v>132.452</v>
      </c>
      <c r="AP10">
        <f t="shared" si="10"/>
        <v>-41.560400000000001</v>
      </c>
      <c r="AQ10" s="1">
        <f t="shared" si="11"/>
        <v>0.5202199999999999</v>
      </c>
      <c r="AR10" s="1">
        <f t="shared" si="12"/>
        <v>8.0600468981265869E-2</v>
      </c>
      <c r="AS10" s="1">
        <f t="shared" si="13"/>
        <v>0.53015608000000014</v>
      </c>
    </row>
    <row r="11" spans="3:45" x14ac:dyDescent="0.25">
      <c r="C11">
        <v>7</v>
      </c>
      <c r="D11">
        <v>20.074000000000002</v>
      </c>
      <c r="E11">
        <v>0.73826400000000003</v>
      </c>
      <c r="F11">
        <v>1125.08</v>
      </c>
      <c r="G11">
        <v>0.323965</v>
      </c>
      <c r="H11">
        <v>14.224</v>
      </c>
      <c r="I11">
        <v>0.50609499999999996</v>
      </c>
      <c r="J11">
        <v>1</v>
      </c>
      <c r="K11">
        <v>1</v>
      </c>
      <c r="L11">
        <f t="shared" si="0"/>
        <v>12.080753287296783</v>
      </c>
      <c r="M11">
        <f t="shared" si="1"/>
        <v>0.42983751651676499</v>
      </c>
      <c r="N11">
        <v>6</v>
      </c>
      <c r="O11">
        <f t="shared" si="2"/>
        <v>-9.434133333333327E-3</v>
      </c>
      <c r="P11">
        <f t="shared" si="3"/>
        <v>3.0236733333333335E-5</v>
      </c>
      <c r="Q11" s="1">
        <f t="shared" si="14"/>
        <v>9.418266666666591E-5</v>
      </c>
      <c r="R11" s="1">
        <f t="shared" si="15"/>
        <v>-9.5283159999999933E-3</v>
      </c>
      <c r="S11">
        <f t="shared" si="4"/>
        <v>1.1655750748726103E-2</v>
      </c>
      <c r="T11">
        <f t="shared" si="22"/>
        <v>1.581942682028453E-9</v>
      </c>
      <c r="U11" t="s">
        <v>18</v>
      </c>
      <c r="V11" t="s">
        <v>18</v>
      </c>
      <c r="W11" t="e">
        <f t="shared" si="23"/>
        <v>#VALUE!</v>
      </c>
      <c r="X11" t="s">
        <v>18</v>
      </c>
      <c r="Y11" t="s">
        <v>18</v>
      </c>
      <c r="Z11" t="s">
        <v>18</v>
      </c>
      <c r="AA11" t="s">
        <v>18</v>
      </c>
      <c r="AB11" t="e">
        <f t="shared" si="5"/>
        <v>#VALUE!</v>
      </c>
      <c r="AC11" t="e">
        <f t="shared" si="16"/>
        <v>#VALUE!</v>
      </c>
      <c r="AD11" t="e">
        <f t="shared" si="6"/>
        <v>#VALUE!</v>
      </c>
      <c r="AE11" t="e">
        <f t="shared" si="17"/>
        <v>#VALUE!</v>
      </c>
      <c r="AF11" s="1" t="e">
        <f t="shared" si="7"/>
        <v>#VALUE!</v>
      </c>
      <c r="AG11" s="1" t="e">
        <f t="shared" si="18"/>
        <v>#VALUE!</v>
      </c>
      <c r="AH11" s="1" t="e">
        <f t="shared" si="7"/>
        <v>#VALUE!</v>
      </c>
      <c r="AI11" s="1" t="e">
        <f t="shared" si="19"/>
        <v>#VALUE!</v>
      </c>
      <c r="AJ11" t="e">
        <f t="shared" si="20"/>
        <v>#VALUE!</v>
      </c>
      <c r="AK11" t="e">
        <f>AJ11*SQRT((AC11/AB11)^2+(V11/U11)^2)</f>
        <v>#VALUE!</v>
      </c>
      <c r="AL11" t="e">
        <f t="shared" si="21"/>
        <v>#VALUE!</v>
      </c>
      <c r="AM11" t="e">
        <f>AL11*SQRT((AE11/AD11)^2+(V11/U11)^2)</f>
        <v>#VALUE!</v>
      </c>
      <c r="AN11">
        <f t="shared" si="8"/>
        <v>-6.1943200000000003</v>
      </c>
      <c r="AO11">
        <f t="shared" si="9"/>
        <v>132.452</v>
      </c>
      <c r="AP11">
        <f t="shared" si="10"/>
        <v>-41.560400000000001</v>
      </c>
      <c r="AQ11" s="1">
        <f t="shared" si="11"/>
        <v>0.5202199999999999</v>
      </c>
      <c r="AR11" s="1">
        <f t="shared" si="12"/>
        <v>8.0600468981265869E-2</v>
      </c>
      <c r="AS11" s="1">
        <f t="shared" si="13"/>
        <v>0.53015608000000014</v>
      </c>
    </row>
    <row r="12" spans="3:45" x14ac:dyDescent="0.25">
      <c r="C12">
        <v>8</v>
      </c>
      <c r="D12">
        <v>34.508899999999997</v>
      </c>
      <c r="E12">
        <v>0.30199999999999999</v>
      </c>
      <c r="F12">
        <v>1174.27</v>
      </c>
      <c r="G12">
        <v>0.61648099999999995</v>
      </c>
      <c r="H12">
        <v>21.309000000000001</v>
      </c>
      <c r="I12">
        <v>0.82400399999999996</v>
      </c>
      <c r="J12">
        <v>2</v>
      </c>
      <c r="K12">
        <v>-1</v>
      </c>
      <c r="L12">
        <f t="shared" si="0"/>
        <v>18.0981982423374</v>
      </c>
      <c r="M12">
        <f t="shared" si="1"/>
        <v>0.69984456072452883</v>
      </c>
      <c r="N12">
        <v>6</v>
      </c>
      <c r="O12">
        <f t="shared" si="2"/>
        <v>-1.40252E-2</v>
      </c>
      <c r="P12">
        <f t="shared" si="3"/>
        <v>5.7538226666666661E-5</v>
      </c>
      <c r="Q12" s="1">
        <f t="shared" si="14"/>
        <v>9.418266666666591E-5</v>
      </c>
      <c r="R12" s="1">
        <f t="shared" si="15"/>
        <v>-1.4119382666666666E-2</v>
      </c>
      <c r="S12">
        <f t="shared" si="4"/>
        <v>1.1655452679073395E-2</v>
      </c>
      <c r="T12">
        <f t="shared" si="22"/>
        <v>4.4609053641055179E-9</v>
      </c>
      <c r="U12" t="s">
        <v>18</v>
      </c>
      <c r="V12" t="s">
        <v>18</v>
      </c>
      <c r="W12" t="e">
        <f t="shared" si="23"/>
        <v>#VALUE!</v>
      </c>
      <c r="X12" t="s">
        <v>18</v>
      </c>
      <c r="Y12" t="s">
        <v>18</v>
      </c>
      <c r="Z12" t="s">
        <v>18</v>
      </c>
      <c r="AA12" t="s">
        <v>18</v>
      </c>
      <c r="AB12" t="e">
        <f t="shared" si="5"/>
        <v>#VALUE!</v>
      </c>
      <c r="AC12" t="e">
        <f t="shared" si="16"/>
        <v>#VALUE!</v>
      </c>
      <c r="AD12" t="e">
        <f t="shared" si="6"/>
        <v>#VALUE!</v>
      </c>
      <c r="AE12" t="e">
        <f t="shared" si="17"/>
        <v>#VALUE!</v>
      </c>
      <c r="AF12" s="1" t="e">
        <f t="shared" si="7"/>
        <v>#VALUE!</v>
      </c>
      <c r="AG12" s="1" t="e">
        <f t="shared" si="18"/>
        <v>#VALUE!</v>
      </c>
      <c r="AH12" s="1" t="e">
        <f t="shared" si="7"/>
        <v>#VALUE!</v>
      </c>
      <c r="AI12" s="1" t="e">
        <f t="shared" si="19"/>
        <v>#VALUE!</v>
      </c>
      <c r="AJ12" t="e">
        <f t="shared" si="20"/>
        <v>#VALUE!</v>
      </c>
      <c r="AK12" t="e">
        <f t="shared" ref="AK12:AK75" si="26">AJ12*SQRT((AC12/AB12)^2+(V12/U12)^2)</f>
        <v>#VALUE!</v>
      </c>
      <c r="AL12" t="e">
        <f t="shared" si="21"/>
        <v>#VALUE!</v>
      </c>
      <c r="AM12" t="e">
        <f>AL12*SQRT((AE12/AD12)^2+(V12/U12)^2)</f>
        <v>#VALUE!</v>
      </c>
      <c r="AN12">
        <f t="shared" si="8"/>
        <v>-6.1943200000000003</v>
      </c>
      <c r="AO12">
        <f t="shared" si="9"/>
        <v>132.452</v>
      </c>
      <c r="AP12">
        <f t="shared" si="10"/>
        <v>-41.560400000000001</v>
      </c>
      <c r="AQ12" s="1">
        <f t="shared" si="11"/>
        <v>0.5202199999999999</v>
      </c>
      <c r="AR12" s="1">
        <f t="shared" si="12"/>
        <v>8.0600468981265869E-2</v>
      </c>
      <c r="AS12" s="1">
        <f t="shared" si="13"/>
        <v>0.53015608000000014</v>
      </c>
    </row>
    <row r="13" spans="3:45" x14ac:dyDescent="0.25">
      <c r="C13">
        <v>9</v>
      </c>
      <c r="D13">
        <v>27.908899999999999</v>
      </c>
      <c r="E13">
        <v>1.64872</v>
      </c>
      <c r="F13">
        <v>1195.93</v>
      </c>
      <c r="G13">
        <v>0.22516</v>
      </c>
      <c r="H13">
        <v>7.2446900000000003</v>
      </c>
      <c r="I13">
        <v>0.32027800000000001</v>
      </c>
      <c r="J13">
        <v>2</v>
      </c>
      <c r="K13">
        <v>0</v>
      </c>
      <c r="L13">
        <f t="shared" si="0"/>
        <v>6.1530731533286094</v>
      </c>
      <c r="M13">
        <f t="shared" si="1"/>
        <v>0.2720190875526462</v>
      </c>
      <c r="N13">
        <v>6</v>
      </c>
      <c r="O13">
        <f t="shared" si="2"/>
        <v>-1.6046800000000007E-2</v>
      </c>
      <c r="P13">
        <f t="shared" si="3"/>
        <v>2.1014933333333334E-5</v>
      </c>
      <c r="Q13" s="1">
        <f t="shared" si="14"/>
        <v>9.418266666666591E-5</v>
      </c>
      <c r="R13" s="1">
        <f t="shared" si="15"/>
        <v>-1.6140982666666671E-2</v>
      </c>
      <c r="S13">
        <f t="shared" si="4"/>
        <v>1.1655284723910761E-2</v>
      </c>
      <c r="T13">
        <f t="shared" si="22"/>
        <v>1.8625805969914725E-9</v>
      </c>
      <c r="U13">
        <f>S13</f>
        <v>1.1655284723910761E-2</v>
      </c>
      <c r="V13">
        <f>T13</f>
        <v>1.8625805969914725E-9</v>
      </c>
      <c r="W13">
        <f t="shared" si="23"/>
        <v>6.4376054813094506E-7</v>
      </c>
      <c r="X13">
        <f>S12</f>
        <v>1.1655452679073395E-2</v>
      </c>
      <c r="Y13">
        <f>T12</f>
        <v>4.4609053641055179E-9</v>
      </c>
      <c r="Z13">
        <f>S14</f>
        <v>1.1655102404975049E-2</v>
      </c>
      <c r="AA13">
        <f>T14</f>
        <v>3.5092925291190422E-9</v>
      </c>
      <c r="AB13">
        <f t="shared" si="5"/>
        <v>1.6795516263358456E-7</v>
      </c>
      <c r="AC13">
        <f t="shared" si="16"/>
        <v>4.8341372702680355E-9</v>
      </c>
      <c r="AD13">
        <f t="shared" si="6"/>
        <v>-1.8231893571252211E-7</v>
      </c>
      <c r="AE13">
        <f t="shared" si="17"/>
        <v>3.9729511116070674E-9</v>
      </c>
      <c r="AF13" s="1">
        <f>AB13/18105</f>
        <v>9.2767281211590481E-12</v>
      </c>
      <c r="AG13" s="1">
        <f t="shared" si="18"/>
        <v>2.6854298804958699E-13</v>
      </c>
      <c r="AH13" s="1">
        <f t="shared" si="7"/>
        <v>-1.0070087584232097E-11</v>
      </c>
      <c r="AI13" s="1">
        <f t="shared" si="19"/>
        <v>-2.2163897175463592E-13</v>
      </c>
      <c r="AJ13">
        <f t="shared" si="20"/>
        <v>4.4462740000960364E-24</v>
      </c>
      <c r="AK13">
        <f t="shared" si="26"/>
        <v>1.2797402902649055E-25</v>
      </c>
      <c r="AL13">
        <f t="shared" si="21"/>
        <v>-4.8265259065139983E-24</v>
      </c>
      <c r="AM13">
        <f t="shared" ref="AM13:AM76" si="27">AL13*SQRT((AE13/AD13)^2+(V13/U13)^2)</f>
        <v>-1.051758633356464E-25</v>
      </c>
      <c r="AN13">
        <f t="shared" si="8"/>
        <v>-6.1943200000000003</v>
      </c>
      <c r="AO13">
        <f t="shared" si="9"/>
        <v>132.452</v>
      </c>
      <c r="AP13">
        <f t="shared" si="10"/>
        <v>-41.560400000000001</v>
      </c>
      <c r="AQ13" s="1">
        <f t="shared" si="11"/>
        <v>0.5202199999999999</v>
      </c>
      <c r="AR13" s="1">
        <f t="shared" si="12"/>
        <v>8.0600468981265869E-2</v>
      </c>
      <c r="AS13" s="1">
        <f t="shared" si="13"/>
        <v>0.53015608000000014</v>
      </c>
    </row>
    <row r="14" spans="3:45" x14ac:dyDescent="0.25">
      <c r="C14">
        <v>10</v>
      </c>
      <c r="D14">
        <v>28.7849</v>
      </c>
      <c r="E14">
        <v>0.67477299999999996</v>
      </c>
      <c r="F14">
        <v>1216.72</v>
      </c>
      <c r="G14">
        <v>0.378693</v>
      </c>
      <c r="H14">
        <v>13.093500000000001</v>
      </c>
      <c r="I14">
        <v>0.56555800000000001</v>
      </c>
      <c r="J14">
        <v>2</v>
      </c>
      <c r="K14">
        <v>1</v>
      </c>
      <c r="L14">
        <f t="shared" si="0"/>
        <v>11.120594992071178</v>
      </c>
      <c r="M14">
        <f t="shared" si="1"/>
        <v>0.48034073872729149</v>
      </c>
      <c r="N14">
        <v>6</v>
      </c>
      <c r="O14">
        <f t="shared" si="2"/>
        <v>-1.7987200000000002E-2</v>
      </c>
      <c r="P14">
        <f t="shared" si="3"/>
        <v>3.5344679999999999E-5</v>
      </c>
      <c r="Q14" s="1">
        <f t="shared" si="14"/>
        <v>9.418266666666591E-5</v>
      </c>
      <c r="R14" s="1">
        <f t="shared" si="15"/>
        <v>-1.8081382666666666E-2</v>
      </c>
      <c r="S14">
        <f t="shared" si="4"/>
        <v>1.1655102404975049E-2</v>
      </c>
      <c r="T14">
        <f t="shared" si="22"/>
        <v>3.5092925291190422E-9</v>
      </c>
      <c r="U14" t="s">
        <v>18</v>
      </c>
      <c r="V14" t="s">
        <v>18</v>
      </c>
      <c r="W14" t="e">
        <f t="shared" si="23"/>
        <v>#VALUE!</v>
      </c>
      <c r="X14" t="s">
        <v>18</v>
      </c>
      <c r="Y14" t="s">
        <v>18</v>
      </c>
      <c r="Z14" t="s">
        <v>18</v>
      </c>
      <c r="AA14" t="s">
        <v>18</v>
      </c>
      <c r="AB14" t="e">
        <f t="shared" si="5"/>
        <v>#VALUE!</v>
      </c>
      <c r="AC14" t="e">
        <f t="shared" si="16"/>
        <v>#VALUE!</v>
      </c>
      <c r="AD14" t="e">
        <f t="shared" si="6"/>
        <v>#VALUE!</v>
      </c>
      <c r="AE14" t="e">
        <f t="shared" si="17"/>
        <v>#VALUE!</v>
      </c>
      <c r="AF14" s="1" t="e">
        <f t="shared" si="7"/>
        <v>#VALUE!</v>
      </c>
      <c r="AG14" s="1" t="e">
        <f t="shared" si="18"/>
        <v>#VALUE!</v>
      </c>
      <c r="AH14" s="1" t="e">
        <f t="shared" si="7"/>
        <v>#VALUE!</v>
      </c>
      <c r="AI14" s="1" t="e">
        <f t="shared" si="19"/>
        <v>#VALUE!</v>
      </c>
      <c r="AJ14" t="e">
        <f t="shared" si="20"/>
        <v>#VALUE!</v>
      </c>
      <c r="AK14" t="e">
        <f t="shared" si="26"/>
        <v>#VALUE!</v>
      </c>
      <c r="AL14" t="e">
        <f t="shared" si="21"/>
        <v>#VALUE!</v>
      </c>
      <c r="AM14" t="e">
        <f t="shared" si="27"/>
        <v>#VALUE!</v>
      </c>
      <c r="AN14">
        <f t="shared" si="8"/>
        <v>-6.1943200000000003</v>
      </c>
      <c r="AO14">
        <f t="shared" si="9"/>
        <v>132.452</v>
      </c>
      <c r="AP14">
        <f t="shared" si="10"/>
        <v>-41.560400000000001</v>
      </c>
      <c r="AQ14" s="1">
        <f t="shared" si="11"/>
        <v>0.5202199999999999</v>
      </c>
      <c r="AR14" s="1">
        <f t="shared" si="12"/>
        <v>8.0600468981265869E-2</v>
      </c>
      <c r="AS14" s="1">
        <f t="shared" si="13"/>
        <v>0.53015608000000014</v>
      </c>
    </row>
    <row r="15" spans="3:45" s="1" customFormat="1" x14ac:dyDescent="0.25">
      <c r="C15" s="1">
        <v>11</v>
      </c>
      <c r="D15" s="1">
        <v>31.387</v>
      </c>
      <c r="E15" s="1">
        <v>0.90366400000000002</v>
      </c>
      <c r="F15" s="1">
        <v>829.06899999999996</v>
      </c>
      <c r="G15" s="1">
        <v>0.57486099999999996</v>
      </c>
      <c r="H15" s="1">
        <v>16.676100000000002</v>
      </c>
      <c r="I15" s="1">
        <v>0.889069</v>
      </c>
      <c r="J15" s="1">
        <v>-2</v>
      </c>
      <c r="K15" s="1">
        <v>-1</v>
      </c>
      <c r="L15" s="1">
        <f t="shared" si="0"/>
        <v>14.163375273783036</v>
      </c>
      <c r="M15" s="1">
        <f t="shared" si="1"/>
        <v>0.75510568366026887</v>
      </c>
      <c r="N15" s="1">
        <v>6.3</v>
      </c>
      <c r="O15" s="1">
        <f t="shared" si="2"/>
        <v>1.8193560000000001E-2</v>
      </c>
      <c r="P15" s="1">
        <f t="shared" si="3"/>
        <v>5.3653693333333328E-5</v>
      </c>
      <c r="Q15" s="1">
        <f>AVERAGE(O$15:O$24)</f>
        <v>1.2046533333333609E-4</v>
      </c>
      <c r="R15" s="1">
        <f t="shared" si="15"/>
        <v>1.8073094666666664E-2</v>
      </c>
      <c r="S15">
        <f t="shared" si="4"/>
        <v>1.165510322768301E-2</v>
      </c>
      <c r="T15">
        <f t="shared" si="22"/>
        <v>5.3247104408043895E-9</v>
      </c>
      <c r="U15" s="1" t="s">
        <v>18</v>
      </c>
      <c r="V15" s="1" t="s">
        <v>18</v>
      </c>
      <c r="W15" t="e">
        <f t="shared" si="23"/>
        <v>#VALUE!</v>
      </c>
      <c r="X15" s="1" t="s">
        <v>18</v>
      </c>
      <c r="Y15" s="1" t="s">
        <v>18</v>
      </c>
      <c r="Z15" s="1" t="s">
        <v>18</v>
      </c>
      <c r="AA15" s="1" t="s">
        <v>18</v>
      </c>
      <c r="AB15" s="1" t="e">
        <f t="shared" si="5"/>
        <v>#VALUE!</v>
      </c>
      <c r="AC15" s="1" t="e">
        <f t="shared" si="16"/>
        <v>#VALUE!</v>
      </c>
      <c r="AD15" s="1" t="e">
        <f t="shared" si="6"/>
        <v>#VALUE!</v>
      </c>
      <c r="AE15" s="1" t="e">
        <f t="shared" si="17"/>
        <v>#VALUE!</v>
      </c>
      <c r="AF15" s="1" t="e">
        <f t="shared" si="7"/>
        <v>#VALUE!</v>
      </c>
      <c r="AG15" s="1" t="e">
        <f t="shared" si="18"/>
        <v>#VALUE!</v>
      </c>
      <c r="AH15" s="1" t="e">
        <f t="shared" si="7"/>
        <v>#VALUE!</v>
      </c>
      <c r="AI15" s="1" t="e">
        <f t="shared" si="19"/>
        <v>#VALUE!</v>
      </c>
      <c r="AJ15" t="e">
        <f t="shared" si="20"/>
        <v>#VALUE!</v>
      </c>
      <c r="AK15" t="e">
        <f t="shared" si="26"/>
        <v>#VALUE!</v>
      </c>
      <c r="AL15" t="e">
        <f t="shared" si="21"/>
        <v>#VALUE!</v>
      </c>
      <c r="AM15" t="e">
        <f t="shared" si="27"/>
        <v>#VALUE!</v>
      </c>
      <c r="AN15">
        <f t="shared" si="8"/>
        <v>-6.3190266666666668</v>
      </c>
      <c r="AO15">
        <f t="shared" si="9"/>
        <v>134.6741111111111</v>
      </c>
      <c r="AP15">
        <f t="shared" si="10"/>
        <v>-52.65924444444444</v>
      </c>
      <c r="AQ15" s="1">
        <f t="shared" si="11"/>
        <v>0.5380474999999999</v>
      </c>
      <c r="AR15" s="1">
        <f t="shared" si="12"/>
        <v>8.338478792297789E-2</v>
      </c>
      <c r="AS15" s="1">
        <f t="shared" si="13"/>
        <v>0.5449854871555555</v>
      </c>
    </row>
    <row r="16" spans="3:45" x14ac:dyDescent="0.25">
      <c r="C16">
        <v>12</v>
      </c>
      <c r="D16">
        <v>21.271100000000001</v>
      </c>
      <c r="E16">
        <v>1.1059000000000001</v>
      </c>
      <c r="F16">
        <v>850.298</v>
      </c>
      <c r="G16">
        <v>0.17819099999999999</v>
      </c>
      <c r="H16">
        <v>5.6938500000000003</v>
      </c>
      <c r="I16">
        <v>0.28125099999999997</v>
      </c>
      <c r="J16">
        <v>-2</v>
      </c>
      <c r="K16">
        <v>0</v>
      </c>
      <c r="L16">
        <f t="shared" si="0"/>
        <v>4.8359109325699379</v>
      </c>
      <c r="M16">
        <f t="shared" si="1"/>
        <v>0.23887260565280563</v>
      </c>
      <c r="N16">
        <v>6.3</v>
      </c>
      <c r="O16">
        <f t="shared" si="2"/>
        <v>1.6212186666666666E-2</v>
      </c>
      <c r="P16">
        <f t="shared" si="3"/>
        <v>1.6631159999999998E-5</v>
      </c>
      <c r="Q16" s="1">
        <f t="shared" ref="Q16:Q79" si="28">AVERAGE(O$15:O$24)</f>
        <v>1.2046533333333609E-4</v>
      </c>
      <c r="R16" s="1">
        <f t="shared" si="15"/>
        <v>1.6091721333333329E-2</v>
      </c>
      <c r="S16">
        <f t="shared" si="4"/>
        <v>1.1655289083342804E-2</v>
      </c>
      <c r="T16">
        <f t="shared" si="22"/>
        <v>1.4695418857833017E-9</v>
      </c>
      <c r="U16">
        <f>S16</f>
        <v>1.1655289083342804E-2</v>
      </c>
      <c r="V16">
        <f>T16</f>
        <v>1.4695418857833017E-9</v>
      </c>
      <c r="W16">
        <f t="shared" si="23"/>
        <v>6.4376078891702872E-7</v>
      </c>
      <c r="X16">
        <f>S15</f>
        <v>1.165510322768301E-2</v>
      </c>
      <c r="Y16">
        <f>T15</f>
        <v>5.3247104408043895E-9</v>
      </c>
      <c r="Z16">
        <f>S17</f>
        <v>1.1655456787216814E-2</v>
      </c>
      <c r="AA16">
        <f>T17</f>
        <v>4.0932105133575714E-9</v>
      </c>
      <c r="AB16">
        <f t="shared" si="5"/>
        <v>-1.8585565979452323E-7</v>
      </c>
      <c r="AC16">
        <f t="shared" si="16"/>
        <v>5.5237753966361467E-9</v>
      </c>
      <c r="AD16">
        <f t="shared" si="6"/>
        <v>1.6770387400999454E-7</v>
      </c>
      <c r="AE16">
        <f t="shared" si="17"/>
        <v>4.3490143320909502E-9</v>
      </c>
      <c r="AF16" s="1">
        <f t="shared" si="7"/>
        <v>-1.0265432742033872E-11</v>
      </c>
      <c r="AG16" s="1">
        <f t="shared" si="18"/>
        <v>-3.0674444370169349E-13</v>
      </c>
      <c r="AH16" s="1">
        <f t="shared" si="7"/>
        <v>9.2628486059096677E-12</v>
      </c>
      <c r="AI16" s="1">
        <f t="shared" si="19"/>
        <v>2.4191326582670059E-13</v>
      </c>
      <c r="AJ16">
        <f t="shared" si="20"/>
        <v>-4.9201516992498079E-24</v>
      </c>
      <c r="AK16">
        <f t="shared" si="26"/>
        <v>-1.4623075204879528E-25</v>
      </c>
      <c r="AL16">
        <f t="shared" si="21"/>
        <v>4.4396199803293008E-24</v>
      </c>
      <c r="AM16">
        <f t="shared" si="27"/>
        <v>1.1513133514475042E-25</v>
      </c>
      <c r="AN16">
        <f t="shared" si="8"/>
        <v>-6.3190266666666668</v>
      </c>
      <c r="AO16">
        <f t="shared" si="9"/>
        <v>134.6741111111111</v>
      </c>
      <c r="AP16">
        <f t="shared" si="10"/>
        <v>-52.65924444444444</v>
      </c>
      <c r="AQ16" s="1">
        <f t="shared" si="11"/>
        <v>0.5380474999999999</v>
      </c>
      <c r="AR16" s="1">
        <f t="shared" si="12"/>
        <v>8.338478792297789E-2</v>
      </c>
      <c r="AS16" s="1">
        <f t="shared" si="13"/>
        <v>0.5449854871555555</v>
      </c>
    </row>
    <row r="17" spans="3:45" x14ac:dyDescent="0.25">
      <c r="C17">
        <v>13</v>
      </c>
      <c r="D17">
        <v>41.340299999999999</v>
      </c>
      <c r="E17">
        <v>0.327233</v>
      </c>
      <c r="F17">
        <v>871.99900000000002</v>
      </c>
      <c r="G17">
        <v>0.56780200000000003</v>
      </c>
      <c r="H17">
        <v>22.9145</v>
      </c>
      <c r="I17">
        <v>0.91142699999999999</v>
      </c>
      <c r="J17">
        <v>-2</v>
      </c>
      <c r="K17">
        <v>1</v>
      </c>
      <c r="L17">
        <f t="shared" si="0"/>
        <v>19.461784392699812</v>
      </c>
      <c r="M17">
        <f t="shared" si="1"/>
        <v>0.77409482047110834</v>
      </c>
      <c r="N17">
        <v>6.3</v>
      </c>
      <c r="O17">
        <f t="shared" si="2"/>
        <v>1.418676E-2</v>
      </c>
      <c r="P17">
        <f t="shared" si="3"/>
        <v>5.2994853333333338E-5</v>
      </c>
      <c r="Q17" s="1">
        <f t="shared" si="28"/>
        <v>1.2046533333333609E-4</v>
      </c>
      <c r="R17" s="1">
        <f t="shared" si="15"/>
        <v>1.4066294666666663E-2</v>
      </c>
      <c r="S17">
        <f t="shared" si="4"/>
        <v>1.1655456787216814E-2</v>
      </c>
      <c r="T17">
        <f t="shared" si="22"/>
        <v>4.0932105133575714E-9</v>
      </c>
      <c r="U17" t="s">
        <v>18</v>
      </c>
      <c r="V17" t="s">
        <v>18</v>
      </c>
      <c r="W17" t="e">
        <f t="shared" si="23"/>
        <v>#VALUE!</v>
      </c>
      <c r="X17" t="s">
        <v>18</v>
      </c>
      <c r="Y17" t="s">
        <v>18</v>
      </c>
      <c r="Z17" t="s">
        <v>18</v>
      </c>
      <c r="AA17" t="s">
        <v>18</v>
      </c>
      <c r="AB17" t="e">
        <f t="shared" si="5"/>
        <v>#VALUE!</v>
      </c>
      <c r="AC17" t="e">
        <f t="shared" si="16"/>
        <v>#VALUE!</v>
      </c>
      <c r="AD17" t="e">
        <f t="shared" si="6"/>
        <v>#VALUE!</v>
      </c>
      <c r="AE17" t="e">
        <f t="shared" si="17"/>
        <v>#VALUE!</v>
      </c>
      <c r="AF17" s="1" t="e">
        <f t="shared" si="7"/>
        <v>#VALUE!</v>
      </c>
      <c r="AG17" s="1" t="e">
        <f t="shared" si="18"/>
        <v>#VALUE!</v>
      </c>
      <c r="AH17" s="1" t="e">
        <f t="shared" si="7"/>
        <v>#VALUE!</v>
      </c>
      <c r="AI17" s="1" t="e">
        <f t="shared" si="19"/>
        <v>#VALUE!</v>
      </c>
      <c r="AJ17" t="e">
        <f t="shared" si="20"/>
        <v>#VALUE!</v>
      </c>
      <c r="AK17" t="e">
        <f t="shared" si="26"/>
        <v>#VALUE!</v>
      </c>
      <c r="AL17" t="e">
        <f t="shared" si="21"/>
        <v>#VALUE!</v>
      </c>
      <c r="AM17" t="e">
        <f t="shared" si="27"/>
        <v>#VALUE!</v>
      </c>
      <c r="AN17">
        <f t="shared" si="8"/>
        <v>-6.3190266666666668</v>
      </c>
      <c r="AO17">
        <f t="shared" si="9"/>
        <v>134.6741111111111</v>
      </c>
      <c r="AP17">
        <f t="shared" si="10"/>
        <v>-52.65924444444444</v>
      </c>
      <c r="AQ17" s="1">
        <f t="shared" si="11"/>
        <v>0.5380474999999999</v>
      </c>
      <c r="AR17" s="1">
        <f t="shared" si="12"/>
        <v>8.338478792297789E-2</v>
      </c>
      <c r="AS17" s="1">
        <f t="shared" si="13"/>
        <v>0.5449854871555555</v>
      </c>
    </row>
    <row r="18" spans="3:45" x14ac:dyDescent="0.25">
      <c r="C18">
        <v>14</v>
      </c>
      <c r="D18">
        <v>24.734300000000001</v>
      </c>
      <c r="E18">
        <v>0.85141199999999995</v>
      </c>
      <c r="F18">
        <v>921.952</v>
      </c>
      <c r="G18">
        <v>0.35897299999999999</v>
      </c>
      <c r="H18">
        <v>15.725899999999999</v>
      </c>
      <c r="I18">
        <v>0.52853300000000003</v>
      </c>
      <c r="J18">
        <v>-1</v>
      </c>
      <c r="K18">
        <v>-1</v>
      </c>
      <c r="L18">
        <f t="shared" si="0"/>
        <v>13.356349699149359</v>
      </c>
      <c r="M18">
        <f t="shared" si="1"/>
        <v>0.4488945990716276</v>
      </c>
      <c r="N18">
        <v>6.3</v>
      </c>
      <c r="O18">
        <f t="shared" si="2"/>
        <v>9.5244800000000018E-3</v>
      </c>
      <c r="P18">
        <f t="shared" si="3"/>
        <v>3.3504146666666662E-5</v>
      </c>
      <c r="Q18" s="1">
        <f t="shared" si="28"/>
        <v>1.2046533333333609E-4</v>
      </c>
      <c r="R18" s="1">
        <f t="shared" si="15"/>
        <v>9.4040146666666651E-3</v>
      </c>
      <c r="S18">
        <f t="shared" si="4"/>
        <v>1.165575720957337E-2</v>
      </c>
      <c r="T18">
        <f t="shared" si="22"/>
        <v>1.7300208628982824E-9</v>
      </c>
      <c r="U18" t="s">
        <v>18</v>
      </c>
      <c r="V18" t="s">
        <v>18</v>
      </c>
      <c r="W18" t="e">
        <f t="shared" si="23"/>
        <v>#VALUE!</v>
      </c>
      <c r="X18" t="s">
        <v>18</v>
      </c>
      <c r="Y18" t="s">
        <v>18</v>
      </c>
      <c r="Z18" t="s">
        <v>18</v>
      </c>
      <c r="AA18" t="s">
        <v>18</v>
      </c>
      <c r="AB18" t="e">
        <f t="shared" si="5"/>
        <v>#VALUE!</v>
      </c>
      <c r="AC18" t="e">
        <f t="shared" si="16"/>
        <v>#VALUE!</v>
      </c>
      <c r="AD18" t="e">
        <f t="shared" si="6"/>
        <v>#VALUE!</v>
      </c>
      <c r="AE18" t="e">
        <f t="shared" si="17"/>
        <v>#VALUE!</v>
      </c>
      <c r="AF18" s="1" t="e">
        <f t="shared" si="7"/>
        <v>#VALUE!</v>
      </c>
      <c r="AG18" s="1" t="e">
        <f t="shared" si="18"/>
        <v>#VALUE!</v>
      </c>
      <c r="AH18" s="1" t="e">
        <f t="shared" si="7"/>
        <v>#VALUE!</v>
      </c>
      <c r="AI18" s="1" t="e">
        <f t="shared" si="19"/>
        <v>#VALUE!</v>
      </c>
      <c r="AJ18" t="e">
        <f t="shared" si="20"/>
        <v>#VALUE!</v>
      </c>
      <c r="AK18" t="e">
        <f t="shared" si="26"/>
        <v>#VALUE!</v>
      </c>
      <c r="AL18" t="e">
        <f t="shared" si="21"/>
        <v>#VALUE!</v>
      </c>
      <c r="AM18" t="e">
        <f t="shared" si="27"/>
        <v>#VALUE!</v>
      </c>
      <c r="AN18">
        <f t="shared" si="8"/>
        <v>-6.3190266666666668</v>
      </c>
      <c r="AO18">
        <f t="shared" si="9"/>
        <v>134.6741111111111</v>
      </c>
      <c r="AP18">
        <f t="shared" si="10"/>
        <v>-52.65924444444444</v>
      </c>
      <c r="AQ18" s="1">
        <f t="shared" si="11"/>
        <v>0.5380474999999999</v>
      </c>
      <c r="AR18" s="1">
        <f t="shared" si="12"/>
        <v>8.338478792297789E-2</v>
      </c>
      <c r="AS18" s="1">
        <f t="shared" si="13"/>
        <v>0.5449854871555555</v>
      </c>
    </row>
    <row r="19" spans="3:45" x14ac:dyDescent="0.25">
      <c r="C19">
        <v>15</v>
      </c>
      <c r="D19">
        <v>54.4236</v>
      </c>
      <c r="E19">
        <v>0.61189800000000005</v>
      </c>
      <c r="F19">
        <v>979.67499999999995</v>
      </c>
      <c r="G19">
        <v>0.72928599999999999</v>
      </c>
      <c r="H19">
        <v>37.344200000000001</v>
      </c>
      <c r="I19">
        <v>1.07823</v>
      </c>
      <c r="J19">
        <v>-1</v>
      </c>
      <c r="K19">
        <v>0</v>
      </c>
      <c r="L19">
        <f t="shared" si="0"/>
        <v>31.717243174315843</v>
      </c>
      <c r="M19">
        <f t="shared" si="1"/>
        <v>0.91576424472455076</v>
      </c>
      <c r="N19">
        <v>6.3</v>
      </c>
      <c r="O19">
        <f t="shared" si="2"/>
        <v>4.1370000000000044E-3</v>
      </c>
      <c r="P19">
        <f t="shared" si="3"/>
        <v>6.8066693333333327E-5</v>
      </c>
      <c r="Q19" s="1">
        <f t="shared" si="28"/>
        <v>1.2046533333333609E-4</v>
      </c>
      <c r="R19" s="1">
        <f t="shared" si="15"/>
        <v>4.0165346666666685E-3</v>
      </c>
      <c r="S19">
        <f t="shared" si="4"/>
        <v>1.1655955710140348E-2</v>
      </c>
      <c r="T19">
        <f t="shared" si="22"/>
        <v>1.5011298407366944E-9</v>
      </c>
      <c r="U19">
        <f>S19</f>
        <v>1.1655955710140348E-2</v>
      </c>
      <c r="V19">
        <f>T19</f>
        <v>1.5011298407366944E-9</v>
      </c>
      <c r="W19">
        <f t="shared" si="23"/>
        <v>6.4379760895555638E-7</v>
      </c>
      <c r="X19">
        <f>S18</f>
        <v>1.165575720957337E-2</v>
      </c>
      <c r="Y19">
        <f>T18</f>
        <v>1.7300208628982824E-9</v>
      </c>
      <c r="Z19" t="s">
        <v>18</v>
      </c>
      <c r="AA19" t="s">
        <v>18</v>
      </c>
      <c r="AB19">
        <f t="shared" si="5"/>
        <v>-1.9850056697835738E-7</v>
      </c>
      <c r="AC19">
        <f t="shared" si="16"/>
        <v>2.2904940481942954E-9</v>
      </c>
      <c r="AD19" t="e">
        <f t="shared" si="6"/>
        <v>#VALUE!</v>
      </c>
      <c r="AE19" t="e">
        <f t="shared" si="17"/>
        <v>#VALUE!</v>
      </c>
      <c r="AF19" s="1">
        <f t="shared" si="7"/>
        <v>-1.0963853464698006E-11</v>
      </c>
      <c r="AG19" s="1">
        <f t="shared" si="18"/>
        <v>-1.3097796167613702E-13</v>
      </c>
      <c r="AH19" s="1" t="e">
        <f t="shared" si="7"/>
        <v>#VALUE!</v>
      </c>
      <c r="AI19" s="1" t="e">
        <f t="shared" si="19"/>
        <v>#VALUE!</v>
      </c>
      <c r="AJ19">
        <f t="shared" si="20"/>
        <v>-5.2545994365714591E-24</v>
      </c>
      <c r="AK19">
        <f t="shared" si="26"/>
        <v>-6.063271717089806E-26</v>
      </c>
      <c r="AL19" t="e">
        <f t="shared" si="21"/>
        <v>#VALUE!</v>
      </c>
      <c r="AM19" t="e">
        <f t="shared" si="27"/>
        <v>#VALUE!</v>
      </c>
      <c r="AN19">
        <f t="shared" si="8"/>
        <v>-6.3190266666666668</v>
      </c>
      <c r="AO19">
        <f t="shared" si="9"/>
        <v>134.6741111111111</v>
      </c>
      <c r="AP19">
        <f t="shared" si="10"/>
        <v>-52.65924444444444</v>
      </c>
      <c r="AQ19" s="1">
        <f t="shared" si="11"/>
        <v>0.5380474999999999</v>
      </c>
      <c r="AR19" s="1">
        <f t="shared" si="12"/>
        <v>8.338478792297789E-2</v>
      </c>
      <c r="AS19" s="1">
        <f t="shared" si="13"/>
        <v>0.5449854871555555</v>
      </c>
    </row>
    <row r="20" spans="3:45" x14ac:dyDescent="0.25">
      <c r="C20">
        <v>16</v>
      </c>
      <c r="D20">
        <v>55.787199999999999</v>
      </c>
      <c r="E20">
        <v>0.38960699999999998</v>
      </c>
      <c r="F20">
        <v>1064.3599999999999</v>
      </c>
      <c r="G20">
        <v>0.77902499999999997</v>
      </c>
      <c r="H20">
        <v>41.173699999999997</v>
      </c>
      <c r="I20">
        <v>1.2263900000000001</v>
      </c>
      <c r="J20">
        <v>1</v>
      </c>
      <c r="K20">
        <v>0</v>
      </c>
      <c r="L20">
        <f t="shared" si="0"/>
        <v>34.96972100851881</v>
      </c>
      <c r="M20">
        <f t="shared" si="1"/>
        <v>1.0415997626552238</v>
      </c>
      <c r="N20">
        <v>6.3</v>
      </c>
      <c r="O20">
        <f t="shared" si="2"/>
        <v>-3.7669333333333246E-3</v>
      </c>
      <c r="P20">
        <f t="shared" si="3"/>
        <v>7.2708999999999998E-5</v>
      </c>
      <c r="Q20" s="1">
        <f t="shared" si="28"/>
        <v>1.2046533333333609E-4</v>
      </c>
      <c r="R20" s="1">
        <f t="shared" si="15"/>
        <v>-3.8873986666666605E-3</v>
      </c>
      <c r="S20">
        <f t="shared" si="4"/>
        <v>1.1655958512298456E-2</v>
      </c>
      <c r="T20">
        <f t="shared" si="22"/>
        <v>1.5519553916404199E-9</v>
      </c>
      <c r="U20">
        <f>S20</f>
        <v>1.1655958512298456E-2</v>
      </c>
      <c r="V20">
        <f>T20</f>
        <v>1.5519553916404199E-9</v>
      </c>
      <c r="W20">
        <f t="shared" si="23"/>
        <v>6.4379776372816661E-7</v>
      </c>
      <c r="X20" t="s">
        <v>18</v>
      </c>
      <c r="Y20" t="s">
        <v>18</v>
      </c>
      <c r="Z20">
        <f>S21</f>
        <v>1.1655748195211601E-2</v>
      </c>
      <c r="AA20">
        <f>T21</f>
        <v>1.6708115435013006E-9</v>
      </c>
      <c r="AB20" t="e">
        <f t="shared" si="5"/>
        <v>#VALUE!</v>
      </c>
      <c r="AC20" t="e">
        <f t="shared" si="16"/>
        <v>#VALUE!</v>
      </c>
      <c r="AD20">
        <f t="shared" si="6"/>
        <v>-2.103170868555243E-7</v>
      </c>
      <c r="AE20">
        <f t="shared" si="17"/>
        <v>2.2803896052076203E-9</v>
      </c>
      <c r="AF20" s="1" t="e">
        <f t="shared" si="7"/>
        <v>#VALUE!</v>
      </c>
      <c r="AG20" s="1" t="e">
        <f t="shared" si="18"/>
        <v>#VALUE!</v>
      </c>
      <c r="AH20" s="1">
        <f t="shared" si="7"/>
        <v>-1.1616519572246578E-11</v>
      </c>
      <c r="AI20" s="1">
        <f t="shared" si="19"/>
        <v>-1.3097831561529999E-13</v>
      </c>
      <c r="AJ20" t="e">
        <f t="shared" si="20"/>
        <v>#VALUE!</v>
      </c>
      <c r="AK20" t="e">
        <f t="shared" si="26"/>
        <v>#VALUE!</v>
      </c>
      <c r="AL20">
        <f t="shared" si="21"/>
        <v>-5.5673986086544042E-24</v>
      </c>
      <c r="AM20">
        <f t="shared" si="27"/>
        <v>-6.03652233206398E-26</v>
      </c>
      <c r="AN20">
        <f t="shared" si="8"/>
        <v>-6.3190266666666668</v>
      </c>
      <c r="AO20">
        <f t="shared" si="9"/>
        <v>134.6741111111111</v>
      </c>
      <c r="AP20">
        <f t="shared" si="10"/>
        <v>-52.65924444444444</v>
      </c>
      <c r="AQ20" s="1">
        <f t="shared" si="11"/>
        <v>0.5380474999999999</v>
      </c>
      <c r="AR20" s="1">
        <f t="shared" si="12"/>
        <v>8.338478792297789E-2</v>
      </c>
      <c r="AS20" s="1">
        <f t="shared" si="13"/>
        <v>0.5449854871555555</v>
      </c>
    </row>
    <row r="21" spans="3:45" x14ac:dyDescent="0.25">
      <c r="C21">
        <v>17</v>
      </c>
      <c r="D21">
        <v>22.6951</v>
      </c>
      <c r="E21">
        <v>0.81374199999999997</v>
      </c>
      <c r="F21">
        <v>1125.32</v>
      </c>
      <c r="G21">
        <v>0.34042499999999998</v>
      </c>
      <c r="H21">
        <v>15.0318</v>
      </c>
      <c r="I21">
        <v>0.53121499999999999</v>
      </c>
      <c r="J21">
        <v>1</v>
      </c>
      <c r="K21">
        <v>1</v>
      </c>
      <c r="L21">
        <f t="shared" si="0"/>
        <v>12.766835437569446</v>
      </c>
      <c r="M21">
        <f t="shared" si="1"/>
        <v>0.45117248014000005</v>
      </c>
      <c r="N21">
        <v>6.3</v>
      </c>
      <c r="O21">
        <f t="shared" si="2"/>
        <v>-9.4565333333333276E-3</v>
      </c>
      <c r="P21">
        <f t="shared" si="3"/>
        <v>3.1772999999999995E-5</v>
      </c>
      <c r="Q21" s="1">
        <f t="shared" si="28"/>
        <v>1.2046533333333609E-4</v>
      </c>
      <c r="R21" s="1">
        <f t="shared" si="15"/>
        <v>-9.5769986666666643E-3</v>
      </c>
      <c r="S21">
        <f t="shared" si="4"/>
        <v>1.1655748195211601E-2</v>
      </c>
      <c r="T21">
        <f t="shared" si="22"/>
        <v>1.6708115435013006E-9</v>
      </c>
      <c r="U21" t="s">
        <v>18</v>
      </c>
      <c r="V21" t="s">
        <v>18</v>
      </c>
      <c r="W21" t="e">
        <f t="shared" si="23"/>
        <v>#VALUE!</v>
      </c>
      <c r="X21" t="s">
        <v>18</v>
      </c>
      <c r="Y21" t="s">
        <v>18</v>
      </c>
      <c r="Z21" t="s">
        <v>18</v>
      </c>
      <c r="AA21" t="s">
        <v>18</v>
      </c>
      <c r="AB21" t="e">
        <f t="shared" si="5"/>
        <v>#VALUE!</v>
      </c>
      <c r="AC21" t="e">
        <f t="shared" si="16"/>
        <v>#VALUE!</v>
      </c>
      <c r="AD21" t="e">
        <f t="shared" si="6"/>
        <v>#VALUE!</v>
      </c>
      <c r="AE21" t="e">
        <f t="shared" si="17"/>
        <v>#VALUE!</v>
      </c>
      <c r="AF21" s="1" t="e">
        <f t="shared" si="7"/>
        <v>#VALUE!</v>
      </c>
      <c r="AG21" s="1" t="e">
        <f t="shared" si="18"/>
        <v>#VALUE!</v>
      </c>
      <c r="AH21" s="1" t="e">
        <f t="shared" si="7"/>
        <v>#VALUE!</v>
      </c>
      <c r="AI21" s="1" t="e">
        <f t="shared" si="19"/>
        <v>#VALUE!</v>
      </c>
      <c r="AJ21" t="e">
        <f t="shared" si="20"/>
        <v>#VALUE!</v>
      </c>
      <c r="AK21" t="e">
        <f t="shared" si="26"/>
        <v>#VALUE!</v>
      </c>
      <c r="AL21" t="e">
        <f t="shared" si="21"/>
        <v>#VALUE!</v>
      </c>
      <c r="AM21" t="e">
        <f t="shared" si="27"/>
        <v>#VALUE!</v>
      </c>
      <c r="AN21">
        <f t="shared" si="8"/>
        <v>-6.3190266666666668</v>
      </c>
      <c r="AO21">
        <f t="shared" si="9"/>
        <v>134.6741111111111</v>
      </c>
      <c r="AP21">
        <f t="shared" si="10"/>
        <v>-52.65924444444444</v>
      </c>
      <c r="AQ21" s="1">
        <f t="shared" si="11"/>
        <v>0.5380474999999999</v>
      </c>
      <c r="AR21" s="1">
        <f t="shared" si="12"/>
        <v>8.338478792297789E-2</v>
      </c>
      <c r="AS21" s="1">
        <f t="shared" si="13"/>
        <v>0.5449854871555555</v>
      </c>
    </row>
    <row r="22" spans="3:45" x14ac:dyDescent="0.25">
      <c r="C22">
        <v>18</v>
      </c>
      <c r="D22">
        <v>37.090400000000002</v>
      </c>
      <c r="E22">
        <v>0.30875799999999998</v>
      </c>
      <c r="F22">
        <v>1172.3599999999999</v>
      </c>
      <c r="G22">
        <v>0.51851800000000003</v>
      </c>
      <c r="H22">
        <v>20.226099999999999</v>
      </c>
      <c r="I22">
        <v>0.80907499999999999</v>
      </c>
      <c r="J22">
        <v>2</v>
      </c>
      <c r="K22">
        <v>-1</v>
      </c>
      <c r="L22">
        <f t="shared" si="0"/>
        <v>17.178467664805503</v>
      </c>
      <c r="M22">
        <f t="shared" si="1"/>
        <v>0.68716503556802899</v>
      </c>
      <c r="N22">
        <v>6.3</v>
      </c>
      <c r="O22">
        <f t="shared" si="2"/>
        <v>-1.3846933333333323E-2</v>
      </c>
      <c r="P22">
        <f t="shared" si="3"/>
        <v>4.8395013333333339E-5</v>
      </c>
      <c r="Q22" s="1">
        <f t="shared" si="28"/>
        <v>1.2046533333333609E-4</v>
      </c>
      <c r="R22" s="1">
        <f t="shared" si="15"/>
        <v>-1.396739866666666E-2</v>
      </c>
      <c r="S22">
        <f t="shared" si="4"/>
        <v>1.1655464398880344E-2</v>
      </c>
      <c r="T22">
        <f t="shared" si="22"/>
        <v>3.7116458839079759E-9</v>
      </c>
      <c r="U22" t="s">
        <v>18</v>
      </c>
      <c r="V22" t="s">
        <v>18</v>
      </c>
      <c r="W22" t="e">
        <f t="shared" si="23"/>
        <v>#VALUE!</v>
      </c>
      <c r="X22" t="s">
        <v>18</v>
      </c>
      <c r="Y22" t="s">
        <v>18</v>
      </c>
      <c r="Z22" t="s">
        <v>18</v>
      </c>
      <c r="AA22" t="s">
        <v>18</v>
      </c>
      <c r="AB22" t="e">
        <f t="shared" si="5"/>
        <v>#VALUE!</v>
      </c>
      <c r="AC22" t="e">
        <f t="shared" si="16"/>
        <v>#VALUE!</v>
      </c>
      <c r="AD22" t="e">
        <f t="shared" si="6"/>
        <v>#VALUE!</v>
      </c>
      <c r="AE22" t="e">
        <f t="shared" si="17"/>
        <v>#VALUE!</v>
      </c>
      <c r="AF22" s="1" t="e">
        <f t="shared" si="7"/>
        <v>#VALUE!</v>
      </c>
      <c r="AG22" s="1" t="e">
        <f t="shared" si="18"/>
        <v>#VALUE!</v>
      </c>
      <c r="AH22" s="1" t="e">
        <f t="shared" si="7"/>
        <v>#VALUE!</v>
      </c>
      <c r="AI22" s="1" t="e">
        <f t="shared" si="19"/>
        <v>#VALUE!</v>
      </c>
      <c r="AJ22" t="e">
        <f t="shared" si="20"/>
        <v>#VALUE!</v>
      </c>
      <c r="AK22" t="e">
        <f t="shared" si="26"/>
        <v>#VALUE!</v>
      </c>
      <c r="AL22" t="e">
        <f t="shared" si="21"/>
        <v>#VALUE!</v>
      </c>
      <c r="AM22" t="e">
        <f t="shared" si="27"/>
        <v>#VALUE!</v>
      </c>
      <c r="AN22">
        <f t="shared" si="8"/>
        <v>-6.3190266666666668</v>
      </c>
      <c r="AO22">
        <f t="shared" si="9"/>
        <v>134.6741111111111</v>
      </c>
      <c r="AP22">
        <f t="shared" si="10"/>
        <v>-52.65924444444444</v>
      </c>
      <c r="AQ22" s="1">
        <f t="shared" si="11"/>
        <v>0.5380474999999999</v>
      </c>
      <c r="AR22" s="1">
        <f t="shared" si="12"/>
        <v>8.338478792297789E-2</v>
      </c>
      <c r="AS22" s="1">
        <f t="shared" si="13"/>
        <v>0.5449854871555555</v>
      </c>
    </row>
    <row r="23" spans="3:45" x14ac:dyDescent="0.25">
      <c r="C23">
        <v>19</v>
      </c>
      <c r="D23">
        <v>32.528399999999998</v>
      </c>
      <c r="E23">
        <v>1.8868100000000001</v>
      </c>
      <c r="F23">
        <v>1195.29</v>
      </c>
      <c r="G23">
        <v>0.21975600000000001</v>
      </c>
      <c r="H23">
        <v>7.7328000000000001</v>
      </c>
      <c r="I23">
        <v>0.312832</v>
      </c>
      <c r="J23">
        <v>2</v>
      </c>
      <c r="K23">
        <v>0</v>
      </c>
      <c r="L23">
        <f t="shared" si="0"/>
        <v>6.5676356172671939</v>
      </c>
      <c r="M23">
        <f t="shared" si="1"/>
        <v>0.26569503742770156</v>
      </c>
      <c r="N23">
        <v>6.3</v>
      </c>
      <c r="O23">
        <f t="shared" si="2"/>
        <v>-1.5987066666666664E-2</v>
      </c>
      <c r="P23">
        <f t="shared" si="3"/>
        <v>2.051056E-5</v>
      </c>
      <c r="Q23" s="1">
        <f t="shared" si="28"/>
        <v>1.2046533333333609E-4</v>
      </c>
      <c r="R23" s="1">
        <f t="shared" si="15"/>
        <v>-1.6107532000000001E-2</v>
      </c>
      <c r="S23">
        <f t="shared" si="4"/>
        <v>1.1655287685613927E-2</v>
      </c>
      <c r="T23">
        <f t="shared" si="22"/>
        <v>1.8141094985175522E-9</v>
      </c>
      <c r="U23">
        <f>S23</f>
        <v>1.1655287685613927E-2</v>
      </c>
      <c r="V23">
        <f>T23</f>
        <v>1.8141094985175522E-9</v>
      </c>
      <c r="W23">
        <f t="shared" si="23"/>
        <v>6.4376071171576505E-7</v>
      </c>
      <c r="X23">
        <f>S22</f>
        <v>1.1655464398880344E-2</v>
      </c>
      <c r="Y23">
        <f>T22</f>
        <v>3.7116458839079759E-9</v>
      </c>
      <c r="Z23">
        <f>S24</f>
        <v>1.1655099329456161E-2</v>
      </c>
      <c r="AA23">
        <f>T24</f>
        <v>3.4704832413369573E-9</v>
      </c>
      <c r="AB23">
        <f t="shared" si="5"/>
        <v>1.7671326641745255E-7</v>
      </c>
      <c r="AC23">
        <f t="shared" si="16"/>
        <v>4.1312599095363908E-9</v>
      </c>
      <c r="AD23">
        <f t="shared" si="6"/>
        <v>-1.883561577663978E-7</v>
      </c>
      <c r="AE23">
        <f t="shared" si="17"/>
        <v>3.916024412719139E-9</v>
      </c>
      <c r="AF23" s="1">
        <f t="shared" si="7"/>
        <v>9.7604676286911107E-12</v>
      </c>
      <c r="AG23" s="1">
        <f t="shared" si="18"/>
        <v>2.3017183534696223E-13</v>
      </c>
      <c r="AH23" s="1">
        <f t="shared" si="7"/>
        <v>-1.0403543649069197E-11</v>
      </c>
      <c r="AI23" s="1">
        <f t="shared" si="19"/>
        <v>-2.1867576191468188E-13</v>
      </c>
      <c r="AJ23">
        <f t="shared" si="20"/>
        <v>4.6781259353211515E-24</v>
      </c>
      <c r="AK23">
        <f t="shared" si="26"/>
        <v>1.0936674150500738E-25</v>
      </c>
      <c r="AL23">
        <f t="shared" si="21"/>
        <v>-4.9863479103083553E-24</v>
      </c>
      <c r="AM23">
        <f t="shared" si="27"/>
        <v>-1.0366881751666993E-25</v>
      </c>
      <c r="AN23">
        <f t="shared" si="8"/>
        <v>-6.3190266666666668</v>
      </c>
      <c r="AO23">
        <f t="shared" si="9"/>
        <v>134.6741111111111</v>
      </c>
      <c r="AP23">
        <f t="shared" si="10"/>
        <v>-52.65924444444444</v>
      </c>
      <c r="AQ23" s="1">
        <f t="shared" si="11"/>
        <v>0.5380474999999999</v>
      </c>
      <c r="AR23" s="1">
        <f t="shared" si="12"/>
        <v>8.338478792297789E-2</v>
      </c>
      <c r="AS23" s="1">
        <f t="shared" si="13"/>
        <v>0.5449854871555555</v>
      </c>
    </row>
    <row r="24" spans="3:45" x14ac:dyDescent="0.25">
      <c r="C24">
        <v>20</v>
      </c>
      <c r="D24">
        <v>32.441699999999997</v>
      </c>
      <c r="E24">
        <v>0.500637</v>
      </c>
      <c r="F24">
        <v>1216.77</v>
      </c>
      <c r="G24">
        <v>0.373865</v>
      </c>
      <c r="H24">
        <v>13.693300000000001</v>
      </c>
      <c r="I24">
        <v>0.59460400000000002</v>
      </c>
      <c r="J24">
        <v>2</v>
      </c>
      <c r="K24">
        <v>1</v>
      </c>
      <c r="L24">
        <f t="shared" si="0"/>
        <v>11.630018207883932</v>
      </c>
      <c r="M24">
        <f t="shared" si="1"/>
        <v>0.50501013973845732</v>
      </c>
      <c r="N24">
        <v>6.3</v>
      </c>
      <c r="O24">
        <f t="shared" si="2"/>
        <v>-1.7991866666666665E-2</v>
      </c>
      <c r="P24">
        <f t="shared" si="3"/>
        <v>3.4894066666666668E-5</v>
      </c>
      <c r="Q24" s="1">
        <f t="shared" si="28"/>
        <v>1.2046533333333609E-4</v>
      </c>
      <c r="R24" s="1">
        <f t="shared" si="15"/>
        <v>-1.8112332000000002E-2</v>
      </c>
      <c r="S24">
        <f t="shared" si="4"/>
        <v>1.1655099329456161E-2</v>
      </c>
      <c r="T24">
        <f t="shared" si="22"/>
        <v>3.4704832413369573E-9</v>
      </c>
      <c r="U24" t="s">
        <v>18</v>
      </c>
      <c r="V24" t="s">
        <v>18</v>
      </c>
      <c r="W24" t="e">
        <f t="shared" si="23"/>
        <v>#VALUE!</v>
      </c>
      <c r="X24" t="s">
        <v>18</v>
      </c>
      <c r="Y24" t="s">
        <v>18</v>
      </c>
      <c r="Z24" t="s">
        <v>18</v>
      </c>
      <c r="AA24" t="s">
        <v>18</v>
      </c>
      <c r="AB24" t="e">
        <f t="shared" si="5"/>
        <v>#VALUE!</v>
      </c>
      <c r="AC24" t="e">
        <f t="shared" si="16"/>
        <v>#VALUE!</v>
      </c>
      <c r="AD24" t="e">
        <f t="shared" si="6"/>
        <v>#VALUE!</v>
      </c>
      <c r="AE24" t="e">
        <f t="shared" si="17"/>
        <v>#VALUE!</v>
      </c>
      <c r="AF24" s="1" t="e">
        <f t="shared" si="7"/>
        <v>#VALUE!</v>
      </c>
      <c r="AG24" s="1" t="e">
        <f t="shared" si="18"/>
        <v>#VALUE!</v>
      </c>
      <c r="AH24" s="1" t="e">
        <f t="shared" si="7"/>
        <v>#VALUE!</v>
      </c>
      <c r="AI24" s="1" t="e">
        <f t="shared" si="19"/>
        <v>#VALUE!</v>
      </c>
      <c r="AJ24" t="e">
        <f t="shared" si="20"/>
        <v>#VALUE!</v>
      </c>
      <c r="AK24" t="e">
        <f t="shared" si="26"/>
        <v>#VALUE!</v>
      </c>
      <c r="AL24" t="e">
        <f t="shared" si="21"/>
        <v>#VALUE!</v>
      </c>
      <c r="AM24" t="e">
        <f t="shared" si="27"/>
        <v>#VALUE!</v>
      </c>
      <c r="AN24">
        <f t="shared" si="8"/>
        <v>-6.3190266666666668</v>
      </c>
      <c r="AO24">
        <f t="shared" si="9"/>
        <v>134.6741111111111</v>
      </c>
      <c r="AP24">
        <f t="shared" si="10"/>
        <v>-52.65924444444444</v>
      </c>
      <c r="AQ24" s="1">
        <f t="shared" si="11"/>
        <v>0.5380474999999999</v>
      </c>
      <c r="AR24" s="1">
        <f t="shared" si="12"/>
        <v>8.338478792297789E-2</v>
      </c>
      <c r="AS24" s="1">
        <f t="shared" si="13"/>
        <v>0.5449854871555555</v>
      </c>
    </row>
    <row r="25" spans="3:45" s="1" customFormat="1" x14ac:dyDescent="0.25">
      <c r="C25" s="1">
        <v>21</v>
      </c>
      <c r="D25" s="1">
        <v>32.966700000000003</v>
      </c>
      <c r="E25" s="1">
        <v>0.83713499999999996</v>
      </c>
      <c r="F25" s="1">
        <v>828.56799999999998</v>
      </c>
      <c r="G25" s="1">
        <v>0.52363899999999997</v>
      </c>
      <c r="H25" s="1">
        <v>16.575399999999998</v>
      </c>
      <c r="I25" s="1">
        <v>0.88786200000000004</v>
      </c>
      <c r="J25" s="1">
        <v>-2</v>
      </c>
      <c r="K25" s="1">
        <v>-1</v>
      </c>
      <c r="L25" s="1">
        <f t="shared" si="0"/>
        <v>14.07784856849403</v>
      </c>
      <c r="M25" s="1">
        <f t="shared" si="1"/>
        <v>0.75408055224732118</v>
      </c>
      <c r="N25" s="1">
        <v>6.6</v>
      </c>
      <c r="O25" s="1">
        <f t="shared" si="2"/>
        <v>1.8240320000000001E-2</v>
      </c>
      <c r="P25" s="1">
        <f t="shared" si="3"/>
        <v>4.8872973333333334E-5</v>
      </c>
      <c r="Q25" s="1">
        <f>AVERAGE(O$25:O$34)</f>
        <v>1.1917733333333333E-4</v>
      </c>
      <c r="R25" s="1">
        <f t="shared" si="15"/>
        <v>1.8121142666666666E-2</v>
      </c>
      <c r="S25">
        <f t="shared" si="4"/>
        <v>1.1655098452954446E-2</v>
      </c>
      <c r="T25">
        <f t="shared" si="22"/>
        <v>4.8631578752519176E-9</v>
      </c>
      <c r="U25" s="1" t="s">
        <v>18</v>
      </c>
      <c r="V25" s="1" t="s">
        <v>18</v>
      </c>
      <c r="W25" t="e">
        <f t="shared" si="23"/>
        <v>#VALUE!</v>
      </c>
      <c r="X25" s="1" t="s">
        <v>18</v>
      </c>
      <c r="Y25" s="1" t="s">
        <v>18</v>
      </c>
      <c r="Z25" s="1" t="s">
        <v>18</v>
      </c>
      <c r="AA25" s="1" t="s">
        <v>18</v>
      </c>
      <c r="AB25" s="1" t="e">
        <f t="shared" si="5"/>
        <v>#VALUE!</v>
      </c>
      <c r="AC25" s="1" t="e">
        <f t="shared" si="16"/>
        <v>#VALUE!</v>
      </c>
      <c r="AD25" s="1" t="e">
        <f t="shared" si="6"/>
        <v>#VALUE!</v>
      </c>
      <c r="AE25" s="1" t="e">
        <f t="shared" si="17"/>
        <v>#VALUE!</v>
      </c>
      <c r="AF25" s="1" t="e">
        <f t="shared" si="7"/>
        <v>#VALUE!</v>
      </c>
      <c r="AG25" s="1" t="e">
        <f t="shared" si="18"/>
        <v>#VALUE!</v>
      </c>
      <c r="AH25" s="1" t="e">
        <f t="shared" si="7"/>
        <v>#VALUE!</v>
      </c>
      <c r="AI25" s="1" t="e">
        <f t="shared" si="19"/>
        <v>#VALUE!</v>
      </c>
      <c r="AJ25" t="e">
        <f t="shared" si="20"/>
        <v>#VALUE!</v>
      </c>
      <c r="AK25" t="e">
        <f t="shared" si="26"/>
        <v>#VALUE!</v>
      </c>
      <c r="AL25" t="e">
        <f t="shared" si="21"/>
        <v>#VALUE!</v>
      </c>
      <c r="AM25" t="e">
        <f t="shared" si="27"/>
        <v>#VALUE!</v>
      </c>
      <c r="AN25">
        <f t="shared" si="8"/>
        <v>-6.4437333333333333</v>
      </c>
      <c r="AO25">
        <f t="shared" si="9"/>
        <v>136.89622222222221</v>
      </c>
      <c r="AP25">
        <f t="shared" si="10"/>
        <v>-63.758088888888878</v>
      </c>
      <c r="AQ25" s="1">
        <f t="shared" si="11"/>
        <v>0.55465999999999982</v>
      </c>
      <c r="AR25" s="1">
        <f t="shared" si="12"/>
        <v>8.6261565722864073E-2</v>
      </c>
      <c r="AS25" s="1">
        <f t="shared" si="13"/>
        <v>0.55906795377777774</v>
      </c>
    </row>
    <row r="26" spans="3:45" x14ac:dyDescent="0.25">
      <c r="C26">
        <v>22</v>
      </c>
      <c r="D26">
        <v>22.9343</v>
      </c>
      <c r="E26">
        <v>1.2538899999999999</v>
      </c>
      <c r="F26">
        <v>850.404</v>
      </c>
      <c r="G26">
        <v>0.18700600000000001</v>
      </c>
      <c r="H26">
        <v>6.06</v>
      </c>
      <c r="I26">
        <v>0.29556399999999999</v>
      </c>
      <c r="J26">
        <v>-2</v>
      </c>
      <c r="K26">
        <v>0</v>
      </c>
      <c r="L26">
        <f t="shared" si="0"/>
        <v>5.146890109745395</v>
      </c>
      <c r="M26">
        <f t="shared" si="1"/>
        <v>0.25102894858032804</v>
      </c>
      <c r="N26">
        <v>6.6</v>
      </c>
      <c r="O26">
        <f t="shared" si="2"/>
        <v>1.6202293333333336E-2</v>
      </c>
      <c r="P26">
        <f t="shared" si="3"/>
        <v>1.7453893333333333E-5</v>
      </c>
      <c r="Q26" s="1">
        <f t="shared" ref="Q26:Q34" si="29">AVERAGE(O$25:O$34)</f>
        <v>1.1917733333333333E-4</v>
      </c>
      <c r="R26" s="1">
        <f t="shared" si="15"/>
        <v>1.6083116000000001E-2</v>
      </c>
      <c r="S26">
        <f t="shared" si="4"/>
        <v>1.1655289843513236E-2</v>
      </c>
      <c r="T26">
        <f t="shared" si="22"/>
        <v>1.5414143855395324E-9</v>
      </c>
      <c r="U26">
        <f>S26</f>
        <v>1.1655289843513236E-2</v>
      </c>
      <c r="V26">
        <f>T26</f>
        <v>1.5414143855395324E-9</v>
      </c>
      <c r="W26">
        <f t="shared" si="23"/>
        <v>6.4376083090379652E-7</v>
      </c>
      <c r="X26">
        <f>S25</f>
        <v>1.1655098452954446E-2</v>
      </c>
      <c r="Y26">
        <f>T25</f>
        <v>4.8631578752519176E-9</v>
      </c>
      <c r="Z26">
        <f>S27</f>
        <v>1.1655461148443952E-2</v>
      </c>
      <c r="AA26">
        <f>T27</f>
        <v>3.7378119481166344E-9</v>
      </c>
      <c r="AB26">
        <f t="shared" si="5"/>
        <v>-1.913905587902498E-7</v>
      </c>
      <c r="AC26">
        <f t="shared" si="16"/>
        <v>5.1015941457129806E-9</v>
      </c>
      <c r="AD26">
        <f t="shared" si="6"/>
        <v>1.7130493071629282E-7</v>
      </c>
      <c r="AE26">
        <f t="shared" si="17"/>
        <v>4.0431666385930325E-9</v>
      </c>
      <c r="AF26" s="1">
        <f t="shared" si="7"/>
        <v>-1.0571143816086705E-11</v>
      </c>
      <c r="AG26" s="1">
        <f t="shared" si="18"/>
        <v>-2.8366892717534842E-13</v>
      </c>
      <c r="AH26" s="1">
        <f t="shared" si="7"/>
        <v>9.4617470707701086E-12</v>
      </c>
      <c r="AI26" s="1">
        <f t="shared" si="19"/>
        <v>2.2522716531250828E-13</v>
      </c>
      <c r="AJ26">
        <f t="shared" si="20"/>
        <v>-5.0666765955717615E-24</v>
      </c>
      <c r="AK26">
        <f t="shared" si="26"/>
        <v>-1.35054350757373E-25</v>
      </c>
      <c r="AL26">
        <f t="shared" si="21"/>
        <v>4.534950358327182E-24</v>
      </c>
      <c r="AM26">
        <f t="shared" si="27"/>
        <v>1.0703463070259381E-25</v>
      </c>
      <c r="AN26">
        <f t="shared" si="8"/>
        <v>-6.4437333333333333</v>
      </c>
      <c r="AO26">
        <f t="shared" si="9"/>
        <v>136.89622222222221</v>
      </c>
      <c r="AP26">
        <f t="shared" si="10"/>
        <v>-63.758088888888878</v>
      </c>
      <c r="AQ26" s="1">
        <f t="shared" si="11"/>
        <v>0.55465999999999982</v>
      </c>
      <c r="AR26" s="1">
        <f t="shared" si="12"/>
        <v>8.6261565722864073E-2</v>
      </c>
      <c r="AS26" s="1">
        <f t="shared" si="13"/>
        <v>0.55906795377777774</v>
      </c>
    </row>
    <row r="27" spans="3:45" x14ac:dyDescent="0.25">
      <c r="C27">
        <v>23</v>
      </c>
      <c r="D27">
        <v>41.959200000000003</v>
      </c>
      <c r="E27">
        <v>0.31476199999999999</v>
      </c>
      <c r="F27">
        <v>872.61900000000003</v>
      </c>
      <c r="G27">
        <v>0.52059599999999995</v>
      </c>
      <c r="H27">
        <v>22.621700000000001</v>
      </c>
      <c r="I27">
        <v>0.94265900000000002</v>
      </c>
      <c r="J27">
        <v>-2</v>
      </c>
      <c r="K27">
        <v>1</v>
      </c>
      <c r="L27">
        <f t="shared" si="0"/>
        <v>19.21310296957548</v>
      </c>
      <c r="M27">
        <f t="shared" si="1"/>
        <v>0.80062083893770375</v>
      </c>
      <c r="N27">
        <v>6.6</v>
      </c>
      <c r="O27">
        <f t="shared" si="2"/>
        <v>1.4128893333333331E-2</v>
      </c>
      <c r="P27">
        <f t="shared" si="3"/>
        <v>4.8588959999999996E-5</v>
      </c>
      <c r="Q27" s="1">
        <f t="shared" si="29"/>
        <v>1.1917733333333333E-4</v>
      </c>
      <c r="R27" s="1">
        <f t="shared" si="15"/>
        <v>1.4009715999999998E-2</v>
      </c>
      <c r="S27">
        <f t="shared" si="4"/>
        <v>1.1655461148443952E-2</v>
      </c>
      <c r="T27">
        <f t="shared" si="22"/>
        <v>3.7378119481166344E-9</v>
      </c>
      <c r="U27" t="s">
        <v>18</v>
      </c>
      <c r="V27" t="s">
        <v>18</v>
      </c>
      <c r="W27" t="e">
        <f t="shared" si="23"/>
        <v>#VALUE!</v>
      </c>
      <c r="X27" t="s">
        <v>18</v>
      </c>
      <c r="Y27" t="s">
        <v>18</v>
      </c>
      <c r="Z27" t="s">
        <v>18</v>
      </c>
      <c r="AA27" t="s">
        <v>18</v>
      </c>
      <c r="AB27" t="e">
        <f t="shared" si="5"/>
        <v>#VALUE!</v>
      </c>
      <c r="AC27" t="e">
        <f t="shared" si="16"/>
        <v>#VALUE!</v>
      </c>
      <c r="AD27" t="e">
        <f t="shared" si="6"/>
        <v>#VALUE!</v>
      </c>
      <c r="AE27" t="e">
        <f t="shared" si="17"/>
        <v>#VALUE!</v>
      </c>
      <c r="AF27" s="1" t="e">
        <f t="shared" si="7"/>
        <v>#VALUE!</v>
      </c>
      <c r="AG27" s="1" t="e">
        <f t="shared" si="18"/>
        <v>#VALUE!</v>
      </c>
      <c r="AH27" s="1" t="e">
        <f t="shared" si="7"/>
        <v>#VALUE!</v>
      </c>
      <c r="AI27" s="1" t="e">
        <f t="shared" si="19"/>
        <v>#VALUE!</v>
      </c>
      <c r="AJ27" t="e">
        <f t="shared" si="20"/>
        <v>#VALUE!</v>
      </c>
      <c r="AK27" t="e">
        <f t="shared" si="26"/>
        <v>#VALUE!</v>
      </c>
      <c r="AL27" t="e">
        <f t="shared" si="21"/>
        <v>#VALUE!</v>
      </c>
      <c r="AM27" t="e">
        <f t="shared" si="27"/>
        <v>#VALUE!</v>
      </c>
      <c r="AN27">
        <f t="shared" si="8"/>
        <v>-6.4437333333333333</v>
      </c>
      <c r="AO27">
        <f t="shared" si="9"/>
        <v>136.89622222222221</v>
      </c>
      <c r="AP27">
        <f t="shared" si="10"/>
        <v>-63.758088888888878</v>
      </c>
      <c r="AQ27" s="1">
        <f t="shared" si="11"/>
        <v>0.55465999999999982</v>
      </c>
      <c r="AR27" s="1">
        <f t="shared" si="12"/>
        <v>8.6261565722864073E-2</v>
      </c>
      <c r="AS27" s="1">
        <f t="shared" si="13"/>
        <v>0.55906795377777774</v>
      </c>
    </row>
    <row r="28" spans="3:45" x14ac:dyDescent="0.25">
      <c r="C28">
        <v>24</v>
      </c>
      <c r="D28">
        <v>25.9236</v>
      </c>
      <c r="E28">
        <v>0.8841</v>
      </c>
      <c r="F28">
        <v>921.44600000000003</v>
      </c>
      <c r="G28">
        <v>0.37788899999999997</v>
      </c>
      <c r="H28">
        <v>-15.831300000000001</v>
      </c>
      <c r="I28">
        <v>0.541072</v>
      </c>
      <c r="J28">
        <v>-1</v>
      </c>
      <c r="K28">
        <v>-1</v>
      </c>
      <c r="L28">
        <f t="shared" si="0"/>
        <v>13.445868216899717</v>
      </c>
      <c r="M28">
        <f t="shared" si="1"/>
        <v>0.45954424512543907</v>
      </c>
      <c r="N28">
        <v>6.6</v>
      </c>
      <c r="O28">
        <f t="shared" si="2"/>
        <v>9.5717066666666639E-3</v>
      </c>
      <c r="P28">
        <f t="shared" si="3"/>
        <v>3.5269640000000001E-5</v>
      </c>
      <c r="Q28" s="1">
        <f t="shared" si="29"/>
        <v>1.1917733333333333E-4</v>
      </c>
      <c r="R28" s="1">
        <f t="shared" si="15"/>
        <v>9.4525293333333309E-3</v>
      </c>
      <c r="S28">
        <f t="shared" si="4"/>
        <v>1.165575469800686E-2</v>
      </c>
      <c r="T28">
        <f t="shared" si="22"/>
        <v>1.8305796733110231E-9</v>
      </c>
      <c r="U28" t="s">
        <v>18</v>
      </c>
      <c r="V28" t="s">
        <v>18</v>
      </c>
      <c r="W28" t="e">
        <f t="shared" si="23"/>
        <v>#VALUE!</v>
      </c>
      <c r="X28" t="s">
        <v>18</v>
      </c>
      <c r="Y28" t="s">
        <v>18</v>
      </c>
      <c r="Z28" t="s">
        <v>18</v>
      </c>
      <c r="AA28" t="s">
        <v>18</v>
      </c>
      <c r="AB28" t="e">
        <f t="shared" si="5"/>
        <v>#VALUE!</v>
      </c>
      <c r="AC28" t="e">
        <f t="shared" si="16"/>
        <v>#VALUE!</v>
      </c>
      <c r="AD28" t="e">
        <f t="shared" si="6"/>
        <v>#VALUE!</v>
      </c>
      <c r="AE28" t="e">
        <f t="shared" si="17"/>
        <v>#VALUE!</v>
      </c>
      <c r="AF28" s="1" t="e">
        <f t="shared" si="7"/>
        <v>#VALUE!</v>
      </c>
      <c r="AG28" s="1" t="e">
        <f t="shared" si="18"/>
        <v>#VALUE!</v>
      </c>
      <c r="AH28" s="1" t="e">
        <f t="shared" si="7"/>
        <v>#VALUE!</v>
      </c>
      <c r="AI28" s="1" t="e">
        <f t="shared" si="19"/>
        <v>#VALUE!</v>
      </c>
      <c r="AJ28" t="e">
        <f t="shared" si="20"/>
        <v>#VALUE!</v>
      </c>
      <c r="AK28" t="e">
        <f t="shared" si="26"/>
        <v>#VALUE!</v>
      </c>
      <c r="AL28" t="e">
        <f t="shared" si="21"/>
        <v>#VALUE!</v>
      </c>
      <c r="AM28" t="e">
        <f t="shared" si="27"/>
        <v>#VALUE!</v>
      </c>
      <c r="AN28">
        <f t="shared" si="8"/>
        <v>-6.4437333333333333</v>
      </c>
      <c r="AO28">
        <f t="shared" si="9"/>
        <v>136.89622222222221</v>
      </c>
      <c r="AP28">
        <f t="shared" si="10"/>
        <v>-63.758088888888878</v>
      </c>
      <c r="AQ28" s="1">
        <f t="shared" si="11"/>
        <v>0.55465999999999982</v>
      </c>
      <c r="AR28" s="1">
        <f t="shared" si="12"/>
        <v>8.6261565722864073E-2</v>
      </c>
      <c r="AS28" s="1">
        <f t="shared" si="13"/>
        <v>0.55906795377777774</v>
      </c>
    </row>
    <row r="29" spans="3:45" x14ac:dyDescent="0.25">
      <c r="C29">
        <v>25</v>
      </c>
      <c r="D29">
        <v>55.840800000000002</v>
      </c>
      <c r="E29">
        <v>0.58355299999999999</v>
      </c>
      <c r="F29">
        <v>980.44399999999996</v>
      </c>
      <c r="G29">
        <v>0.74763199999999996</v>
      </c>
      <c r="H29">
        <v>37.714500000000001</v>
      </c>
      <c r="I29">
        <v>1.0994600000000001</v>
      </c>
      <c r="J29">
        <v>-1</v>
      </c>
      <c r="K29">
        <v>0</v>
      </c>
      <c r="L29">
        <f t="shared" si="0"/>
        <v>32.031747036962493</v>
      </c>
      <c r="M29">
        <f t="shared" si="1"/>
        <v>0.93379534654466556</v>
      </c>
      <c r="N29">
        <v>6.6</v>
      </c>
      <c r="O29">
        <f t="shared" si="2"/>
        <v>4.0652266666666706E-3</v>
      </c>
      <c r="P29">
        <f t="shared" si="3"/>
        <v>6.9778986666666658E-5</v>
      </c>
      <c r="Q29" s="1">
        <f t="shared" si="29"/>
        <v>1.1917733333333333E-4</v>
      </c>
      <c r="R29" s="1">
        <f t="shared" si="15"/>
        <v>3.9460493333333376E-3</v>
      </c>
      <c r="S29">
        <f t="shared" si="4"/>
        <v>1.1655957250970775E-2</v>
      </c>
      <c r="T29">
        <f t="shared" si="22"/>
        <v>1.5118865267629179E-9</v>
      </c>
      <c r="U29">
        <f>S29</f>
        <v>1.1655957250970775E-2</v>
      </c>
      <c r="V29">
        <f>T29</f>
        <v>1.5118865267629179E-9</v>
      </c>
      <c r="W29">
        <f t="shared" si="23"/>
        <v>6.4379769406079948E-7</v>
      </c>
      <c r="X29">
        <f>S28</f>
        <v>1.165575469800686E-2</v>
      </c>
      <c r="Y29">
        <f>T28</f>
        <v>1.8305796733110231E-9</v>
      </c>
      <c r="Z29" t="s">
        <v>18</v>
      </c>
      <c r="AA29" t="s">
        <v>18</v>
      </c>
      <c r="AB29">
        <f t="shared" si="5"/>
        <v>-2.0255296391546995E-7</v>
      </c>
      <c r="AC29">
        <f t="shared" si="16"/>
        <v>2.3741994040405979E-9</v>
      </c>
      <c r="AD29" t="e">
        <f t="shared" si="6"/>
        <v>#VALUE!</v>
      </c>
      <c r="AE29" t="e">
        <f t="shared" si="17"/>
        <v>#VALUE!</v>
      </c>
      <c r="AF29" s="1">
        <f t="shared" si="7"/>
        <v>-1.1187680967438274E-11</v>
      </c>
      <c r="AG29" s="1">
        <f t="shared" si="18"/>
        <v>-1.3562391521899275E-13</v>
      </c>
      <c r="AH29" s="1" t="e">
        <f t="shared" si="7"/>
        <v>#VALUE!</v>
      </c>
      <c r="AI29" s="1" t="e">
        <f t="shared" si="19"/>
        <v>#VALUE!</v>
      </c>
      <c r="AJ29">
        <f t="shared" si="20"/>
        <v>-5.3618715833948312E-24</v>
      </c>
      <c r="AK29">
        <f t="shared" si="26"/>
        <v>-6.2848511680778288E-26</v>
      </c>
      <c r="AL29" t="e">
        <f t="shared" si="21"/>
        <v>#VALUE!</v>
      </c>
      <c r="AM29" t="e">
        <f t="shared" si="27"/>
        <v>#VALUE!</v>
      </c>
      <c r="AN29">
        <f t="shared" si="8"/>
        <v>-6.4437333333333333</v>
      </c>
      <c r="AO29">
        <f t="shared" si="9"/>
        <v>136.89622222222221</v>
      </c>
      <c r="AP29">
        <f t="shared" si="10"/>
        <v>-63.758088888888878</v>
      </c>
      <c r="AQ29" s="1">
        <f t="shared" si="11"/>
        <v>0.55465999999999982</v>
      </c>
      <c r="AR29" s="1">
        <f t="shared" si="12"/>
        <v>8.6261565722864073E-2</v>
      </c>
      <c r="AS29" s="1">
        <f t="shared" si="13"/>
        <v>0.55906795377777774</v>
      </c>
    </row>
    <row r="30" spans="3:45" x14ac:dyDescent="0.25">
      <c r="C30">
        <v>26</v>
      </c>
      <c r="D30">
        <v>56.2759</v>
      </c>
      <c r="E30">
        <v>0.43904799999999999</v>
      </c>
      <c r="F30">
        <v>1064.42</v>
      </c>
      <c r="G30">
        <v>0.78726399999999996</v>
      </c>
      <c r="H30">
        <v>40.131100000000004</v>
      </c>
      <c r="I30">
        <v>1.19936</v>
      </c>
      <c r="J30">
        <v>1</v>
      </c>
      <c r="K30">
        <v>0</v>
      </c>
      <c r="L30">
        <f t="shared" si="0"/>
        <v>34.084218099538525</v>
      </c>
      <c r="M30">
        <f t="shared" si="1"/>
        <v>1.0186425943934385</v>
      </c>
      <c r="N30">
        <v>6.6</v>
      </c>
      <c r="O30">
        <f t="shared" si="2"/>
        <v>-3.7725333333333403E-3</v>
      </c>
      <c r="P30">
        <f t="shared" si="3"/>
        <v>7.3477973333333326E-5</v>
      </c>
      <c r="Q30" s="1">
        <f t="shared" si="29"/>
        <v>1.1917733333333333E-4</v>
      </c>
      <c r="R30" s="1">
        <f t="shared" si="15"/>
        <v>-3.8917106666666737E-3</v>
      </c>
      <c r="S30">
        <f t="shared" si="4"/>
        <v>1.1655958420208851E-2</v>
      </c>
      <c r="T30">
        <f t="shared" si="22"/>
        <v>1.5701086213381135E-9</v>
      </c>
      <c r="U30">
        <f>S30</f>
        <v>1.1655958420208851E-2</v>
      </c>
      <c r="V30">
        <f>T30</f>
        <v>1.5701086213381135E-9</v>
      </c>
      <c r="W30">
        <f t="shared" si="23"/>
        <v>6.4379775864174816E-7</v>
      </c>
      <c r="X30" t="s">
        <v>18</v>
      </c>
      <c r="Y30" t="s">
        <v>18</v>
      </c>
      <c r="Z30">
        <f>S31</f>
        <v>1.165574545797393E-2</v>
      </c>
      <c r="AA30">
        <f>T31</f>
        <v>1.7904287472794478E-9</v>
      </c>
      <c r="AB30" t="e">
        <f t="shared" si="5"/>
        <v>#VALUE!</v>
      </c>
      <c r="AC30" t="e">
        <f t="shared" si="16"/>
        <v>#VALUE!</v>
      </c>
      <c r="AD30">
        <f t="shared" si="6"/>
        <v>-2.12962234921385E-7</v>
      </c>
      <c r="AE30">
        <f t="shared" si="17"/>
        <v>2.3813601537535068E-9</v>
      </c>
      <c r="AF30" s="1" t="e">
        <f t="shared" si="7"/>
        <v>#VALUE!</v>
      </c>
      <c r="AG30" s="1" t="e">
        <f t="shared" si="18"/>
        <v>#VALUE!</v>
      </c>
      <c r="AH30" s="1">
        <f t="shared" si="7"/>
        <v>-1.1762619990134493E-11</v>
      </c>
      <c r="AI30" s="1">
        <f t="shared" si="19"/>
        <v>-1.364696726403494E-13</v>
      </c>
      <c r="AJ30" t="e">
        <f t="shared" si="20"/>
        <v>#VALUE!</v>
      </c>
      <c r="AK30" t="e">
        <f t="shared" si="26"/>
        <v>#VALUE!</v>
      </c>
      <c r="AL30">
        <f t="shared" si="21"/>
        <v>-5.6374195624870383E-24</v>
      </c>
      <c r="AM30">
        <f t="shared" si="27"/>
        <v>-6.3038060818750213E-26</v>
      </c>
      <c r="AN30">
        <f t="shared" si="8"/>
        <v>-6.4437333333333333</v>
      </c>
      <c r="AO30">
        <f t="shared" si="9"/>
        <v>136.89622222222221</v>
      </c>
      <c r="AP30">
        <f t="shared" si="10"/>
        <v>-63.758088888888878</v>
      </c>
      <c r="AQ30" s="1">
        <f t="shared" si="11"/>
        <v>0.55465999999999982</v>
      </c>
      <c r="AR30" s="1">
        <f t="shared" si="12"/>
        <v>8.6261565722864073E-2</v>
      </c>
      <c r="AS30" s="1">
        <f t="shared" si="13"/>
        <v>0.55906795377777774</v>
      </c>
    </row>
    <row r="31" spans="3:45" x14ac:dyDescent="0.25">
      <c r="C31">
        <v>27</v>
      </c>
      <c r="D31">
        <v>24.706900000000001</v>
      </c>
      <c r="E31">
        <v>0.82270200000000004</v>
      </c>
      <c r="F31">
        <v>1125.8900000000001</v>
      </c>
      <c r="G31">
        <v>0.36282999999999999</v>
      </c>
      <c r="H31">
        <v>15.4941</v>
      </c>
      <c r="I31">
        <v>0.55336200000000002</v>
      </c>
      <c r="J31">
        <v>1</v>
      </c>
      <c r="K31">
        <v>1</v>
      </c>
      <c r="L31">
        <f t="shared" si="0"/>
        <v>13.159476905842595</v>
      </c>
      <c r="M31">
        <f t="shared" si="1"/>
        <v>0.46998241005097885</v>
      </c>
      <c r="N31">
        <v>6.6</v>
      </c>
      <c r="O31">
        <f t="shared" si="2"/>
        <v>-9.5097333333333429E-3</v>
      </c>
      <c r="P31">
        <f t="shared" si="3"/>
        <v>3.3864133333333333E-5</v>
      </c>
      <c r="Q31" s="1">
        <f t="shared" si="29"/>
        <v>1.1917733333333333E-4</v>
      </c>
      <c r="R31" s="1">
        <f t="shared" si="15"/>
        <v>-9.6289106666666759E-3</v>
      </c>
      <c r="S31">
        <f t="shared" si="4"/>
        <v>1.165574545797393E-2</v>
      </c>
      <c r="T31">
        <f t="shared" si="22"/>
        <v>1.7904287472794478E-9</v>
      </c>
      <c r="U31" t="s">
        <v>18</v>
      </c>
      <c r="V31" t="s">
        <v>18</v>
      </c>
      <c r="W31" t="e">
        <f t="shared" si="23"/>
        <v>#VALUE!</v>
      </c>
      <c r="X31" t="s">
        <v>18</v>
      </c>
      <c r="Y31" t="s">
        <v>18</v>
      </c>
      <c r="Z31" t="s">
        <v>18</v>
      </c>
      <c r="AA31" t="s">
        <v>18</v>
      </c>
      <c r="AB31" t="e">
        <f t="shared" si="5"/>
        <v>#VALUE!</v>
      </c>
      <c r="AC31" t="e">
        <f t="shared" si="16"/>
        <v>#VALUE!</v>
      </c>
      <c r="AD31" t="e">
        <f t="shared" si="6"/>
        <v>#VALUE!</v>
      </c>
      <c r="AE31" t="e">
        <f t="shared" si="17"/>
        <v>#VALUE!</v>
      </c>
      <c r="AF31" s="1" t="e">
        <f t="shared" si="7"/>
        <v>#VALUE!</v>
      </c>
      <c r="AG31" s="1" t="e">
        <f t="shared" si="18"/>
        <v>#VALUE!</v>
      </c>
      <c r="AH31" s="1" t="e">
        <f t="shared" si="7"/>
        <v>#VALUE!</v>
      </c>
      <c r="AI31" s="1" t="e">
        <f t="shared" si="19"/>
        <v>#VALUE!</v>
      </c>
      <c r="AJ31" t="e">
        <f t="shared" si="20"/>
        <v>#VALUE!</v>
      </c>
      <c r="AK31" t="e">
        <f t="shared" si="26"/>
        <v>#VALUE!</v>
      </c>
      <c r="AL31" t="e">
        <f t="shared" si="21"/>
        <v>#VALUE!</v>
      </c>
      <c r="AM31" t="e">
        <f t="shared" si="27"/>
        <v>#VALUE!</v>
      </c>
      <c r="AN31">
        <f t="shared" si="8"/>
        <v>-6.4437333333333333</v>
      </c>
      <c r="AO31">
        <f t="shared" si="9"/>
        <v>136.89622222222221</v>
      </c>
      <c r="AP31">
        <f t="shared" si="10"/>
        <v>-63.758088888888878</v>
      </c>
      <c r="AQ31" s="1">
        <f t="shared" si="11"/>
        <v>0.55465999999999982</v>
      </c>
      <c r="AR31" s="1">
        <f t="shared" si="12"/>
        <v>8.6261565722864073E-2</v>
      </c>
      <c r="AS31" s="1">
        <f t="shared" si="13"/>
        <v>0.55906795377777774</v>
      </c>
    </row>
    <row r="32" spans="3:45" x14ac:dyDescent="0.25">
      <c r="C32">
        <v>28</v>
      </c>
      <c r="D32">
        <v>37.403799999999997</v>
      </c>
      <c r="E32">
        <v>0.30841600000000002</v>
      </c>
      <c r="F32">
        <v>1171.0999999999999</v>
      </c>
      <c r="G32">
        <v>0.456895</v>
      </c>
      <c r="H32">
        <v>19.3187</v>
      </c>
      <c r="I32">
        <v>0.82655900000000004</v>
      </c>
      <c r="J32">
        <v>2</v>
      </c>
      <c r="K32">
        <v>-1</v>
      </c>
      <c r="L32">
        <f t="shared" si="0"/>
        <v>16.407793063224155</v>
      </c>
      <c r="M32">
        <f t="shared" si="1"/>
        <v>0.7020145779242648</v>
      </c>
      <c r="N32">
        <v>6.6</v>
      </c>
      <c r="O32">
        <f t="shared" si="2"/>
        <v>-1.3729333333333326E-2</v>
      </c>
      <c r="P32">
        <f t="shared" si="3"/>
        <v>4.2643533333333333E-5</v>
      </c>
      <c r="Q32" s="1">
        <f t="shared" si="29"/>
        <v>1.1917733333333333E-4</v>
      </c>
      <c r="R32" s="1">
        <f t="shared" si="15"/>
        <v>-1.3848510666666659E-2</v>
      </c>
      <c r="S32">
        <f t="shared" si="4"/>
        <v>1.1655473478162447E-2</v>
      </c>
      <c r="T32">
        <f t="shared" si="22"/>
        <v>3.2426965193304211E-9</v>
      </c>
      <c r="U32" t="s">
        <v>18</v>
      </c>
      <c r="V32" t="s">
        <v>18</v>
      </c>
      <c r="W32" t="e">
        <f t="shared" si="23"/>
        <v>#VALUE!</v>
      </c>
      <c r="X32" t="s">
        <v>18</v>
      </c>
      <c r="Y32" t="s">
        <v>18</v>
      </c>
      <c r="Z32" t="s">
        <v>18</v>
      </c>
      <c r="AA32" t="s">
        <v>18</v>
      </c>
      <c r="AB32" t="e">
        <f t="shared" si="5"/>
        <v>#VALUE!</v>
      </c>
      <c r="AC32" t="e">
        <f t="shared" si="16"/>
        <v>#VALUE!</v>
      </c>
      <c r="AD32" t="e">
        <f t="shared" si="6"/>
        <v>#VALUE!</v>
      </c>
      <c r="AE32" t="e">
        <f t="shared" si="17"/>
        <v>#VALUE!</v>
      </c>
      <c r="AF32" s="1" t="e">
        <f t="shared" si="7"/>
        <v>#VALUE!</v>
      </c>
      <c r="AG32" s="1" t="e">
        <f t="shared" si="18"/>
        <v>#VALUE!</v>
      </c>
      <c r="AH32" s="1" t="e">
        <f t="shared" si="7"/>
        <v>#VALUE!</v>
      </c>
      <c r="AI32" s="1" t="e">
        <f t="shared" si="19"/>
        <v>#VALUE!</v>
      </c>
      <c r="AJ32" t="e">
        <f t="shared" si="20"/>
        <v>#VALUE!</v>
      </c>
      <c r="AK32" t="e">
        <f t="shared" si="26"/>
        <v>#VALUE!</v>
      </c>
      <c r="AL32" t="e">
        <f t="shared" si="21"/>
        <v>#VALUE!</v>
      </c>
      <c r="AM32" t="e">
        <f t="shared" si="27"/>
        <v>#VALUE!</v>
      </c>
      <c r="AN32">
        <f t="shared" si="8"/>
        <v>-6.4437333333333333</v>
      </c>
      <c r="AO32">
        <f t="shared" si="9"/>
        <v>136.89622222222221</v>
      </c>
      <c r="AP32">
        <f t="shared" si="10"/>
        <v>-63.758088888888878</v>
      </c>
      <c r="AQ32" s="1">
        <f t="shared" si="11"/>
        <v>0.55465999999999982</v>
      </c>
      <c r="AR32" s="1">
        <f t="shared" si="12"/>
        <v>8.6261565722864073E-2</v>
      </c>
      <c r="AS32" s="1">
        <f t="shared" si="13"/>
        <v>0.55906795377777774</v>
      </c>
    </row>
    <row r="33" spans="3:45" x14ac:dyDescent="0.25">
      <c r="C33">
        <v>29</v>
      </c>
      <c r="D33">
        <v>36.003900000000002</v>
      </c>
      <c r="E33">
        <v>1.99397</v>
      </c>
      <c r="F33">
        <v>1195.0999999999999</v>
      </c>
      <c r="G33">
        <v>0.222528</v>
      </c>
      <c r="H33">
        <v>8.0640900000000002</v>
      </c>
      <c r="I33">
        <v>0.31239800000000001</v>
      </c>
      <c r="J33">
        <v>2</v>
      </c>
      <c r="K33">
        <v>0</v>
      </c>
      <c r="L33">
        <f t="shared" si="0"/>
        <v>6.8490074364846114</v>
      </c>
      <c r="M33">
        <f t="shared" si="1"/>
        <v>0.2653264317663766</v>
      </c>
      <c r="N33">
        <v>6.6</v>
      </c>
      <c r="O33">
        <f t="shared" si="2"/>
        <v>-1.5969333333333325E-2</v>
      </c>
      <c r="P33">
        <f t="shared" si="3"/>
        <v>2.0769280000000003E-5</v>
      </c>
      <c r="Q33" s="1">
        <f t="shared" si="29"/>
        <v>1.1917733333333333E-4</v>
      </c>
      <c r="R33" s="1">
        <f t="shared" si="15"/>
        <v>-1.608851066666666E-2</v>
      </c>
      <c r="S33">
        <f t="shared" si="4"/>
        <v>1.1655289367011436E-2</v>
      </c>
      <c r="T33">
        <f t="shared" si="22"/>
        <v>1.8348230942204934E-9</v>
      </c>
      <c r="U33">
        <f>S33</f>
        <v>1.1655289367011436E-2</v>
      </c>
      <c r="V33">
        <f>T33</f>
        <v>1.8348230942204934E-9</v>
      </c>
      <c r="W33">
        <f t="shared" si="23"/>
        <v>6.4376080458500065E-7</v>
      </c>
      <c r="X33">
        <f>S32</f>
        <v>1.1655473478162447E-2</v>
      </c>
      <c r="Y33">
        <f>T32</f>
        <v>3.2426965193304211E-9</v>
      </c>
      <c r="Z33">
        <f>S34</f>
        <v>1.1655095089702009E-2</v>
      </c>
      <c r="AA33">
        <f>T34</f>
        <v>3.3769070836274565E-9</v>
      </c>
      <c r="AB33">
        <f t="shared" si="5"/>
        <v>1.8411115101056585E-7</v>
      </c>
      <c r="AC33">
        <f t="shared" si="16"/>
        <v>3.7258095098330634E-9</v>
      </c>
      <c r="AD33">
        <f t="shared" si="6"/>
        <v>-1.9427730942739307E-7</v>
      </c>
      <c r="AE33">
        <f t="shared" si="17"/>
        <v>3.8431858188927272E-9</v>
      </c>
      <c r="AF33" s="1">
        <f t="shared" si="7"/>
        <v>1.0169077658689083E-11</v>
      </c>
      <c r="AG33" s="1">
        <f t="shared" si="18"/>
        <v>2.0817885832706061E-13</v>
      </c>
      <c r="AH33" s="1">
        <f t="shared" si="7"/>
        <v>-1.0730588756000722E-11</v>
      </c>
      <c r="AI33" s="1">
        <f t="shared" si="19"/>
        <v>-2.1485119736610832E-13</v>
      </c>
      <c r="AJ33">
        <f t="shared" si="20"/>
        <v>4.8739692482332592E-24</v>
      </c>
      <c r="AK33">
        <f t="shared" si="26"/>
        <v>9.8633248863935996E-26</v>
      </c>
      <c r="AL33">
        <f t="shared" si="21"/>
        <v>-5.1430976699736676E-24</v>
      </c>
      <c r="AM33">
        <f t="shared" si="27"/>
        <v>-1.0174054854530491E-25</v>
      </c>
      <c r="AN33">
        <f t="shared" si="8"/>
        <v>-6.4437333333333333</v>
      </c>
      <c r="AO33">
        <f t="shared" si="9"/>
        <v>136.89622222222221</v>
      </c>
      <c r="AP33">
        <f t="shared" si="10"/>
        <v>-63.758088888888878</v>
      </c>
      <c r="AQ33" s="1">
        <f t="shared" si="11"/>
        <v>0.55465999999999982</v>
      </c>
      <c r="AR33" s="1">
        <f t="shared" si="12"/>
        <v>8.6261565722864073E-2</v>
      </c>
      <c r="AS33" s="1">
        <f t="shared" si="13"/>
        <v>0.55906795377777774</v>
      </c>
    </row>
    <row r="34" spans="3:45" x14ac:dyDescent="0.25">
      <c r="C34">
        <v>30</v>
      </c>
      <c r="D34">
        <v>33.656599999999997</v>
      </c>
      <c r="E34">
        <v>0.40187899999999999</v>
      </c>
      <c r="F34">
        <v>1217.24</v>
      </c>
      <c r="G34">
        <v>0.362931</v>
      </c>
      <c r="H34">
        <v>13.690099999999999</v>
      </c>
      <c r="I34">
        <v>0.61931400000000003</v>
      </c>
      <c r="J34">
        <v>2</v>
      </c>
      <c r="K34">
        <v>1</v>
      </c>
      <c r="L34">
        <f t="shared" si="0"/>
        <v>11.627300378123008</v>
      </c>
      <c r="M34">
        <f t="shared" si="1"/>
        <v>0.52599688142357426</v>
      </c>
      <c r="N34">
        <v>6.6</v>
      </c>
      <c r="O34">
        <f t="shared" si="2"/>
        <v>-1.8035733333333335E-2</v>
      </c>
      <c r="P34">
        <f t="shared" si="3"/>
        <v>3.3873559999999998E-5</v>
      </c>
      <c r="Q34" s="1">
        <f t="shared" si="29"/>
        <v>1.1917733333333333E-4</v>
      </c>
      <c r="R34" s="1">
        <f t="shared" si="15"/>
        <v>-1.815491066666667E-2</v>
      </c>
      <c r="S34">
        <f t="shared" si="4"/>
        <v>1.1655095089702009E-2</v>
      </c>
      <c r="T34">
        <f t="shared" si="22"/>
        <v>3.3769070836274565E-9</v>
      </c>
      <c r="U34" t="s">
        <v>18</v>
      </c>
      <c r="V34" t="s">
        <v>18</v>
      </c>
      <c r="W34" t="e">
        <f t="shared" si="23"/>
        <v>#VALUE!</v>
      </c>
      <c r="X34" t="s">
        <v>18</v>
      </c>
      <c r="Y34" t="s">
        <v>18</v>
      </c>
      <c r="Z34" t="s">
        <v>18</v>
      </c>
      <c r="AA34" t="s">
        <v>18</v>
      </c>
      <c r="AB34" t="e">
        <f t="shared" si="5"/>
        <v>#VALUE!</v>
      </c>
      <c r="AC34" t="e">
        <f t="shared" si="16"/>
        <v>#VALUE!</v>
      </c>
      <c r="AD34" t="e">
        <f t="shared" si="6"/>
        <v>#VALUE!</v>
      </c>
      <c r="AE34" t="e">
        <f t="shared" si="17"/>
        <v>#VALUE!</v>
      </c>
      <c r="AF34" s="1" t="e">
        <f t="shared" si="7"/>
        <v>#VALUE!</v>
      </c>
      <c r="AG34" s="1" t="e">
        <f t="shared" si="18"/>
        <v>#VALUE!</v>
      </c>
      <c r="AH34" s="1" t="e">
        <f t="shared" si="7"/>
        <v>#VALUE!</v>
      </c>
      <c r="AI34" s="1" t="e">
        <f t="shared" si="19"/>
        <v>#VALUE!</v>
      </c>
      <c r="AJ34" t="e">
        <f t="shared" si="20"/>
        <v>#VALUE!</v>
      </c>
      <c r="AK34" t="e">
        <f t="shared" si="26"/>
        <v>#VALUE!</v>
      </c>
      <c r="AL34" t="e">
        <f t="shared" si="21"/>
        <v>#VALUE!</v>
      </c>
      <c r="AM34" t="e">
        <f t="shared" si="27"/>
        <v>#VALUE!</v>
      </c>
      <c r="AN34">
        <f t="shared" si="8"/>
        <v>-6.4437333333333333</v>
      </c>
      <c r="AO34">
        <f t="shared" si="9"/>
        <v>136.89622222222221</v>
      </c>
      <c r="AP34">
        <f t="shared" si="10"/>
        <v>-63.758088888888878</v>
      </c>
      <c r="AQ34" s="1">
        <f t="shared" si="11"/>
        <v>0.55465999999999982</v>
      </c>
      <c r="AR34" s="1">
        <f t="shared" si="12"/>
        <v>8.6261565722864073E-2</v>
      </c>
      <c r="AS34" s="1">
        <f t="shared" si="13"/>
        <v>0.55906795377777774</v>
      </c>
    </row>
    <row r="35" spans="3:45" s="1" customFormat="1" x14ac:dyDescent="0.25">
      <c r="C35" s="1">
        <v>31</v>
      </c>
      <c r="D35" s="1">
        <v>34.948900000000002</v>
      </c>
      <c r="E35" s="1">
        <v>0.790265</v>
      </c>
      <c r="F35" s="1">
        <v>828.23400000000004</v>
      </c>
      <c r="G35" s="1">
        <v>0.48354799999999998</v>
      </c>
      <c r="H35" s="1">
        <v>16.5261</v>
      </c>
      <c r="I35" s="1">
        <v>0.88018700000000005</v>
      </c>
      <c r="J35" s="1">
        <v>-2</v>
      </c>
      <c r="K35" s="1">
        <v>-1</v>
      </c>
      <c r="L35" s="1">
        <f t="shared" si="0"/>
        <v>14.035977003739831</v>
      </c>
      <c r="M35" s="1">
        <f t="shared" si="1"/>
        <v>0.7475620074301107</v>
      </c>
      <c r="N35" s="1">
        <v>6.9</v>
      </c>
      <c r="O35" s="1">
        <f t="shared" si="2"/>
        <v>1.8271493333333333E-2</v>
      </c>
      <c r="P35" s="1">
        <f t="shared" si="3"/>
        <v>4.5131146666666664E-5</v>
      </c>
      <c r="Q35" s="1">
        <f>AVERAGE(O$35:O$44)</f>
        <v>1.289026666666665E-4</v>
      </c>
      <c r="R35" s="1">
        <f t="shared" si="15"/>
        <v>1.8142590666666666E-2</v>
      </c>
      <c r="S35">
        <f t="shared" si="4"/>
        <v>1.1655096317484886E-2</v>
      </c>
      <c r="T35">
        <f t="shared" si="22"/>
        <v>4.4961394973618456E-9</v>
      </c>
      <c r="U35" s="1" t="s">
        <v>18</v>
      </c>
      <c r="V35" s="1" t="s">
        <v>18</v>
      </c>
      <c r="W35" t="e">
        <f t="shared" si="23"/>
        <v>#VALUE!</v>
      </c>
      <c r="X35" s="1" t="s">
        <v>18</v>
      </c>
      <c r="Y35" s="1" t="s">
        <v>18</v>
      </c>
      <c r="Z35" s="1" t="s">
        <v>18</v>
      </c>
      <c r="AA35" s="1" t="s">
        <v>18</v>
      </c>
      <c r="AB35" s="1" t="e">
        <f t="shared" si="5"/>
        <v>#VALUE!</v>
      </c>
      <c r="AC35" s="1" t="e">
        <f t="shared" si="16"/>
        <v>#VALUE!</v>
      </c>
      <c r="AD35" s="1" t="e">
        <f t="shared" si="6"/>
        <v>#VALUE!</v>
      </c>
      <c r="AE35" s="1" t="e">
        <f t="shared" si="17"/>
        <v>#VALUE!</v>
      </c>
      <c r="AF35" s="1" t="e">
        <f t="shared" si="7"/>
        <v>#VALUE!</v>
      </c>
      <c r="AG35" s="1" t="e">
        <f t="shared" si="18"/>
        <v>#VALUE!</v>
      </c>
      <c r="AH35" s="1" t="e">
        <f t="shared" si="7"/>
        <v>#VALUE!</v>
      </c>
      <c r="AI35" s="1" t="e">
        <f t="shared" si="19"/>
        <v>#VALUE!</v>
      </c>
      <c r="AJ35" t="e">
        <f t="shared" si="20"/>
        <v>#VALUE!</v>
      </c>
      <c r="AK35" t="e">
        <f t="shared" si="26"/>
        <v>#VALUE!</v>
      </c>
      <c r="AL35" t="e">
        <f t="shared" si="21"/>
        <v>#VALUE!</v>
      </c>
      <c r="AM35" t="e">
        <f t="shared" si="27"/>
        <v>#VALUE!</v>
      </c>
      <c r="AN35">
        <f t="shared" si="8"/>
        <v>-6.5684400000000007</v>
      </c>
      <c r="AO35">
        <f t="shared" si="9"/>
        <v>139.11833333333334</v>
      </c>
      <c r="AP35">
        <f t="shared" si="10"/>
        <v>-74.856933333333359</v>
      </c>
      <c r="AQ35" s="1">
        <f t="shared" si="11"/>
        <v>0.57005749999999988</v>
      </c>
      <c r="AR35" s="1">
        <f t="shared" si="12"/>
        <v>8.9229204381525221E-2</v>
      </c>
      <c r="AS35" s="1">
        <f t="shared" si="13"/>
        <v>0.57233613826666663</v>
      </c>
    </row>
    <row r="36" spans="3:45" x14ac:dyDescent="0.25">
      <c r="C36">
        <v>32</v>
      </c>
      <c r="D36">
        <v>24.699000000000002</v>
      </c>
      <c r="E36">
        <v>1.4079699999999999</v>
      </c>
      <c r="F36">
        <v>850.52800000000002</v>
      </c>
      <c r="G36">
        <v>0.19345300000000001</v>
      </c>
      <c r="H36">
        <v>6.3645500000000004</v>
      </c>
      <c r="I36">
        <v>0.30611500000000003</v>
      </c>
      <c r="J36">
        <v>-2</v>
      </c>
      <c r="K36">
        <v>0</v>
      </c>
      <c r="L36">
        <f t="shared" si="0"/>
        <v>5.4055510640231121</v>
      </c>
      <c r="M36">
        <f t="shared" si="1"/>
        <v>0.25999014289516698</v>
      </c>
      <c r="N36">
        <v>6.9</v>
      </c>
      <c r="O36">
        <f t="shared" si="2"/>
        <v>1.6190719999999999E-2</v>
      </c>
      <c r="P36">
        <f t="shared" si="3"/>
        <v>1.8055613333333336E-5</v>
      </c>
      <c r="Q36" s="1">
        <f t="shared" ref="Q36:Q44" si="30">AVERAGE(O$35:O$44)</f>
        <v>1.289026666666665E-4</v>
      </c>
      <c r="R36" s="1">
        <f t="shared" si="15"/>
        <v>1.6061817333333332E-2</v>
      </c>
      <c r="S36">
        <f t="shared" si="4"/>
        <v>1.1655291723227389E-2</v>
      </c>
      <c r="T36">
        <f t="shared" si="22"/>
        <v>1.5924424789724291E-9</v>
      </c>
      <c r="U36">
        <f>S36</f>
        <v>1.1655291723227389E-2</v>
      </c>
      <c r="V36">
        <f>T36</f>
        <v>1.5924424789724291E-9</v>
      </c>
      <c r="W36">
        <f t="shared" si="23"/>
        <v>6.4376093472672689E-7</v>
      </c>
      <c r="X36">
        <f>S35</f>
        <v>1.1655096317484886E-2</v>
      </c>
      <c r="Y36">
        <f>T35</f>
        <v>4.4961394973618456E-9</v>
      </c>
      <c r="Z36">
        <f>S37</f>
        <v>1.1655465820981507E-2</v>
      </c>
      <c r="AA36">
        <f>T37</f>
        <v>3.4295036033814202E-9</v>
      </c>
      <c r="AB36">
        <f t="shared" si="5"/>
        <v>-1.9540574250354048E-7</v>
      </c>
      <c r="AC36">
        <f t="shared" si="16"/>
        <v>4.7698158694621626E-9</v>
      </c>
      <c r="AD36">
        <f t="shared" si="6"/>
        <v>1.7409775411765527E-7</v>
      </c>
      <c r="AE36">
        <f t="shared" si="17"/>
        <v>3.7811860592203075E-9</v>
      </c>
      <c r="AF36" s="1">
        <f t="shared" si="7"/>
        <v>-1.0792915907403506E-11</v>
      </c>
      <c r="AG36" s="1">
        <f t="shared" si="18"/>
        <v>-2.6555960288866536E-13</v>
      </c>
      <c r="AH36" s="1">
        <f t="shared" si="7"/>
        <v>9.6160040937672056E-12</v>
      </c>
      <c r="AI36" s="1">
        <f t="shared" si="19"/>
        <v>2.1095489925487332E-13</v>
      </c>
      <c r="AJ36">
        <f t="shared" si="20"/>
        <v>-5.1729696008458445E-24</v>
      </c>
      <c r="AK36">
        <f t="shared" si="26"/>
        <v>-1.2627117391035377E-25</v>
      </c>
      <c r="AL36">
        <f t="shared" si="21"/>
        <v>4.6088839462322741E-24</v>
      </c>
      <c r="AM36">
        <f t="shared" si="27"/>
        <v>1.000992104391271E-25</v>
      </c>
      <c r="AN36">
        <f t="shared" si="8"/>
        <v>-6.5684400000000007</v>
      </c>
      <c r="AO36">
        <f t="shared" si="9"/>
        <v>139.11833333333334</v>
      </c>
      <c r="AP36">
        <f t="shared" si="10"/>
        <v>-74.856933333333359</v>
      </c>
      <c r="AQ36" s="1">
        <f t="shared" si="11"/>
        <v>0.57005749999999988</v>
      </c>
      <c r="AR36" s="1">
        <f t="shared" si="12"/>
        <v>8.9229204381525221E-2</v>
      </c>
      <c r="AS36" s="1">
        <f t="shared" si="13"/>
        <v>0.57233613826666663</v>
      </c>
    </row>
    <row r="37" spans="3:45" x14ac:dyDescent="0.25">
      <c r="C37">
        <v>33</v>
      </c>
      <c r="D37">
        <v>43.278300000000002</v>
      </c>
      <c r="E37">
        <v>0.31271599999999999</v>
      </c>
      <c r="F37">
        <v>873.16700000000003</v>
      </c>
      <c r="G37">
        <v>0.47974</v>
      </c>
      <c r="H37">
        <v>22.2806</v>
      </c>
      <c r="I37">
        <v>0.96569300000000002</v>
      </c>
      <c r="J37">
        <v>-2</v>
      </c>
      <c r="K37">
        <v>1</v>
      </c>
      <c r="L37">
        <f t="shared" ref="L37:L68" si="31">ABS(H37/SQRT(2*LN(2)))</f>
        <v>18.923399303497238</v>
      </c>
      <c r="M37">
        <f t="shared" ref="M37:M68" si="32">ABS(I37/SQRT(2*LN(2)))</f>
        <v>0.82018411728553797</v>
      </c>
      <c r="N37">
        <v>6.9</v>
      </c>
      <c r="O37">
        <f t="shared" ref="O37:O68" si="33">(1024-F37)*0.014/150</f>
        <v>1.4077746666666663E-2</v>
      </c>
      <c r="P37">
        <f t="shared" ref="P37:P68" si="34">G37*0.014/150</f>
        <v>4.4775733333333332E-5</v>
      </c>
      <c r="Q37" s="1">
        <f t="shared" si="30"/>
        <v>1.289026666666665E-4</v>
      </c>
      <c r="R37" s="1">
        <f t="shared" si="15"/>
        <v>1.3948843999999997E-2</v>
      </c>
      <c r="S37">
        <f t="shared" si="4"/>
        <v>1.1655465820981507E-2</v>
      </c>
      <c r="T37">
        <f t="shared" si="22"/>
        <v>3.4295036033814202E-9</v>
      </c>
      <c r="U37" t="s">
        <v>18</v>
      </c>
      <c r="V37" t="s">
        <v>18</v>
      </c>
      <c r="W37" t="e">
        <f t="shared" si="23"/>
        <v>#VALUE!</v>
      </c>
      <c r="X37" t="s">
        <v>18</v>
      </c>
      <c r="Y37" t="s">
        <v>18</v>
      </c>
      <c r="Z37" t="s">
        <v>18</v>
      </c>
      <c r="AA37" t="s">
        <v>18</v>
      </c>
      <c r="AB37" t="e">
        <f t="shared" ref="AB37:AB68" si="35">X37-U37</f>
        <v>#VALUE!</v>
      </c>
      <c r="AC37" t="e">
        <f t="shared" si="16"/>
        <v>#VALUE!</v>
      </c>
      <c r="AD37" t="e">
        <f t="shared" ref="AD37:AD68" si="36">Z37-U37</f>
        <v>#VALUE!</v>
      </c>
      <c r="AE37" t="e">
        <f t="shared" si="17"/>
        <v>#VALUE!</v>
      </c>
      <c r="AF37" s="1" t="e">
        <f t="shared" si="7"/>
        <v>#VALUE!</v>
      </c>
      <c r="AG37" s="1" t="e">
        <f t="shared" si="18"/>
        <v>#VALUE!</v>
      </c>
      <c r="AH37" s="1" t="e">
        <f t="shared" si="7"/>
        <v>#VALUE!</v>
      </c>
      <c r="AI37" s="1" t="e">
        <f t="shared" si="19"/>
        <v>#VALUE!</v>
      </c>
      <c r="AJ37" t="e">
        <f t="shared" si="20"/>
        <v>#VALUE!</v>
      </c>
      <c r="AK37" t="e">
        <f t="shared" si="26"/>
        <v>#VALUE!</v>
      </c>
      <c r="AL37" t="e">
        <f t="shared" si="21"/>
        <v>#VALUE!</v>
      </c>
      <c r="AM37" t="e">
        <f t="shared" si="27"/>
        <v>#VALUE!</v>
      </c>
      <c r="AN37">
        <f t="shared" ref="AN37:AN68" si="37">(-7.31668+6.19432)/(8.7-6)*(N37-6)-6.19432</f>
        <v>-6.5684400000000007</v>
      </c>
      <c r="AO37">
        <f t="shared" ref="AO37:AO68" si="38">(152.451-132.452)/(8.7-6)*(N37-6)+132.452</f>
        <v>139.11833333333334</v>
      </c>
      <c r="AP37">
        <f t="shared" ref="AP37:AP68" si="39">(-141.396+41.5064)/(8.7-6)*(N37-6)-41.5604</f>
        <v>-74.856933333333359</v>
      </c>
      <c r="AQ37" s="1">
        <f t="shared" ref="AQ37:AQ68" si="40">(-6.75*N37^2+142.45*N37-91.48)/1000</f>
        <v>0.57005749999999988</v>
      </c>
      <c r="AR37" s="1">
        <f t="shared" ref="AR37:AR68" si="41">SQRT((N37^2*0.56)^2+(N37*10)^2+49.9^2)/1000</f>
        <v>8.9229204381525221E-2</v>
      </c>
      <c r="AS37" s="1">
        <f t="shared" ref="AS37:AS68" si="42">(AN37*N37^2+AO37*N37+AP37)/1000</f>
        <v>0.57233613826666663</v>
      </c>
    </row>
    <row r="38" spans="3:45" x14ac:dyDescent="0.25">
      <c r="C38">
        <v>34</v>
      </c>
      <c r="D38">
        <v>27.633900000000001</v>
      </c>
      <c r="E38">
        <v>0.92627199999999998</v>
      </c>
      <c r="F38">
        <v>921.05700000000002</v>
      </c>
      <c r="G38">
        <v>0.394872</v>
      </c>
      <c r="H38">
        <v>16.031700000000001</v>
      </c>
      <c r="I38">
        <v>0.55246200000000001</v>
      </c>
      <c r="J38">
        <v>-1</v>
      </c>
      <c r="K38">
        <v>-1</v>
      </c>
      <c r="L38">
        <f t="shared" si="31"/>
        <v>13.616072305677436</v>
      </c>
      <c r="M38">
        <f t="shared" si="32"/>
        <v>0.46921802043071958</v>
      </c>
      <c r="N38">
        <v>6.9</v>
      </c>
      <c r="O38">
        <f t="shared" si="33"/>
        <v>9.6080133333333317E-3</v>
      </c>
      <c r="P38">
        <f t="shared" si="34"/>
        <v>3.6854719999999999E-5</v>
      </c>
      <c r="Q38" s="1">
        <f t="shared" si="30"/>
        <v>1.289026666666665E-4</v>
      </c>
      <c r="R38" s="1">
        <f t="shared" si="15"/>
        <v>9.4791106666666652E-3</v>
      </c>
      <c r="S38">
        <f t="shared" si="4"/>
        <v>1.1655753316431421E-2</v>
      </c>
      <c r="T38">
        <f t="shared" si="22"/>
        <v>1.9182284867420478E-9</v>
      </c>
      <c r="U38" t="s">
        <v>18</v>
      </c>
      <c r="V38" t="s">
        <v>18</v>
      </c>
      <c r="W38" t="e">
        <f t="shared" si="23"/>
        <v>#VALUE!</v>
      </c>
      <c r="X38" t="s">
        <v>18</v>
      </c>
      <c r="Y38" t="s">
        <v>18</v>
      </c>
      <c r="Z38" t="s">
        <v>18</v>
      </c>
      <c r="AA38" t="s">
        <v>18</v>
      </c>
      <c r="AB38" t="e">
        <f t="shared" si="35"/>
        <v>#VALUE!</v>
      </c>
      <c r="AC38" t="e">
        <f t="shared" si="16"/>
        <v>#VALUE!</v>
      </c>
      <c r="AD38" t="e">
        <f t="shared" si="36"/>
        <v>#VALUE!</v>
      </c>
      <c r="AE38" t="e">
        <f t="shared" si="17"/>
        <v>#VALUE!</v>
      </c>
      <c r="AF38" s="1" t="e">
        <f t="shared" si="7"/>
        <v>#VALUE!</v>
      </c>
      <c r="AG38" s="1" t="e">
        <f t="shared" si="18"/>
        <v>#VALUE!</v>
      </c>
      <c r="AH38" s="1" t="e">
        <f t="shared" si="7"/>
        <v>#VALUE!</v>
      </c>
      <c r="AI38" s="1" t="e">
        <f t="shared" si="19"/>
        <v>#VALUE!</v>
      </c>
      <c r="AJ38" t="e">
        <f t="shared" si="20"/>
        <v>#VALUE!</v>
      </c>
      <c r="AK38" t="e">
        <f t="shared" si="26"/>
        <v>#VALUE!</v>
      </c>
      <c r="AL38" t="e">
        <f t="shared" si="21"/>
        <v>#VALUE!</v>
      </c>
      <c r="AM38" t="e">
        <f t="shared" si="27"/>
        <v>#VALUE!</v>
      </c>
      <c r="AN38">
        <f t="shared" si="37"/>
        <v>-6.5684400000000007</v>
      </c>
      <c r="AO38">
        <f t="shared" si="38"/>
        <v>139.11833333333334</v>
      </c>
      <c r="AP38">
        <f t="shared" si="39"/>
        <v>-74.856933333333359</v>
      </c>
      <c r="AQ38" s="1">
        <f t="shared" si="40"/>
        <v>0.57005749999999988</v>
      </c>
      <c r="AR38" s="1">
        <f t="shared" si="41"/>
        <v>8.9229204381525221E-2</v>
      </c>
      <c r="AS38" s="1">
        <f t="shared" si="42"/>
        <v>0.57233613826666663</v>
      </c>
    </row>
    <row r="39" spans="3:45" x14ac:dyDescent="0.25">
      <c r="C39">
        <v>35</v>
      </c>
      <c r="D39">
        <v>57.380899999999997</v>
      </c>
      <c r="E39">
        <v>0.64093800000000001</v>
      </c>
      <c r="F39">
        <v>980.38300000000004</v>
      </c>
      <c r="G39">
        <v>0.75946400000000003</v>
      </c>
      <c r="H39">
        <v>37.377899999999997</v>
      </c>
      <c r="I39">
        <v>1.0926800000000001</v>
      </c>
      <c r="J39">
        <v>-1</v>
      </c>
      <c r="K39">
        <v>0</v>
      </c>
      <c r="L39">
        <f t="shared" si="31"/>
        <v>31.745865318985544</v>
      </c>
      <c r="M39">
        <f t="shared" si="32"/>
        <v>0.92803694473871279</v>
      </c>
      <c r="N39">
        <v>6.9</v>
      </c>
      <c r="O39">
        <f t="shared" si="33"/>
        <v>4.0709199999999961E-3</v>
      </c>
      <c r="P39">
        <f t="shared" si="34"/>
        <v>7.0883306666666662E-5</v>
      </c>
      <c r="Q39" s="1">
        <f t="shared" si="30"/>
        <v>1.289026666666665E-4</v>
      </c>
      <c r="R39" s="1">
        <f t="shared" si="15"/>
        <v>3.9420173333333296E-3</v>
      </c>
      <c r="S39">
        <f t="shared" si="4"/>
        <v>1.1655957338286633E-2</v>
      </c>
      <c r="T39">
        <f t="shared" si="22"/>
        <v>1.5342443170063598E-9</v>
      </c>
      <c r="U39">
        <f>S39</f>
        <v>1.1655957338286633E-2</v>
      </c>
      <c r="V39">
        <f>T39</f>
        <v>1.5342443170063598E-9</v>
      </c>
      <c r="W39">
        <f t="shared" si="23"/>
        <v>6.4379769888354779E-7</v>
      </c>
      <c r="X39">
        <f>S38</f>
        <v>1.1655753316431421E-2</v>
      </c>
      <c r="Y39">
        <f>T38</f>
        <v>1.9182284867420478E-9</v>
      </c>
      <c r="Z39" t="s">
        <v>18</v>
      </c>
      <c r="AA39" t="s">
        <v>18</v>
      </c>
      <c r="AB39">
        <f t="shared" si="35"/>
        <v>-2.0402185521226079E-7</v>
      </c>
      <c r="AC39">
        <f t="shared" si="16"/>
        <v>2.4563196354739743E-9</v>
      </c>
      <c r="AD39" t="e">
        <f t="shared" si="36"/>
        <v>#VALUE!</v>
      </c>
      <c r="AE39" t="e">
        <f t="shared" si="17"/>
        <v>#VALUE!</v>
      </c>
      <c r="AF39" s="1">
        <f t="shared" si="7"/>
        <v>-1.1268812770630256E-11</v>
      </c>
      <c r="AG39" s="1">
        <f t="shared" si="18"/>
        <v>-1.4007658056626534E-13</v>
      </c>
      <c r="AH39" s="1" t="e">
        <f t="shared" si="7"/>
        <v>#VALUE!</v>
      </c>
      <c r="AI39" s="1" t="e">
        <f t="shared" si="19"/>
        <v>#VALUE!</v>
      </c>
      <c r="AJ39">
        <f t="shared" si="20"/>
        <v>-5.4007552321764266E-24</v>
      </c>
      <c r="AK39">
        <f t="shared" si="26"/>
        <v>-6.5022353169835175E-26</v>
      </c>
      <c r="AL39" t="e">
        <f t="shared" si="21"/>
        <v>#VALUE!</v>
      </c>
      <c r="AM39" t="e">
        <f t="shared" si="27"/>
        <v>#VALUE!</v>
      </c>
      <c r="AN39">
        <f t="shared" si="37"/>
        <v>-6.5684400000000007</v>
      </c>
      <c r="AO39">
        <f t="shared" si="38"/>
        <v>139.11833333333334</v>
      </c>
      <c r="AP39">
        <f t="shared" si="39"/>
        <v>-74.856933333333359</v>
      </c>
      <c r="AQ39" s="1">
        <f t="shared" si="40"/>
        <v>0.57005749999999988</v>
      </c>
      <c r="AR39" s="1">
        <f t="shared" si="41"/>
        <v>8.9229204381525221E-2</v>
      </c>
      <c r="AS39" s="1">
        <f t="shared" si="42"/>
        <v>0.57233613826666663</v>
      </c>
    </row>
    <row r="40" spans="3:45" x14ac:dyDescent="0.25">
      <c r="C40">
        <v>36</v>
      </c>
      <c r="D40">
        <v>58.081099999999999</v>
      </c>
      <c r="E40">
        <v>0.452129</v>
      </c>
      <c r="F40">
        <v>1063.81</v>
      </c>
      <c r="G40">
        <v>0.803813</v>
      </c>
      <c r="H40">
        <v>40.306600000000003</v>
      </c>
      <c r="I40">
        <v>1.21994</v>
      </c>
      <c r="J40">
        <v>1</v>
      </c>
      <c r="K40">
        <v>0</v>
      </c>
      <c r="L40">
        <f t="shared" si="31"/>
        <v>34.233274075489071</v>
      </c>
      <c r="M40">
        <f t="shared" si="32"/>
        <v>1.0361216370433659</v>
      </c>
      <c r="N40">
        <v>6.9</v>
      </c>
      <c r="O40">
        <f t="shared" si="33"/>
        <v>-3.7155999999999951E-3</v>
      </c>
      <c r="P40">
        <f t="shared" si="34"/>
        <v>7.5022546666666674E-5</v>
      </c>
      <c r="Q40" s="1">
        <f t="shared" si="30"/>
        <v>1.289026666666665E-4</v>
      </c>
      <c r="R40" s="1">
        <f t="shared" si="15"/>
        <v>-3.8445026666666616E-3</v>
      </c>
      <c r="S40">
        <f t="shared" si="4"/>
        <v>1.1655959422851119E-2</v>
      </c>
      <c r="T40">
        <f t="shared" si="22"/>
        <v>1.5836671780016131E-9</v>
      </c>
      <c r="U40">
        <f>S40</f>
        <v>1.1655959422851119E-2</v>
      </c>
      <c r="V40">
        <f>T40</f>
        <v>1.5836671780016131E-9</v>
      </c>
      <c r="W40">
        <f t="shared" si="23"/>
        <v>6.4379781402105046E-7</v>
      </c>
      <c r="X40" t="s">
        <v>18</v>
      </c>
      <c r="Y40" t="s">
        <v>18</v>
      </c>
      <c r="Z40">
        <f>S41</f>
        <v>1.165574266624721E-2</v>
      </c>
      <c r="AA40">
        <f>T41</f>
        <v>1.8972548824902608E-9</v>
      </c>
      <c r="AB40" t="e">
        <f t="shared" si="35"/>
        <v>#VALUE!</v>
      </c>
      <c r="AC40" t="e">
        <f t="shared" si="16"/>
        <v>#VALUE!</v>
      </c>
      <c r="AD40">
        <f t="shared" si="36"/>
        <v>-2.1675660390879647E-7</v>
      </c>
      <c r="AE40">
        <f t="shared" si="17"/>
        <v>2.4713514156859047E-9</v>
      </c>
      <c r="AF40" s="1" t="e">
        <f t="shared" si="7"/>
        <v>#VALUE!</v>
      </c>
      <c r="AG40" s="1" t="e">
        <f t="shared" si="18"/>
        <v>#VALUE!</v>
      </c>
      <c r="AH40" s="1">
        <f t="shared" si="7"/>
        <v>-1.197219574199373E-11</v>
      </c>
      <c r="AI40" s="1">
        <f t="shared" si="19"/>
        <v>-1.4143484971439538E-13</v>
      </c>
      <c r="AJ40" t="e">
        <f t="shared" si="20"/>
        <v>#VALUE!</v>
      </c>
      <c r="AK40" t="e">
        <f t="shared" si="26"/>
        <v>#VALUE!</v>
      </c>
      <c r="AL40">
        <f t="shared" si="21"/>
        <v>-5.7378615251346227E-24</v>
      </c>
      <c r="AM40">
        <f t="shared" si="27"/>
        <v>-6.5420254554848693E-26</v>
      </c>
      <c r="AN40">
        <f t="shared" si="37"/>
        <v>-6.5684400000000007</v>
      </c>
      <c r="AO40">
        <f t="shared" si="38"/>
        <v>139.11833333333334</v>
      </c>
      <c r="AP40">
        <f t="shared" si="39"/>
        <v>-74.856933333333359</v>
      </c>
      <c r="AQ40" s="1">
        <f t="shared" si="40"/>
        <v>0.57005749999999988</v>
      </c>
      <c r="AR40" s="1">
        <f t="shared" si="41"/>
        <v>8.9229204381525221E-2</v>
      </c>
      <c r="AS40" s="1">
        <f t="shared" si="42"/>
        <v>0.57233613826666663</v>
      </c>
    </row>
    <row r="41" spans="3:45" x14ac:dyDescent="0.25">
      <c r="C41">
        <v>37</v>
      </c>
      <c r="D41">
        <v>26.2347</v>
      </c>
      <c r="E41">
        <v>0.85315099999999999</v>
      </c>
      <c r="F41">
        <v>1126.3499999999999</v>
      </c>
      <c r="G41">
        <v>0.38238699999999998</v>
      </c>
      <c r="H41">
        <v>15.8202</v>
      </c>
      <c r="I41">
        <v>0.57816199999999995</v>
      </c>
      <c r="J41">
        <v>1</v>
      </c>
      <c r="K41">
        <v>1</v>
      </c>
      <c r="L41">
        <f t="shared" si="31"/>
        <v>13.436440744916519</v>
      </c>
      <c r="M41">
        <f t="shared" si="32"/>
        <v>0.49104559069812165</v>
      </c>
      <c r="N41">
        <v>6.9</v>
      </c>
      <c r="O41">
        <f t="shared" si="33"/>
        <v>-9.552666666666659E-3</v>
      </c>
      <c r="P41">
        <f t="shared" si="34"/>
        <v>3.5689453333333332E-5</v>
      </c>
      <c r="Q41" s="1">
        <f t="shared" si="30"/>
        <v>1.289026666666665E-4</v>
      </c>
      <c r="R41" s="1">
        <f t="shared" si="15"/>
        <v>-9.6815693333333255E-3</v>
      </c>
      <c r="S41">
        <f t="shared" si="4"/>
        <v>1.165574266624721E-2</v>
      </c>
      <c r="T41">
        <f t="shared" si="22"/>
        <v>1.8972548824902608E-9</v>
      </c>
      <c r="U41" t="s">
        <v>18</v>
      </c>
      <c r="V41" t="s">
        <v>18</v>
      </c>
      <c r="W41" t="e">
        <f t="shared" si="23"/>
        <v>#VALUE!</v>
      </c>
      <c r="X41" t="s">
        <v>18</v>
      </c>
      <c r="Y41" t="s">
        <v>18</v>
      </c>
      <c r="Z41" t="s">
        <v>18</v>
      </c>
      <c r="AA41" t="s">
        <v>18</v>
      </c>
      <c r="AB41" t="e">
        <f t="shared" si="35"/>
        <v>#VALUE!</v>
      </c>
      <c r="AC41" t="e">
        <f t="shared" si="16"/>
        <v>#VALUE!</v>
      </c>
      <c r="AD41" t="e">
        <f t="shared" si="36"/>
        <v>#VALUE!</v>
      </c>
      <c r="AE41" t="e">
        <f t="shared" si="17"/>
        <v>#VALUE!</v>
      </c>
      <c r="AF41" s="1" t="e">
        <f t="shared" si="7"/>
        <v>#VALUE!</v>
      </c>
      <c r="AG41" s="1" t="e">
        <f t="shared" si="18"/>
        <v>#VALUE!</v>
      </c>
      <c r="AH41" s="1" t="e">
        <f t="shared" si="7"/>
        <v>#VALUE!</v>
      </c>
      <c r="AI41" s="1" t="e">
        <f t="shared" si="19"/>
        <v>#VALUE!</v>
      </c>
      <c r="AJ41" t="e">
        <f t="shared" si="20"/>
        <v>#VALUE!</v>
      </c>
      <c r="AK41" t="e">
        <f t="shared" si="26"/>
        <v>#VALUE!</v>
      </c>
      <c r="AL41" t="e">
        <f t="shared" si="21"/>
        <v>#VALUE!</v>
      </c>
      <c r="AM41" t="e">
        <f t="shared" si="27"/>
        <v>#VALUE!</v>
      </c>
      <c r="AN41">
        <f t="shared" si="37"/>
        <v>-6.5684400000000007</v>
      </c>
      <c r="AO41">
        <f t="shared" si="38"/>
        <v>139.11833333333334</v>
      </c>
      <c r="AP41">
        <f t="shared" si="39"/>
        <v>-74.856933333333359</v>
      </c>
      <c r="AQ41" s="1">
        <f t="shared" si="40"/>
        <v>0.57005749999999988</v>
      </c>
      <c r="AR41" s="1">
        <f t="shared" si="41"/>
        <v>8.9229204381525221E-2</v>
      </c>
      <c r="AS41" s="1">
        <f t="shared" si="42"/>
        <v>0.57233613826666663</v>
      </c>
    </row>
    <row r="42" spans="3:45" x14ac:dyDescent="0.25">
      <c r="C42">
        <v>38</v>
      </c>
      <c r="D42">
        <v>38.525700000000001</v>
      </c>
      <c r="E42">
        <v>0.31522699999999998</v>
      </c>
      <c r="F42">
        <v>1170.26</v>
      </c>
      <c r="G42">
        <v>0.415746</v>
      </c>
      <c r="H42">
        <v>18.616199999999999</v>
      </c>
      <c r="I42">
        <v>0.82225300000000001</v>
      </c>
      <c r="J42">
        <v>2</v>
      </c>
      <c r="K42">
        <v>-1</v>
      </c>
      <c r="L42">
        <f t="shared" si="31"/>
        <v>15.81114449852182</v>
      </c>
      <c r="M42">
        <f t="shared" si="32"/>
        <v>0.69835739825222454</v>
      </c>
      <c r="N42">
        <v>6.9</v>
      </c>
      <c r="O42">
        <f t="shared" si="33"/>
        <v>-1.3650933333333332E-2</v>
      </c>
      <c r="P42">
        <f t="shared" si="34"/>
        <v>3.8802959999999998E-5</v>
      </c>
      <c r="Q42" s="1">
        <f t="shared" si="30"/>
        <v>1.289026666666665E-4</v>
      </c>
      <c r="R42" s="1">
        <f t="shared" si="15"/>
        <v>-1.3779835999999998E-2</v>
      </c>
      <c r="S42">
        <f t="shared" si="4"/>
        <v>1.1655478687367072E-2</v>
      </c>
      <c r="T42">
        <f t="shared" si="22"/>
        <v>2.9360183416938798E-9</v>
      </c>
      <c r="U42" t="s">
        <v>18</v>
      </c>
      <c r="V42" t="s">
        <v>18</v>
      </c>
      <c r="W42" t="e">
        <f t="shared" si="23"/>
        <v>#VALUE!</v>
      </c>
      <c r="X42" t="s">
        <v>18</v>
      </c>
      <c r="Y42" t="s">
        <v>18</v>
      </c>
      <c r="Z42" t="s">
        <v>18</v>
      </c>
      <c r="AA42" t="s">
        <v>18</v>
      </c>
      <c r="AB42" t="e">
        <f t="shared" si="35"/>
        <v>#VALUE!</v>
      </c>
      <c r="AC42" t="e">
        <f t="shared" si="16"/>
        <v>#VALUE!</v>
      </c>
      <c r="AD42" t="e">
        <f t="shared" si="36"/>
        <v>#VALUE!</v>
      </c>
      <c r="AE42" t="e">
        <f t="shared" si="17"/>
        <v>#VALUE!</v>
      </c>
      <c r="AF42" s="1" t="e">
        <f t="shared" si="7"/>
        <v>#VALUE!</v>
      </c>
      <c r="AG42" s="1" t="e">
        <f t="shared" si="18"/>
        <v>#VALUE!</v>
      </c>
      <c r="AH42" s="1" t="e">
        <f t="shared" si="7"/>
        <v>#VALUE!</v>
      </c>
      <c r="AI42" s="1" t="e">
        <f t="shared" si="19"/>
        <v>#VALUE!</v>
      </c>
      <c r="AJ42" t="e">
        <f t="shared" si="20"/>
        <v>#VALUE!</v>
      </c>
      <c r="AK42" t="e">
        <f t="shared" si="26"/>
        <v>#VALUE!</v>
      </c>
      <c r="AL42" t="e">
        <f t="shared" si="21"/>
        <v>#VALUE!</v>
      </c>
      <c r="AM42" t="e">
        <f t="shared" si="27"/>
        <v>#VALUE!</v>
      </c>
      <c r="AN42">
        <f t="shared" si="37"/>
        <v>-6.5684400000000007</v>
      </c>
      <c r="AO42">
        <f t="shared" si="38"/>
        <v>139.11833333333334</v>
      </c>
      <c r="AP42">
        <f t="shared" si="39"/>
        <v>-74.856933333333359</v>
      </c>
      <c r="AQ42" s="1">
        <f t="shared" si="40"/>
        <v>0.57005749999999988</v>
      </c>
      <c r="AR42" s="1">
        <f t="shared" si="41"/>
        <v>8.9229204381525221E-2</v>
      </c>
      <c r="AS42" s="1">
        <f t="shared" si="42"/>
        <v>0.57233613826666663</v>
      </c>
    </row>
    <row r="43" spans="3:45" x14ac:dyDescent="0.25">
      <c r="C43">
        <v>39</v>
      </c>
      <c r="D43">
        <v>38.920900000000003</v>
      </c>
      <c r="E43">
        <v>2.0998600000000001</v>
      </c>
      <c r="F43">
        <v>1194.8800000000001</v>
      </c>
      <c r="G43">
        <v>0.22554299999999999</v>
      </c>
      <c r="H43">
        <v>8.3149999999999995</v>
      </c>
      <c r="I43">
        <v>0.314498</v>
      </c>
      <c r="J43">
        <v>2</v>
      </c>
      <c r="K43">
        <v>0</v>
      </c>
      <c r="L43">
        <f t="shared" si="31"/>
        <v>7.0621107693948781</v>
      </c>
      <c r="M43">
        <f t="shared" si="32"/>
        <v>0.26711000754698144</v>
      </c>
      <c r="N43">
        <v>6.9</v>
      </c>
      <c r="O43">
        <f t="shared" si="33"/>
        <v>-1.5948800000000009E-2</v>
      </c>
      <c r="P43">
        <f t="shared" si="34"/>
        <v>2.105068E-5</v>
      </c>
      <c r="Q43" s="1">
        <f t="shared" si="30"/>
        <v>1.289026666666665E-4</v>
      </c>
      <c r="R43" s="1">
        <f t="shared" si="15"/>
        <v>-1.6077702666666676E-2</v>
      </c>
      <c r="S43">
        <f t="shared" si="4"/>
        <v>1.1655290321503177E-2</v>
      </c>
      <c r="T43">
        <f t="shared" si="22"/>
        <v>1.8584333926192448E-9</v>
      </c>
      <c r="U43">
        <f>S43</f>
        <v>1.1655290321503177E-2</v>
      </c>
      <c r="V43">
        <f>T43</f>
        <v>1.8584333926192448E-9</v>
      </c>
      <c r="W43">
        <f t="shared" si="23"/>
        <v>6.4376085730478742E-7</v>
      </c>
      <c r="X43">
        <f>S42</f>
        <v>1.1655478687367072E-2</v>
      </c>
      <c r="Y43">
        <f>T42</f>
        <v>2.9360183416938798E-9</v>
      </c>
      <c r="Z43">
        <f>S44</f>
        <v>1.1655091511365664E-2</v>
      </c>
      <c r="AA43">
        <f>T44</f>
        <v>3.4427692620602431E-9</v>
      </c>
      <c r="AB43">
        <f t="shared" si="35"/>
        <v>1.8836586389466003E-7</v>
      </c>
      <c r="AC43">
        <f t="shared" si="16"/>
        <v>3.4747630678314107E-9</v>
      </c>
      <c r="AD43">
        <f t="shared" si="36"/>
        <v>-1.988101375124951E-7</v>
      </c>
      <c r="AE43">
        <f t="shared" si="17"/>
        <v>3.912343909549505E-9</v>
      </c>
      <c r="AF43" s="1">
        <f t="shared" si="7"/>
        <v>1.0404079751154932E-11</v>
      </c>
      <c r="AG43" s="1">
        <f t="shared" si="18"/>
        <v>1.9460206569256701E-13</v>
      </c>
      <c r="AH43" s="1">
        <f t="shared" si="7"/>
        <v>-1.0980952085749522E-11</v>
      </c>
      <c r="AI43" s="1">
        <f t="shared" si="19"/>
        <v>-2.1874487563669132E-13</v>
      </c>
      <c r="AJ43">
        <f t="shared" si="20"/>
        <v>4.9866037326619155E-24</v>
      </c>
      <c r="AK43">
        <f t="shared" si="26"/>
        <v>9.1987296034174817E-26</v>
      </c>
      <c r="AL43">
        <f t="shared" si="21"/>
        <v>-5.2630946675415196E-24</v>
      </c>
      <c r="AM43">
        <f t="shared" si="27"/>
        <v>-1.0357136022462804E-25</v>
      </c>
      <c r="AN43">
        <f t="shared" si="37"/>
        <v>-6.5684400000000007</v>
      </c>
      <c r="AO43">
        <f t="shared" si="38"/>
        <v>139.11833333333334</v>
      </c>
      <c r="AP43">
        <f t="shared" si="39"/>
        <v>-74.856933333333359</v>
      </c>
      <c r="AQ43" s="1">
        <f t="shared" si="40"/>
        <v>0.57005749999999988</v>
      </c>
      <c r="AR43" s="1">
        <f t="shared" si="41"/>
        <v>8.9229204381525221E-2</v>
      </c>
      <c r="AS43" s="1">
        <f t="shared" si="42"/>
        <v>0.57233613826666663</v>
      </c>
    </row>
    <row r="44" spans="3:45" x14ac:dyDescent="0.25">
      <c r="C44">
        <v>40</v>
      </c>
      <c r="D44">
        <v>35.075400000000002</v>
      </c>
      <c r="E44">
        <v>0.36659399999999998</v>
      </c>
      <c r="F44">
        <v>1217.52</v>
      </c>
      <c r="G44">
        <v>0.36928</v>
      </c>
      <c r="H44">
        <v>13.8596</v>
      </c>
      <c r="I44">
        <v>0.65517300000000001</v>
      </c>
      <c r="J44">
        <v>2</v>
      </c>
      <c r="K44">
        <v>1</v>
      </c>
      <c r="L44">
        <f t="shared" si="31"/>
        <v>11.77126042327183</v>
      </c>
      <c r="M44">
        <f t="shared" si="32"/>
        <v>0.55645271186010237</v>
      </c>
      <c r="N44">
        <v>6.9</v>
      </c>
      <c r="O44">
        <f t="shared" si="33"/>
        <v>-1.8061866666666666E-2</v>
      </c>
      <c r="P44">
        <f t="shared" si="34"/>
        <v>3.4466133333333332E-5</v>
      </c>
      <c r="Q44" s="1">
        <f t="shared" si="30"/>
        <v>1.289026666666665E-4</v>
      </c>
      <c r="R44" s="1">
        <f t="shared" si="15"/>
        <v>-1.8190769333333332E-2</v>
      </c>
      <c r="S44">
        <f t="shared" si="4"/>
        <v>1.1655091511365664E-2</v>
      </c>
      <c r="T44">
        <f t="shared" si="22"/>
        <v>3.4427692620602431E-9</v>
      </c>
      <c r="U44" t="s">
        <v>18</v>
      </c>
      <c r="V44" t="s">
        <v>18</v>
      </c>
      <c r="W44" t="e">
        <f t="shared" si="23"/>
        <v>#VALUE!</v>
      </c>
      <c r="X44" t="s">
        <v>18</v>
      </c>
      <c r="Y44" t="s">
        <v>18</v>
      </c>
      <c r="Z44" t="s">
        <v>18</v>
      </c>
      <c r="AA44" t="s">
        <v>18</v>
      </c>
      <c r="AB44" t="e">
        <f t="shared" si="35"/>
        <v>#VALUE!</v>
      </c>
      <c r="AC44" t="e">
        <f t="shared" si="16"/>
        <v>#VALUE!</v>
      </c>
      <c r="AD44" t="e">
        <f t="shared" si="36"/>
        <v>#VALUE!</v>
      </c>
      <c r="AE44" t="e">
        <f t="shared" si="17"/>
        <v>#VALUE!</v>
      </c>
      <c r="AF44" s="1" t="e">
        <f t="shared" si="7"/>
        <v>#VALUE!</v>
      </c>
      <c r="AG44" s="1" t="e">
        <f t="shared" si="18"/>
        <v>#VALUE!</v>
      </c>
      <c r="AH44" s="1" t="e">
        <f t="shared" si="7"/>
        <v>#VALUE!</v>
      </c>
      <c r="AI44" s="1" t="e">
        <f t="shared" si="19"/>
        <v>#VALUE!</v>
      </c>
      <c r="AJ44" t="e">
        <f t="shared" si="20"/>
        <v>#VALUE!</v>
      </c>
      <c r="AK44" t="e">
        <f t="shared" si="26"/>
        <v>#VALUE!</v>
      </c>
      <c r="AL44" t="e">
        <f t="shared" si="21"/>
        <v>#VALUE!</v>
      </c>
      <c r="AM44" t="e">
        <f t="shared" si="27"/>
        <v>#VALUE!</v>
      </c>
      <c r="AN44">
        <f t="shared" si="37"/>
        <v>-6.5684400000000007</v>
      </c>
      <c r="AO44">
        <f t="shared" si="38"/>
        <v>139.11833333333334</v>
      </c>
      <c r="AP44">
        <f t="shared" si="39"/>
        <v>-74.856933333333359</v>
      </c>
      <c r="AQ44" s="1">
        <f t="shared" si="40"/>
        <v>0.57005749999999988</v>
      </c>
      <c r="AR44" s="1">
        <f t="shared" si="41"/>
        <v>8.9229204381525221E-2</v>
      </c>
      <c r="AS44" s="1">
        <f t="shared" si="42"/>
        <v>0.57233613826666663</v>
      </c>
    </row>
    <row r="45" spans="3:45" s="1" customFormat="1" x14ac:dyDescent="0.25">
      <c r="C45" s="1">
        <v>41</v>
      </c>
      <c r="D45" s="1">
        <v>38.302</v>
      </c>
      <c r="E45" s="1">
        <v>0.708121</v>
      </c>
      <c r="F45" s="1">
        <v>828.18399999999997</v>
      </c>
      <c r="G45" s="1">
        <v>0.56174999999999997</v>
      </c>
      <c r="H45" s="1">
        <v>17.916799999999999</v>
      </c>
      <c r="I45" s="1">
        <v>1.01047</v>
      </c>
      <c r="J45" s="1">
        <v>-2</v>
      </c>
      <c r="K45" s="1">
        <v>-1</v>
      </c>
      <c r="L45" s="1">
        <f t="shared" si="31"/>
        <v>15.217128831400379</v>
      </c>
      <c r="M45" s="1">
        <f t="shared" si="32"/>
        <v>0.85821419953703459</v>
      </c>
      <c r="N45" s="1">
        <v>7.2</v>
      </c>
      <c r="O45" s="1">
        <f t="shared" si="33"/>
        <v>1.8276160000000003E-2</v>
      </c>
      <c r="P45" s="1">
        <f t="shared" si="34"/>
        <v>5.2429999999999998E-5</v>
      </c>
      <c r="Q45" s="1">
        <f>AVERAGE(O$45:O$54)</f>
        <v>1.1396000000000253E-4</v>
      </c>
      <c r="R45" s="1">
        <f t="shared" si="15"/>
        <v>1.81622E-2</v>
      </c>
      <c r="S45">
        <f t="shared" si="4"/>
        <v>1.1655094362871297E-2</v>
      </c>
      <c r="T45">
        <f t="shared" si="22"/>
        <v>5.2289259483083416E-9</v>
      </c>
      <c r="U45" s="1" t="s">
        <v>18</v>
      </c>
      <c r="V45" s="1" t="s">
        <v>18</v>
      </c>
      <c r="W45" t="e">
        <f t="shared" si="23"/>
        <v>#VALUE!</v>
      </c>
      <c r="X45" s="1" t="s">
        <v>18</v>
      </c>
      <c r="Y45" s="1" t="s">
        <v>18</v>
      </c>
      <c r="Z45" s="1" t="s">
        <v>18</v>
      </c>
      <c r="AA45" s="1" t="s">
        <v>18</v>
      </c>
      <c r="AB45" s="1" t="e">
        <f t="shared" si="35"/>
        <v>#VALUE!</v>
      </c>
      <c r="AC45" s="1" t="e">
        <f t="shared" si="16"/>
        <v>#VALUE!</v>
      </c>
      <c r="AD45" s="1" t="e">
        <f t="shared" si="36"/>
        <v>#VALUE!</v>
      </c>
      <c r="AE45" s="1" t="e">
        <f t="shared" si="17"/>
        <v>#VALUE!</v>
      </c>
      <c r="AF45" s="1" t="e">
        <f t="shared" si="7"/>
        <v>#VALUE!</v>
      </c>
      <c r="AG45" s="1" t="e">
        <f t="shared" si="18"/>
        <v>#VALUE!</v>
      </c>
      <c r="AH45" s="1" t="e">
        <f t="shared" si="7"/>
        <v>#VALUE!</v>
      </c>
      <c r="AI45" s="1" t="e">
        <f t="shared" si="19"/>
        <v>#VALUE!</v>
      </c>
      <c r="AJ45" t="e">
        <f t="shared" si="20"/>
        <v>#VALUE!</v>
      </c>
      <c r="AK45" t="e">
        <f t="shared" si="26"/>
        <v>#VALUE!</v>
      </c>
      <c r="AL45" t="e">
        <f t="shared" si="21"/>
        <v>#VALUE!</v>
      </c>
      <c r="AM45" t="e">
        <f t="shared" si="27"/>
        <v>#VALUE!</v>
      </c>
      <c r="AN45">
        <f t="shared" si="37"/>
        <v>-6.6931466666666672</v>
      </c>
      <c r="AO45">
        <f t="shared" si="38"/>
        <v>141.34044444444444</v>
      </c>
      <c r="AP45">
        <f t="shared" si="39"/>
        <v>-85.955777777777797</v>
      </c>
      <c r="AQ45" s="1">
        <f t="shared" si="40"/>
        <v>0.58423999999999976</v>
      </c>
      <c r="AR45" s="1">
        <f t="shared" si="41"/>
        <v>9.228637019712066E-2</v>
      </c>
      <c r="AS45" s="1">
        <f t="shared" si="42"/>
        <v>0.58472269902222218</v>
      </c>
    </row>
    <row r="46" spans="3:45" x14ac:dyDescent="0.25">
      <c r="C46">
        <v>42</v>
      </c>
      <c r="D46">
        <v>26.017800000000001</v>
      </c>
      <c r="E46">
        <v>1.5707</v>
      </c>
      <c r="F46">
        <v>850.90499999999997</v>
      </c>
      <c r="G46">
        <v>0.20059399999999999</v>
      </c>
      <c r="H46">
        <v>6.6547299999999998</v>
      </c>
      <c r="I46">
        <v>0.32478299999999999</v>
      </c>
      <c r="J46">
        <v>-2</v>
      </c>
      <c r="K46">
        <v>0</v>
      </c>
      <c r="L46">
        <f t="shared" si="31"/>
        <v>5.6520072640306891</v>
      </c>
      <c r="M46">
        <f t="shared" si="32"/>
        <v>0.27584528226294369</v>
      </c>
      <c r="N46">
        <v>7.2</v>
      </c>
      <c r="O46">
        <f t="shared" si="33"/>
        <v>1.6155533333333336E-2</v>
      </c>
      <c r="P46">
        <f t="shared" si="34"/>
        <v>1.8722106666666668E-5</v>
      </c>
      <c r="Q46" s="1">
        <f t="shared" ref="Q46:Q54" si="43">AVERAGE(O$45:O$54)</f>
        <v>1.1396000000000253E-4</v>
      </c>
      <c r="R46" s="1">
        <f t="shared" si="15"/>
        <v>1.6041573333333333E-2</v>
      </c>
      <c r="S46">
        <f t="shared" si="4"/>
        <v>1.1655293507552672E-2</v>
      </c>
      <c r="T46">
        <f t="shared" si="22"/>
        <v>1.6491434555985383E-9</v>
      </c>
      <c r="U46">
        <f>S46</f>
        <v>1.1655293507552672E-2</v>
      </c>
      <c r="V46">
        <f>T46</f>
        <v>1.6491434555985383E-9</v>
      </c>
      <c r="W46">
        <f t="shared" si="23"/>
        <v>6.4376103328100919E-7</v>
      </c>
      <c r="X46">
        <f>S45</f>
        <v>1.1655094362871297E-2</v>
      </c>
      <c r="Y46">
        <f>T45</f>
        <v>5.2289259483083416E-9</v>
      </c>
      <c r="Z46">
        <f>S47</f>
        <v>1.1655471758517109E-2</v>
      </c>
      <c r="AA46">
        <f>T47</f>
        <v>3.4590419565412399E-9</v>
      </c>
      <c r="AB46">
        <f t="shared" si="35"/>
        <v>-1.9914468137559316E-7</v>
      </c>
      <c r="AC46">
        <f t="shared" si="16"/>
        <v>5.4828223307012036E-9</v>
      </c>
      <c r="AD46">
        <f t="shared" si="36"/>
        <v>1.7825096443671584E-7</v>
      </c>
      <c r="AE46">
        <f t="shared" si="17"/>
        <v>3.8320549831984581E-9</v>
      </c>
      <c r="AF46" s="1">
        <f t="shared" si="7"/>
        <v>-1.0999430067693629E-11</v>
      </c>
      <c r="AG46" s="1">
        <f t="shared" si="18"/>
        <v>-3.047398137347401E-13</v>
      </c>
      <c r="AH46" s="1">
        <f t="shared" si="7"/>
        <v>9.8453998584212002E-12</v>
      </c>
      <c r="AI46" s="1">
        <f t="shared" si="19"/>
        <v>2.1383675283580083E-13</v>
      </c>
      <c r="AJ46">
        <f t="shared" si="20"/>
        <v>-5.2719495958381541E-24</v>
      </c>
      <c r="AK46">
        <f t="shared" si="26"/>
        <v>-1.4514654758094337E-25</v>
      </c>
      <c r="AL46">
        <f t="shared" si="21"/>
        <v>4.7188310198832012E-24</v>
      </c>
      <c r="AM46">
        <f t="shared" si="27"/>
        <v>1.0144584620986136E-25</v>
      </c>
      <c r="AN46">
        <f t="shared" si="37"/>
        <v>-6.6931466666666672</v>
      </c>
      <c r="AO46">
        <f t="shared" si="38"/>
        <v>141.34044444444444</v>
      </c>
      <c r="AP46">
        <f t="shared" si="39"/>
        <v>-85.955777777777797</v>
      </c>
      <c r="AQ46" s="1">
        <f t="shared" si="40"/>
        <v>0.58423999999999976</v>
      </c>
      <c r="AR46" s="1">
        <f t="shared" si="41"/>
        <v>9.228637019712066E-2</v>
      </c>
      <c r="AS46" s="1">
        <f t="shared" si="42"/>
        <v>0.58472269902222218</v>
      </c>
    </row>
    <row r="47" spans="3:45" x14ac:dyDescent="0.25">
      <c r="C47">
        <v>43</v>
      </c>
      <c r="D47">
        <v>45.888199999999998</v>
      </c>
      <c r="E47">
        <v>0.37595400000000001</v>
      </c>
      <c r="F47">
        <v>874.16</v>
      </c>
      <c r="G47">
        <v>0.48658400000000002</v>
      </c>
      <c r="H47">
        <v>21.537400000000002</v>
      </c>
      <c r="I47">
        <v>1.0063200000000001</v>
      </c>
      <c r="J47">
        <v>-2</v>
      </c>
      <c r="K47">
        <v>1</v>
      </c>
      <c r="L47">
        <f t="shared" si="31"/>
        <v>18.292183341523184</v>
      </c>
      <c r="M47">
        <f t="shared" si="32"/>
        <v>0.85468951406583948</v>
      </c>
      <c r="N47">
        <v>7.2</v>
      </c>
      <c r="O47">
        <f t="shared" si="33"/>
        <v>1.3985066666666671E-2</v>
      </c>
      <c r="P47">
        <f t="shared" si="34"/>
        <v>4.5414506666666673E-5</v>
      </c>
      <c r="Q47" s="1">
        <f t="shared" si="43"/>
        <v>1.1396000000000253E-4</v>
      </c>
      <c r="R47" s="1">
        <f t="shared" si="15"/>
        <v>1.3871106666666667E-2</v>
      </c>
      <c r="S47">
        <f t="shared" si="4"/>
        <v>1.1655471758517109E-2</v>
      </c>
      <c r="T47">
        <f t="shared" si="22"/>
        <v>3.4590419565412399E-9</v>
      </c>
      <c r="U47" t="s">
        <v>18</v>
      </c>
      <c r="V47" t="s">
        <v>18</v>
      </c>
      <c r="W47" t="e">
        <f t="shared" si="23"/>
        <v>#VALUE!</v>
      </c>
      <c r="X47" t="s">
        <v>18</v>
      </c>
      <c r="Y47" t="s">
        <v>18</v>
      </c>
      <c r="Z47" t="s">
        <v>18</v>
      </c>
      <c r="AA47" t="s">
        <v>18</v>
      </c>
      <c r="AB47" t="e">
        <f t="shared" si="35"/>
        <v>#VALUE!</v>
      </c>
      <c r="AC47" t="e">
        <f t="shared" si="16"/>
        <v>#VALUE!</v>
      </c>
      <c r="AD47" t="e">
        <f t="shared" si="36"/>
        <v>#VALUE!</v>
      </c>
      <c r="AE47" t="e">
        <f t="shared" si="17"/>
        <v>#VALUE!</v>
      </c>
      <c r="AF47" s="1" t="e">
        <f t="shared" si="7"/>
        <v>#VALUE!</v>
      </c>
      <c r="AG47" s="1" t="e">
        <f t="shared" si="18"/>
        <v>#VALUE!</v>
      </c>
      <c r="AH47" s="1" t="e">
        <f t="shared" si="7"/>
        <v>#VALUE!</v>
      </c>
      <c r="AI47" s="1" t="e">
        <f t="shared" si="19"/>
        <v>#VALUE!</v>
      </c>
      <c r="AJ47" t="e">
        <f t="shared" si="20"/>
        <v>#VALUE!</v>
      </c>
      <c r="AK47" t="e">
        <f t="shared" si="26"/>
        <v>#VALUE!</v>
      </c>
      <c r="AL47" t="e">
        <f t="shared" si="21"/>
        <v>#VALUE!</v>
      </c>
      <c r="AM47" t="e">
        <f t="shared" si="27"/>
        <v>#VALUE!</v>
      </c>
      <c r="AN47">
        <f t="shared" si="37"/>
        <v>-6.6931466666666672</v>
      </c>
      <c r="AO47">
        <f t="shared" si="38"/>
        <v>141.34044444444444</v>
      </c>
      <c r="AP47">
        <f t="shared" si="39"/>
        <v>-85.955777777777797</v>
      </c>
      <c r="AQ47" s="1">
        <f t="shared" si="40"/>
        <v>0.58423999999999976</v>
      </c>
      <c r="AR47" s="1">
        <f t="shared" si="41"/>
        <v>9.228637019712066E-2</v>
      </c>
      <c r="AS47" s="1">
        <f t="shared" si="42"/>
        <v>0.58472269902222218</v>
      </c>
    </row>
    <row r="48" spans="3:45" x14ac:dyDescent="0.25">
      <c r="C48">
        <v>44</v>
      </c>
      <c r="D48">
        <v>30.183900000000001</v>
      </c>
      <c r="E48">
        <v>1.03816</v>
      </c>
      <c r="F48">
        <v>920.77</v>
      </c>
      <c r="G48">
        <v>0.42783599999999999</v>
      </c>
      <c r="H48">
        <v>16.404699999999998</v>
      </c>
      <c r="I48">
        <v>0.588453</v>
      </c>
      <c r="J48">
        <v>-1</v>
      </c>
      <c r="K48">
        <v>-1</v>
      </c>
      <c r="L48">
        <f t="shared" si="31"/>
        <v>13.932869337184865</v>
      </c>
      <c r="M48">
        <f t="shared" si="32"/>
        <v>0.49978596134488568</v>
      </c>
      <c r="N48">
        <v>7.2</v>
      </c>
      <c r="O48">
        <f t="shared" si="33"/>
        <v>9.6348000000000024E-3</v>
      </c>
      <c r="P48">
        <f t="shared" si="34"/>
        <v>3.9931359999999999E-5</v>
      </c>
      <c r="Q48" s="1">
        <f t="shared" si="43"/>
        <v>1.1396000000000253E-4</v>
      </c>
      <c r="R48" s="1">
        <f t="shared" si="15"/>
        <v>9.5208399999999992E-3</v>
      </c>
      <c r="S48">
        <f t="shared" si="4"/>
        <v>1.1655751139706291E-2</v>
      </c>
      <c r="T48">
        <f t="shared" si="22"/>
        <v>2.087512459649745E-9</v>
      </c>
      <c r="U48" t="s">
        <v>18</v>
      </c>
      <c r="V48" t="s">
        <v>18</v>
      </c>
      <c r="W48" t="e">
        <f t="shared" si="23"/>
        <v>#VALUE!</v>
      </c>
      <c r="X48" t="s">
        <v>18</v>
      </c>
      <c r="Y48" t="s">
        <v>18</v>
      </c>
      <c r="Z48" t="s">
        <v>18</v>
      </c>
      <c r="AA48" t="s">
        <v>18</v>
      </c>
      <c r="AB48" t="e">
        <f t="shared" si="35"/>
        <v>#VALUE!</v>
      </c>
      <c r="AC48" t="e">
        <f t="shared" si="16"/>
        <v>#VALUE!</v>
      </c>
      <c r="AD48" t="e">
        <f t="shared" si="36"/>
        <v>#VALUE!</v>
      </c>
      <c r="AE48" t="e">
        <f t="shared" si="17"/>
        <v>#VALUE!</v>
      </c>
      <c r="AF48" s="1" t="e">
        <f t="shared" si="7"/>
        <v>#VALUE!</v>
      </c>
      <c r="AG48" s="1" t="e">
        <f t="shared" si="18"/>
        <v>#VALUE!</v>
      </c>
      <c r="AH48" s="1" t="e">
        <f t="shared" si="7"/>
        <v>#VALUE!</v>
      </c>
      <c r="AI48" s="1" t="e">
        <f t="shared" si="19"/>
        <v>#VALUE!</v>
      </c>
      <c r="AJ48" t="e">
        <f t="shared" si="20"/>
        <v>#VALUE!</v>
      </c>
      <c r="AK48" t="e">
        <f t="shared" si="26"/>
        <v>#VALUE!</v>
      </c>
      <c r="AL48" t="e">
        <f t="shared" si="21"/>
        <v>#VALUE!</v>
      </c>
      <c r="AM48" t="e">
        <f t="shared" si="27"/>
        <v>#VALUE!</v>
      </c>
      <c r="AN48">
        <f t="shared" si="37"/>
        <v>-6.6931466666666672</v>
      </c>
      <c r="AO48">
        <f t="shared" si="38"/>
        <v>141.34044444444444</v>
      </c>
      <c r="AP48">
        <f t="shared" si="39"/>
        <v>-85.955777777777797</v>
      </c>
      <c r="AQ48" s="1">
        <f t="shared" si="40"/>
        <v>0.58423999999999976</v>
      </c>
      <c r="AR48" s="1">
        <f t="shared" si="41"/>
        <v>9.228637019712066E-2</v>
      </c>
      <c r="AS48" s="1">
        <f t="shared" si="42"/>
        <v>0.58472269902222218</v>
      </c>
    </row>
    <row r="49" spans="3:45" x14ac:dyDescent="0.25">
      <c r="C49">
        <v>45</v>
      </c>
      <c r="D49">
        <v>61.165399999999998</v>
      </c>
      <c r="E49">
        <v>0.71266399999999996</v>
      </c>
      <c r="F49">
        <v>981.08100000000002</v>
      </c>
      <c r="G49">
        <v>0.81723100000000004</v>
      </c>
      <c r="H49">
        <v>37.784799999999997</v>
      </c>
      <c r="I49">
        <v>1.16309</v>
      </c>
      <c r="J49">
        <v>-1</v>
      </c>
      <c r="K49">
        <v>0</v>
      </c>
      <c r="L49">
        <f t="shared" si="31"/>
        <v>32.091454359522743</v>
      </c>
      <c r="M49">
        <f t="shared" si="32"/>
        <v>0.98783769269699206</v>
      </c>
      <c r="N49">
        <v>7.2</v>
      </c>
      <c r="O49">
        <f t="shared" si="33"/>
        <v>4.0057733333333321E-3</v>
      </c>
      <c r="P49">
        <f t="shared" si="34"/>
        <v>7.6274893333333341E-5</v>
      </c>
      <c r="Q49" s="1">
        <f t="shared" si="43"/>
        <v>1.1396000000000253E-4</v>
      </c>
      <c r="R49" s="1">
        <f t="shared" si="15"/>
        <v>3.8918133333333297E-3</v>
      </c>
      <c r="S49">
        <f t="shared" si="4"/>
        <v>1.1655958418014997E-2</v>
      </c>
      <c r="T49">
        <f t="shared" si="22"/>
        <v>1.6299173966273484E-9</v>
      </c>
      <c r="U49">
        <f>S49</f>
        <v>1.1655958418014997E-2</v>
      </c>
      <c r="V49">
        <f>T49</f>
        <v>1.6299173966273484E-9</v>
      </c>
      <c r="W49">
        <f t="shared" si="23"/>
        <v>6.4379775852057427E-7</v>
      </c>
      <c r="X49">
        <f>S48</f>
        <v>1.1655751139706291E-2</v>
      </c>
      <c r="Y49">
        <f>T48</f>
        <v>2.087512459649745E-9</v>
      </c>
      <c r="Z49" t="s">
        <v>18</v>
      </c>
      <c r="AA49" t="s">
        <v>18</v>
      </c>
      <c r="AB49">
        <f t="shared" si="35"/>
        <v>-2.0727830870627406E-7</v>
      </c>
      <c r="AC49">
        <f t="shared" si="16"/>
        <v>2.648459738984416E-9</v>
      </c>
      <c r="AD49" t="e">
        <f t="shared" si="36"/>
        <v>#VALUE!</v>
      </c>
      <c r="AE49" t="e">
        <f t="shared" si="17"/>
        <v>#VALUE!</v>
      </c>
      <c r="AF49" s="1">
        <f t="shared" si="7"/>
        <v>-1.1448677641882024E-11</v>
      </c>
      <c r="AG49" s="1">
        <f t="shared" si="18"/>
        <v>-1.5050844050027798E-13</v>
      </c>
      <c r="AH49" s="1" t="e">
        <f t="shared" si="7"/>
        <v>#VALUE!</v>
      </c>
      <c r="AI49" s="1" t="e">
        <f t="shared" si="19"/>
        <v>#VALUE!</v>
      </c>
      <c r="AJ49">
        <f t="shared" si="20"/>
        <v>-5.4869577839999128E-24</v>
      </c>
      <c r="AK49">
        <f t="shared" si="26"/>
        <v>-7.0108574659849678E-26</v>
      </c>
      <c r="AL49" t="e">
        <f t="shared" si="21"/>
        <v>#VALUE!</v>
      </c>
      <c r="AM49" t="e">
        <f t="shared" si="27"/>
        <v>#VALUE!</v>
      </c>
      <c r="AN49">
        <f t="shared" si="37"/>
        <v>-6.6931466666666672</v>
      </c>
      <c r="AO49">
        <f t="shared" si="38"/>
        <v>141.34044444444444</v>
      </c>
      <c r="AP49">
        <f t="shared" si="39"/>
        <v>-85.955777777777797</v>
      </c>
      <c r="AQ49" s="1">
        <f t="shared" si="40"/>
        <v>0.58423999999999976</v>
      </c>
      <c r="AR49" s="1">
        <f t="shared" si="41"/>
        <v>9.228637019712066E-2</v>
      </c>
      <c r="AS49" s="1">
        <f t="shared" si="42"/>
        <v>0.58472269902222218</v>
      </c>
    </row>
    <row r="50" spans="3:45" x14ac:dyDescent="0.25">
      <c r="C50">
        <v>46</v>
      </c>
      <c r="D50">
        <v>61.797499999999999</v>
      </c>
      <c r="E50">
        <v>0.55240999999999996</v>
      </c>
      <c r="F50">
        <v>1063.8599999999999</v>
      </c>
      <c r="G50">
        <v>0.84906599999999999</v>
      </c>
      <c r="H50">
        <v>39.872199999999999</v>
      </c>
      <c r="I50">
        <v>1.2624</v>
      </c>
      <c r="J50">
        <v>1</v>
      </c>
      <c r="K50">
        <v>0</v>
      </c>
      <c r="L50">
        <f t="shared" si="31"/>
        <v>33.864328685443951</v>
      </c>
      <c r="M50">
        <f t="shared" si="32"/>
        <v>1.0721838406835953</v>
      </c>
      <c r="N50">
        <v>7.2</v>
      </c>
      <c r="O50">
        <f t="shared" si="33"/>
        <v>-3.7202666666666575E-3</v>
      </c>
      <c r="P50">
        <f t="shared" si="34"/>
        <v>7.9246160000000004E-5</v>
      </c>
      <c r="Q50" s="1">
        <f t="shared" si="43"/>
        <v>1.1396000000000253E-4</v>
      </c>
      <c r="R50" s="1">
        <f t="shared" si="15"/>
        <v>-3.8342266666666599E-3</v>
      </c>
      <c r="S50">
        <f t="shared" si="4"/>
        <v>1.1655959639479524E-2</v>
      </c>
      <c r="T50">
        <f t="shared" si="22"/>
        <v>1.6683530104138245E-9</v>
      </c>
      <c r="U50">
        <f>S50</f>
        <v>1.1655959639479524E-2</v>
      </c>
      <c r="V50">
        <f>T50</f>
        <v>1.6683530104138245E-9</v>
      </c>
      <c r="W50">
        <f t="shared" si="23"/>
        <v>6.4379782598616534E-7</v>
      </c>
      <c r="X50" t="s">
        <v>18</v>
      </c>
      <c r="Y50" t="s">
        <v>18</v>
      </c>
      <c r="Z50">
        <f>S51</f>
        <v>1.1655739880744555E-2</v>
      </c>
      <c r="AA50">
        <f>T51</f>
        <v>1.9786753351613292E-9</v>
      </c>
      <c r="AB50" t="e">
        <f t="shared" si="35"/>
        <v>#VALUE!</v>
      </c>
      <c r="AC50" t="e">
        <f t="shared" si="16"/>
        <v>#VALUE!</v>
      </c>
      <c r="AD50">
        <f t="shared" si="36"/>
        <v>-2.1975873496817011E-7</v>
      </c>
      <c r="AE50">
        <f t="shared" si="17"/>
        <v>2.5881572304117595E-9</v>
      </c>
      <c r="AF50" s="1" t="e">
        <f t="shared" si="7"/>
        <v>#VALUE!</v>
      </c>
      <c r="AG50" s="1" t="e">
        <f t="shared" si="18"/>
        <v>#VALUE!</v>
      </c>
      <c r="AH50" s="1">
        <f t="shared" si="7"/>
        <v>-1.2138013530415362E-11</v>
      </c>
      <c r="AI50" s="1">
        <f t="shared" si="19"/>
        <v>-1.4780048030065438E-13</v>
      </c>
      <c r="AJ50" t="e">
        <f t="shared" si="20"/>
        <v>#VALUE!</v>
      </c>
      <c r="AK50" t="e">
        <f t="shared" si="26"/>
        <v>#VALUE!</v>
      </c>
      <c r="AL50">
        <f t="shared" si="21"/>
        <v>-5.8173321781778593E-24</v>
      </c>
      <c r="AM50">
        <f t="shared" si="27"/>
        <v>-6.8512272524460414E-26</v>
      </c>
      <c r="AN50">
        <f t="shared" si="37"/>
        <v>-6.6931466666666672</v>
      </c>
      <c r="AO50">
        <f t="shared" si="38"/>
        <v>141.34044444444444</v>
      </c>
      <c r="AP50">
        <f t="shared" si="39"/>
        <v>-85.955777777777797</v>
      </c>
      <c r="AQ50" s="1">
        <f t="shared" si="40"/>
        <v>0.58423999999999976</v>
      </c>
      <c r="AR50" s="1">
        <f t="shared" si="41"/>
        <v>9.228637019712066E-2</v>
      </c>
      <c r="AS50" s="1">
        <f t="shared" si="42"/>
        <v>0.58472269902222218</v>
      </c>
    </row>
    <row r="51" spans="3:45" x14ac:dyDescent="0.25">
      <c r="C51">
        <v>47</v>
      </c>
      <c r="D51">
        <v>29.2271</v>
      </c>
      <c r="E51">
        <v>0.91701299999999997</v>
      </c>
      <c r="F51">
        <v>1127.07</v>
      </c>
      <c r="G51">
        <v>0.39665600000000001</v>
      </c>
      <c r="H51">
        <v>16.536899999999999</v>
      </c>
      <c r="I51">
        <v>0.62110699999999996</v>
      </c>
      <c r="J51">
        <v>1</v>
      </c>
      <c r="K51">
        <v>1</v>
      </c>
      <c r="L51">
        <f t="shared" si="31"/>
        <v>14.045149679182941</v>
      </c>
      <c r="M51">
        <f t="shared" si="32"/>
        <v>0.52751971541149068</v>
      </c>
      <c r="N51">
        <v>7.2</v>
      </c>
      <c r="O51">
        <f t="shared" si="33"/>
        <v>-9.6198666666666606E-3</v>
      </c>
      <c r="P51">
        <f t="shared" si="34"/>
        <v>3.7021226666666668E-5</v>
      </c>
      <c r="Q51" s="1">
        <f t="shared" si="43"/>
        <v>1.1396000000000253E-4</v>
      </c>
      <c r="R51" s="1">
        <f t="shared" si="15"/>
        <v>-9.7338266666666638E-3</v>
      </c>
      <c r="S51">
        <f t="shared" si="4"/>
        <v>1.1655739880744555E-2</v>
      </c>
      <c r="T51">
        <f t="shared" si="22"/>
        <v>1.9786753351613292E-9</v>
      </c>
      <c r="U51" t="s">
        <v>18</v>
      </c>
      <c r="V51" t="s">
        <v>18</v>
      </c>
      <c r="W51" t="e">
        <f t="shared" si="23"/>
        <v>#VALUE!</v>
      </c>
      <c r="X51" t="s">
        <v>18</v>
      </c>
      <c r="Y51" t="s">
        <v>18</v>
      </c>
      <c r="Z51" t="s">
        <v>18</v>
      </c>
      <c r="AA51" t="s">
        <v>18</v>
      </c>
      <c r="AB51" t="e">
        <f t="shared" si="35"/>
        <v>#VALUE!</v>
      </c>
      <c r="AC51" t="e">
        <f t="shared" si="16"/>
        <v>#VALUE!</v>
      </c>
      <c r="AD51" t="e">
        <f t="shared" si="36"/>
        <v>#VALUE!</v>
      </c>
      <c r="AE51" t="e">
        <f t="shared" si="17"/>
        <v>#VALUE!</v>
      </c>
      <c r="AF51" s="1" t="e">
        <f t="shared" si="7"/>
        <v>#VALUE!</v>
      </c>
      <c r="AG51" s="1" t="e">
        <f t="shared" si="18"/>
        <v>#VALUE!</v>
      </c>
      <c r="AH51" s="1" t="e">
        <f t="shared" si="7"/>
        <v>#VALUE!</v>
      </c>
      <c r="AI51" s="1" t="e">
        <f t="shared" si="19"/>
        <v>#VALUE!</v>
      </c>
      <c r="AJ51" t="e">
        <f t="shared" si="20"/>
        <v>#VALUE!</v>
      </c>
      <c r="AK51" t="e">
        <f t="shared" si="26"/>
        <v>#VALUE!</v>
      </c>
      <c r="AL51" t="e">
        <f t="shared" si="21"/>
        <v>#VALUE!</v>
      </c>
      <c r="AM51" t="e">
        <f t="shared" si="27"/>
        <v>#VALUE!</v>
      </c>
      <c r="AN51">
        <f t="shared" si="37"/>
        <v>-6.6931466666666672</v>
      </c>
      <c r="AO51">
        <f t="shared" si="38"/>
        <v>141.34044444444444</v>
      </c>
      <c r="AP51">
        <f t="shared" si="39"/>
        <v>-85.955777777777797</v>
      </c>
      <c r="AQ51" s="1">
        <f t="shared" si="40"/>
        <v>0.58423999999999976</v>
      </c>
      <c r="AR51" s="1">
        <f t="shared" si="41"/>
        <v>9.228637019712066E-2</v>
      </c>
      <c r="AS51" s="1">
        <f t="shared" si="42"/>
        <v>0.58472269902222218</v>
      </c>
    </row>
    <row r="52" spans="3:45" x14ac:dyDescent="0.25">
      <c r="C52">
        <v>48</v>
      </c>
      <c r="D52">
        <v>41.249499999999998</v>
      </c>
      <c r="E52">
        <v>0.32468000000000002</v>
      </c>
      <c r="F52">
        <v>1169.45</v>
      </c>
      <c r="G52">
        <v>0.35618699999999998</v>
      </c>
      <c r="H52">
        <v>17.413699999999999</v>
      </c>
      <c r="I52">
        <v>0.76412800000000003</v>
      </c>
      <c r="J52">
        <v>2</v>
      </c>
      <c r="K52">
        <v>-1</v>
      </c>
      <c r="L52">
        <f t="shared" si="31"/>
        <v>14.789835033675477</v>
      </c>
      <c r="M52">
        <f t="shared" si="32"/>
        <v>0.64899056861048343</v>
      </c>
      <c r="N52">
        <v>7.2</v>
      </c>
      <c r="O52">
        <f t="shared" si="33"/>
        <v>-1.3575333333333339E-2</v>
      </c>
      <c r="P52">
        <f t="shared" si="34"/>
        <v>3.3244119999999997E-5</v>
      </c>
      <c r="Q52" s="1">
        <f t="shared" si="43"/>
        <v>1.1396000000000253E-4</v>
      </c>
      <c r="R52" s="1">
        <f t="shared" si="15"/>
        <v>-1.3689293333333342E-2</v>
      </c>
      <c r="S52">
        <f t="shared" si="4"/>
        <v>1.1655485515750694E-2</v>
      </c>
      <c r="T52">
        <f t="shared" si="22"/>
        <v>2.4988804300865074E-9</v>
      </c>
      <c r="U52" t="s">
        <v>18</v>
      </c>
      <c r="V52" t="s">
        <v>18</v>
      </c>
      <c r="W52" t="e">
        <f t="shared" si="23"/>
        <v>#VALUE!</v>
      </c>
      <c r="X52" t="s">
        <v>18</v>
      </c>
      <c r="Y52" t="s">
        <v>18</v>
      </c>
      <c r="Z52" t="s">
        <v>18</v>
      </c>
      <c r="AA52" t="s">
        <v>18</v>
      </c>
      <c r="AB52" t="e">
        <f t="shared" si="35"/>
        <v>#VALUE!</v>
      </c>
      <c r="AC52" t="e">
        <f t="shared" si="16"/>
        <v>#VALUE!</v>
      </c>
      <c r="AD52" t="e">
        <f t="shared" si="36"/>
        <v>#VALUE!</v>
      </c>
      <c r="AE52" t="e">
        <f t="shared" si="17"/>
        <v>#VALUE!</v>
      </c>
      <c r="AF52" s="1" t="e">
        <f t="shared" si="7"/>
        <v>#VALUE!</v>
      </c>
      <c r="AG52" s="1" t="e">
        <f t="shared" si="18"/>
        <v>#VALUE!</v>
      </c>
      <c r="AH52" s="1" t="e">
        <f t="shared" si="7"/>
        <v>#VALUE!</v>
      </c>
      <c r="AI52" s="1" t="e">
        <f t="shared" si="19"/>
        <v>#VALUE!</v>
      </c>
      <c r="AJ52" t="e">
        <f t="shared" si="20"/>
        <v>#VALUE!</v>
      </c>
      <c r="AK52" t="e">
        <f t="shared" si="26"/>
        <v>#VALUE!</v>
      </c>
      <c r="AL52" t="e">
        <f t="shared" si="21"/>
        <v>#VALUE!</v>
      </c>
      <c r="AM52" t="e">
        <f t="shared" si="27"/>
        <v>#VALUE!</v>
      </c>
      <c r="AN52">
        <f t="shared" si="37"/>
        <v>-6.6931466666666672</v>
      </c>
      <c r="AO52">
        <f t="shared" si="38"/>
        <v>141.34044444444444</v>
      </c>
      <c r="AP52">
        <f t="shared" si="39"/>
        <v>-85.955777777777797</v>
      </c>
      <c r="AQ52" s="1">
        <f t="shared" si="40"/>
        <v>0.58423999999999976</v>
      </c>
      <c r="AR52" s="1">
        <f t="shared" si="41"/>
        <v>9.228637019712066E-2</v>
      </c>
      <c r="AS52" s="1">
        <f t="shared" si="42"/>
        <v>0.58472269902222218</v>
      </c>
    </row>
    <row r="53" spans="3:45" x14ac:dyDescent="0.25">
      <c r="C53">
        <v>49</v>
      </c>
      <c r="D53">
        <v>44</v>
      </c>
      <c r="E53">
        <v>2.2326700000000002</v>
      </c>
      <c r="F53">
        <v>1194.55</v>
      </c>
      <c r="G53">
        <v>0.22516</v>
      </c>
      <c r="H53">
        <v>8.5886300000000002</v>
      </c>
      <c r="I53">
        <v>0.31097200000000003</v>
      </c>
      <c r="J53">
        <v>2</v>
      </c>
      <c r="K53">
        <v>0</v>
      </c>
      <c r="L53">
        <f t="shared" si="31"/>
        <v>7.2945106936076893</v>
      </c>
      <c r="M53">
        <f t="shared" si="32"/>
        <v>0.26411529887916591</v>
      </c>
      <c r="N53">
        <v>7.2</v>
      </c>
      <c r="O53">
        <f t="shared" si="33"/>
        <v>-1.5917999999999995E-2</v>
      </c>
      <c r="P53">
        <f t="shared" si="34"/>
        <v>2.1014933333333334E-5</v>
      </c>
      <c r="Q53" s="1">
        <f t="shared" si="43"/>
        <v>1.1396000000000253E-4</v>
      </c>
      <c r="R53" s="1">
        <f t="shared" si="15"/>
        <v>-1.6031959999999998E-2</v>
      </c>
      <c r="S53">
        <f t="shared" si="4"/>
        <v>1.1655294354092812E-2</v>
      </c>
      <c r="T53">
        <f t="shared" si="22"/>
        <v>1.8499984525057467E-9</v>
      </c>
      <c r="U53">
        <f>S53</f>
        <v>1.1655294354092812E-2</v>
      </c>
      <c r="V53">
        <f>T53</f>
        <v>1.8499984525057467E-9</v>
      </c>
      <c r="W53">
        <f t="shared" si="23"/>
        <v>6.4376108003826634E-7</v>
      </c>
      <c r="X53">
        <f>S52</f>
        <v>1.1655485515750694E-2</v>
      </c>
      <c r="Y53">
        <f>T52</f>
        <v>2.4988804300865074E-9</v>
      </c>
      <c r="Z53">
        <f>S54</f>
        <v>1.1655090766311349E-2</v>
      </c>
      <c r="AA53">
        <f>T54</f>
        <v>3.6172479538715447E-9</v>
      </c>
      <c r="AB53">
        <f t="shared" si="35"/>
        <v>1.9116165788160555E-7</v>
      </c>
      <c r="AC53">
        <f t="shared" si="16"/>
        <v>3.1091635013525722E-9</v>
      </c>
      <c r="AD53">
        <f t="shared" si="36"/>
        <v>-2.0358778146309375E-7</v>
      </c>
      <c r="AE53">
        <f t="shared" si="17"/>
        <v>4.0628779250749749E-9</v>
      </c>
      <c r="AF53" s="1">
        <f t="shared" si="7"/>
        <v>1.0558500849577772E-11</v>
      </c>
      <c r="AG53" s="1">
        <f t="shared" si="18"/>
        <v>1.7480730519785938E-13</v>
      </c>
      <c r="AH53" s="1">
        <f t="shared" si="7"/>
        <v>-1.1244837418563588E-11</v>
      </c>
      <c r="AI53" s="1">
        <f t="shared" si="19"/>
        <v>-2.2708578788391289E-13</v>
      </c>
      <c r="AJ53">
        <f t="shared" si="20"/>
        <v>5.0606149501448792E-24</v>
      </c>
      <c r="AK53">
        <f t="shared" si="26"/>
        <v>8.2308761456148167E-26</v>
      </c>
      <c r="AL53">
        <f t="shared" si="21"/>
        <v>-5.3895712244610063E-24</v>
      </c>
      <c r="AM53">
        <f t="shared" si="27"/>
        <v>-1.0755640538351287E-25</v>
      </c>
      <c r="AN53">
        <f t="shared" si="37"/>
        <v>-6.6931466666666672</v>
      </c>
      <c r="AO53">
        <f t="shared" si="38"/>
        <v>141.34044444444444</v>
      </c>
      <c r="AP53">
        <f t="shared" si="39"/>
        <v>-85.955777777777797</v>
      </c>
      <c r="AQ53" s="1">
        <f t="shared" si="40"/>
        <v>0.58423999999999976</v>
      </c>
      <c r="AR53" s="1">
        <f t="shared" si="41"/>
        <v>9.228637019712066E-2</v>
      </c>
      <c r="AS53" s="1">
        <f t="shared" si="42"/>
        <v>0.58472269902222218</v>
      </c>
    </row>
    <row r="54" spans="3:45" x14ac:dyDescent="0.25">
      <c r="C54">
        <v>50</v>
      </c>
      <c r="D54">
        <v>37.903700000000001</v>
      </c>
      <c r="E54">
        <v>0.35875400000000002</v>
      </c>
      <c r="F54">
        <v>1217.76</v>
      </c>
      <c r="G54">
        <v>0.38783600000000001</v>
      </c>
      <c r="H54">
        <v>14.1891</v>
      </c>
      <c r="I54">
        <v>0.70660100000000003</v>
      </c>
      <c r="J54">
        <v>2</v>
      </c>
      <c r="K54">
        <v>1</v>
      </c>
      <c r="L54">
        <f t="shared" si="31"/>
        <v>12.05111195646673</v>
      </c>
      <c r="M54">
        <f t="shared" si="32"/>
        <v>0.60013163340531461</v>
      </c>
      <c r="N54">
        <v>7.2</v>
      </c>
      <c r="O54">
        <f t="shared" si="33"/>
        <v>-1.8084266666666668E-2</v>
      </c>
      <c r="P54">
        <f t="shared" si="34"/>
        <v>3.6198026666666672E-5</v>
      </c>
      <c r="Q54" s="1">
        <f t="shared" si="43"/>
        <v>1.1396000000000253E-4</v>
      </c>
      <c r="R54" s="1">
        <f t="shared" si="15"/>
        <v>-1.8198226666666671E-2</v>
      </c>
      <c r="S54">
        <f t="shared" si="4"/>
        <v>1.1655090766311349E-2</v>
      </c>
      <c r="T54">
        <f t="shared" si="22"/>
        <v>3.6172479538715447E-9</v>
      </c>
      <c r="U54" t="s">
        <v>18</v>
      </c>
      <c r="V54" t="s">
        <v>18</v>
      </c>
      <c r="W54" t="e">
        <f t="shared" si="23"/>
        <v>#VALUE!</v>
      </c>
      <c r="X54" t="s">
        <v>18</v>
      </c>
      <c r="Y54" t="s">
        <v>18</v>
      </c>
      <c r="Z54" t="s">
        <v>18</v>
      </c>
      <c r="AA54" t="s">
        <v>18</v>
      </c>
      <c r="AB54" t="e">
        <f t="shared" si="35"/>
        <v>#VALUE!</v>
      </c>
      <c r="AC54" t="e">
        <f t="shared" si="16"/>
        <v>#VALUE!</v>
      </c>
      <c r="AD54" t="e">
        <f t="shared" si="36"/>
        <v>#VALUE!</v>
      </c>
      <c r="AE54" t="e">
        <f t="shared" si="17"/>
        <v>#VALUE!</v>
      </c>
      <c r="AF54" s="1" t="e">
        <f t="shared" si="7"/>
        <v>#VALUE!</v>
      </c>
      <c r="AG54" s="1" t="e">
        <f t="shared" si="18"/>
        <v>#VALUE!</v>
      </c>
      <c r="AH54" s="1" t="e">
        <f t="shared" si="7"/>
        <v>#VALUE!</v>
      </c>
      <c r="AI54" s="1" t="e">
        <f t="shared" si="19"/>
        <v>#VALUE!</v>
      </c>
      <c r="AJ54" t="e">
        <f t="shared" si="20"/>
        <v>#VALUE!</v>
      </c>
      <c r="AK54" t="e">
        <f t="shared" si="26"/>
        <v>#VALUE!</v>
      </c>
      <c r="AL54" t="e">
        <f t="shared" si="21"/>
        <v>#VALUE!</v>
      </c>
      <c r="AM54" t="e">
        <f t="shared" si="27"/>
        <v>#VALUE!</v>
      </c>
      <c r="AN54">
        <f t="shared" si="37"/>
        <v>-6.6931466666666672</v>
      </c>
      <c r="AO54">
        <f t="shared" si="38"/>
        <v>141.34044444444444</v>
      </c>
      <c r="AP54">
        <f t="shared" si="39"/>
        <v>-85.955777777777797</v>
      </c>
      <c r="AQ54" s="1">
        <f t="shared" si="40"/>
        <v>0.58423999999999976</v>
      </c>
      <c r="AR54" s="1">
        <f t="shared" si="41"/>
        <v>9.228637019712066E-2</v>
      </c>
      <c r="AS54" s="1">
        <f t="shared" si="42"/>
        <v>0.58472269902222218</v>
      </c>
    </row>
    <row r="55" spans="3:45" s="1" customFormat="1" x14ac:dyDescent="0.25">
      <c r="C55" s="1">
        <v>51</v>
      </c>
      <c r="D55" s="1">
        <v>41.282600000000002</v>
      </c>
      <c r="E55" s="1">
        <v>0.68076700000000001</v>
      </c>
      <c r="F55" s="1">
        <v>828.00800000000004</v>
      </c>
      <c r="G55" s="1">
        <v>0.54555200000000004</v>
      </c>
      <c r="H55" s="1">
        <v>18.090499999999999</v>
      </c>
      <c r="I55" s="1">
        <v>1.05555</v>
      </c>
      <c r="J55" s="1">
        <v>-2</v>
      </c>
      <c r="K55" s="1">
        <v>-1</v>
      </c>
      <c r="L55" s="1">
        <f t="shared" si="31"/>
        <v>15.364656028110408</v>
      </c>
      <c r="M55" s="1">
        <f t="shared" si="32"/>
        <v>0.89650162629401853</v>
      </c>
      <c r="N55" s="1">
        <v>7.5</v>
      </c>
      <c r="O55" s="1">
        <f t="shared" si="33"/>
        <v>1.8292586666666666E-2</v>
      </c>
      <c r="P55" s="1">
        <f t="shared" si="34"/>
        <v>5.0918186666666671E-5</v>
      </c>
      <c r="Q55" s="1">
        <f>AVERAGE(O$55:O$64)</f>
        <v>1.1496800000000106E-4</v>
      </c>
      <c r="R55" s="1">
        <f t="shared" si="15"/>
        <v>1.8177618666666666E-2</v>
      </c>
      <c r="S55">
        <f t="shared" si="4"/>
        <v>1.1655092824490718E-2</v>
      </c>
      <c r="T55">
        <f t="shared" si="22"/>
        <v>5.0824621681875581E-9</v>
      </c>
      <c r="U55" s="1" t="s">
        <v>18</v>
      </c>
      <c r="V55" s="1" t="s">
        <v>18</v>
      </c>
      <c r="W55" t="e">
        <f t="shared" si="23"/>
        <v>#VALUE!</v>
      </c>
      <c r="X55" s="1" t="s">
        <v>18</v>
      </c>
      <c r="Y55" s="1" t="s">
        <v>18</v>
      </c>
      <c r="Z55" s="1" t="s">
        <v>18</v>
      </c>
      <c r="AA55" s="1" t="s">
        <v>18</v>
      </c>
      <c r="AB55" s="1" t="e">
        <f t="shared" si="35"/>
        <v>#VALUE!</v>
      </c>
      <c r="AC55" s="1" t="e">
        <f t="shared" si="16"/>
        <v>#VALUE!</v>
      </c>
      <c r="AD55" s="1" t="e">
        <f t="shared" si="36"/>
        <v>#VALUE!</v>
      </c>
      <c r="AE55" s="1" t="e">
        <f t="shared" si="17"/>
        <v>#VALUE!</v>
      </c>
      <c r="AF55" s="1" t="e">
        <f t="shared" si="7"/>
        <v>#VALUE!</v>
      </c>
      <c r="AG55" s="1" t="e">
        <f t="shared" si="18"/>
        <v>#VALUE!</v>
      </c>
      <c r="AH55" s="1" t="e">
        <f t="shared" si="7"/>
        <v>#VALUE!</v>
      </c>
      <c r="AI55" s="1" t="e">
        <f t="shared" si="19"/>
        <v>#VALUE!</v>
      </c>
      <c r="AJ55" t="e">
        <f t="shared" si="20"/>
        <v>#VALUE!</v>
      </c>
      <c r="AK55" t="e">
        <f t="shared" si="26"/>
        <v>#VALUE!</v>
      </c>
      <c r="AL55" t="e">
        <f t="shared" si="21"/>
        <v>#VALUE!</v>
      </c>
      <c r="AM55" t="e">
        <f t="shared" si="27"/>
        <v>#VALUE!</v>
      </c>
      <c r="AN55">
        <f t="shared" si="37"/>
        <v>-6.8178533333333338</v>
      </c>
      <c r="AO55">
        <f t="shared" si="38"/>
        <v>143.56255555555555</v>
      </c>
      <c r="AP55">
        <f t="shared" si="39"/>
        <v>-97.054622222222235</v>
      </c>
      <c r="AQ55" s="1">
        <f t="shared" si="40"/>
        <v>0.5972075</v>
      </c>
      <c r="AR55" s="1">
        <f t="shared" si="41"/>
        <v>9.5431965294653767E-2</v>
      </c>
      <c r="AS55" s="1">
        <f t="shared" si="42"/>
        <v>0.59616029444444441</v>
      </c>
    </row>
    <row r="56" spans="3:45" x14ac:dyDescent="0.25">
      <c r="C56">
        <v>52</v>
      </c>
      <c r="D56">
        <v>28.320900000000002</v>
      </c>
      <c r="E56">
        <v>1.87001</v>
      </c>
      <c r="F56">
        <v>851.149</v>
      </c>
      <c r="G56">
        <v>0.21409700000000001</v>
      </c>
      <c r="H56">
        <v>7.0060000000000002</v>
      </c>
      <c r="I56">
        <v>0.34878599999999998</v>
      </c>
      <c r="J56">
        <v>-2</v>
      </c>
      <c r="K56">
        <v>0</v>
      </c>
      <c r="L56">
        <f t="shared" si="31"/>
        <v>5.9503485328178618</v>
      </c>
      <c r="M56">
        <f t="shared" si="32"/>
        <v>0.29623155343525698</v>
      </c>
      <c r="N56">
        <v>7.5</v>
      </c>
      <c r="O56">
        <f t="shared" si="33"/>
        <v>1.6132759999999999E-2</v>
      </c>
      <c r="P56">
        <f t="shared" si="34"/>
        <v>1.9982386666666668E-5</v>
      </c>
      <c r="Q56" s="1">
        <f t="shared" ref="Q56:Q64" si="44">AVERAGE(O$55:O$64)</f>
        <v>1.1496800000000106E-4</v>
      </c>
      <c r="R56" s="1">
        <f t="shared" si="15"/>
        <v>1.6017791999999999E-2</v>
      </c>
      <c r="S56">
        <f t="shared" si="4"/>
        <v>1.1655295600786987E-2</v>
      </c>
      <c r="T56">
        <f t="shared" si="22"/>
        <v>1.7575459561224854E-9</v>
      </c>
      <c r="U56">
        <f>S56</f>
        <v>1.1655295600786987E-2</v>
      </c>
      <c r="V56">
        <f>T56</f>
        <v>1.7575459561224854E-9</v>
      </c>
      <c r="W56">
        <f t="shared" si="23"/>
        <v>6.4376114889737569E-7</v>
      </c>
      <c r="X56">
        <f>S55</f>
        <v>1.1655092824490718E-2</v>
      </c>
      <c r="Y56">
        <f>T55</f>
        <v>5.0824621681875581E-9</v>
      </c>
      <c r="Z56">
        <f>S57</f>
        <v>1.1655476112904444E-2</v>
      </c>
      <c r="AA56">
        <f>T57</f>
        <v>3.2752086198251336E-9</v>
      </c>
      <c r="AB56">
        <f t="shared" si="35"/>
        <v>-2.0277629626981597E-7</v>
      </c>
      <c r="AC56">
        <f t="shared" si="16"/>
        <v>5.3777680759716919E-9</v>
      </c>
      <c r="AD56">
        <f t="shared" si="36"/>
        <v>1.8051211745674645E-7</v>
      </c>
      <c r="AE56">
        <f t="shared" si="17"/>
        <v>3.7169825519175305E-9</v>
      </c>
      <c r="AF56" s="1">
        <f t="shared" si="7"/>
        <v>-1.1200016363977684E-11</v>
      </c>
      <c r="AG56" s="1">
        <f t="shared" si="18"/>
        <v>-2.9904552804309969E-13</v>
      </c>
      <c r="AH56" s="1">
        <f t="shared" si="7"/>
        <v>9.9702909393397653E-12</v>
      </c>
      <c r="AI56" s="1">
        <f t="shared" si="19"/>
        <v>2.0760470080479636E-13</v>
      </c>
      <c r="AJ56">
        <f t="shared" si="20"/>
        <v>-5.3680882350910525E-24</v>
      </c>
      <c r="AK56">
        <f t="shared" si="26"/>
        <v>-1.4236542471278827E-25</v>
      </c>
      <c r="AL56">
        <f t="shared" si="21"/>
        <v>4.7786895797799164E-24</v>
      </c>
      <c r="AM56">
        <f t="shared" si="27"/>
        <v>9.839952043000372E-26</v>
      </c>
      <c r="AN56">
        <f t="shared" si="37"/>
        <v>-6.8178533333333338</v>
      </c>
      <c r="AO56">
        <f t="shared" si="38"/>
        <v>143.56255555555555</v>
      </c>
      <c r="AP56">
        <f t="shared" si="39"/>
        <v>-97.054622222222235</v>
      </c>
      <c r="AQ56" s="1">
        <f t="shared" si="40"/>
        <v>0.5972075</v>
      </c>
      <c r="AR56" s="1">
        <f t="shared" si="41"/>
        <v>9.5431965294653767E-2</v>
      </c>
      <c r="AS56" s="1">
        <f t="shared" si="42"/>
        <v>0.59616029444444441</v>
      </c>
    </row>
    <row r="57" spans="3:45" x14ac:dyDescent="0.25">
      <c r="C57">
        <v>53</v>
      </c>
      <c r="D57">
        <v>48.349499999999999</v>
      </c>
      <c r="E57">
        <v>0.39529399999999998</v>
      </c>
      <c r="F57">
        <v>874.76300000000003</v>
      </c>
      <c r="G57">
        <v>0.46263500000000002</v>
      </c>
      <c r="H57">
        <v>21.1435</v>
      </c>
      <c r="I57">
        <v>1.0511600000000001</v>
      </c>
      <c r="J57">
        <v>-2</v>
      </c>
      <c r="K57">
        <v>1</v>
      </c>
      <c r="L57">
        <f t="shared" si="31"/>
        <v>17.95763548438973</v>
      </c>
      <c r="M57">
        <f t="shared" si="32"/>
        <v>0.89277310359075424</v>
      </c>
      <c r="N57">
        <v>7.5</v>
      </c>
      <c r="O57">
        <f t="shared" si="33"/>
        <v>1.3928786666666663E-2</v>
      </c>
      <c r="P57">
        <f t="shared" si="34"/>
        <v>4.3179266666666675E-5</v>
      </c>
      <c r="Q57" s="1">
        <f t="shared" si="44"/>
        <v>1.1496800000000106E-4</v>
      </c>
      <c r="R57" s="1">
        <f t="shared" si="15"/>
        <v>1.3813818666666661E-2</v>
      </c>
      <c r="S57">
        <f t="shared" si="4"/>
        <v>1.1655476112904444E-2</v>
      </c>
      <c r="T57">
        <f t="shared" si="22"/>
        <v>3.2752086198251336E-9</v>
      </c>
      <c r="U57" t="s">
        <v>18</v>
      </c>
      <c r="V57" t="s">
        <v>18</v>
      </c>
      <c r="W57" t="e">
        <f t="shared" si="23"/>
        <v>#VALUE!</v>
      </c>
      <c r="X57" t="s">
        <v>18</v>
      </c>
      <c r="Y57" t="s">
        <v>18</v>
      </c>
      <c r="Z57" t="s">
        <v>18</v>
      </c>
      <c r="AA57" t="s">
        <v>18</v>
      </c>
      <c r="AB57" t="e">
        <f t="shared" si="35"/>
        <v>#VALUE!</v>
      </c>
      <c r="AC57" t="e">
        <f t="shared" si="16"/>
        <v>#VALUE!</v>
      </c>
      <c r="AD57" t="e">
        <f t="shared" si="36"/>
        <v>#VALUE!</v>
      </c>
      <c r="AE57" t="e">
        <f t="shared" si="17"/>
        <v>#VALUE!</v>
      </c>
      <c r="AF57" s="1" t="e">
        <f t="shared" si="7"/>
        <v>#VALUE!</v>
      </c>
      <c r="AG57" s="1" t="e">
        <f t="shared" si="18"/>
        <v>#VALUE!</v>
      </c>
      <c r="AH57" s="1" t="e">
        <f t="shared" si="7"/>
        <v>#VALUE!</v>
      </c>
      <c r="AI57" s="1" t="e">
        <f t="shared" si="19"/>
        <v>#VALUE!</v>
      </c>
      <c r="AJ57" t="e">
        <f t="shared" si="20"/>
        <v>#VALUE!</v>
      </c>
      <c r="AK57" t="e">
        <f t="shared" si="26"/>
        <v>#VALUE!</v>
      </c>
      <c r="AL57" t="e">
        <f t="shared" si="21"/>
        <v>#VALUE!</v>
      </c>
      <c r="AM57" t="e">
        <f t="shared" si="27"/>
        <v>#VALUE!</v>
      </c>
      <c r="AN57">
        <f t="shared" si="37"/>
        <v>-6.8178533333333338</v>
      </c>
      <c r="AO57">
        <f t="shared" si="38"/>
        <v>143.56255555555555</v>
      </c>
      <c r="AP57">
        <f t="shared" si="39"/>
        <v>-97.054622222222235</v>
      </c>
      <c r="AQ57" s="1">
        <f t="shared" si="40"/>
        <v>0.5972075</v>
      </c>
      <c r="AR57" s="1">
        <f t="shared" si="41"/>
        <v>9.5431965294653767E-2</v>
      </c>
      <c r="AS57" s="1">
        <f t="shared" si="42"/>
        <v>0.59616029444444441</v>
      </c>
    </row>
    <row r="58" spans="3:45" x14ac:dyDescent="0.25">
      <c r="C58">
        <v>54</v>
      </c>
      <c r="D58">
        <v>32.504600000000003</v>
      </c>
      <c r="E58">
        <v>1.17099</v>
      </c>
      <c r="F58">
        <v>920.53300000000002</v>
      </c>
      <c r="G58">
        <v>0.46717500000000001</v>
      </c>
      <c r="H58">
        <v>-16.706299999999999</v>
      </c>
      <c r="I58">
        <v>0.63175800000000004</v>
      </c>
      <c r="J58">
        <v>-1</v>
      </c>
      <c r="K58">
        <v>-1</v>
      </c>
      <c r="L58">
        <f t="shared" si="31"/>
        <v>14.189024792151733</v>
      </c>
      <c r="M58">
        <f t="shared" si="32"/>
        <v>0.53656584190635837</v>
      </c>
      <c r="N58">
        <v>7.5</v>
      </c>
      <c r="O58">
        <f t="shared" si="33"/>
        <v>9.6569199999999994E-3</v>
      </c>
      <c r="P58">
        <f t="shared" si="34"/>
        <v>4.3603000000000002E-5</v>
      </c>
      <c r="Q58" s="1">
        <f t="shared" si="44"/>
        <v>1.1496800000000106E-4</v>
      </c>
      <c r="R58" s="1">
        <f t="shared" si="15"/>
        <v>9.5419519999999976E-3</v>
      </c>
      <c r="S58">
        <f t="shared" si="4"/>
        <v>1.1655750034799559E-2</v>
      </c>
      <c r="T58">
        <f t="shared" si="22"/>
        <v>2.2845114931329174E-9</v>
      </c>
      <c r="U58" t="s">
        <v>18</v>
      </c>
      <c r="V58" t="s">
        <v>18</v>
      </c>
      <c r="W58" t="e">
        <f t="shared" si="23"/>
        <v>#VALUE!</v>
      </c>
      <c r="X58" t="s">
        <v>18</v>
      </c>
      <c r="Y58" t="s">
        <v>18</v>
      </c>
      <c r="Z58" t="s">
        <v>18</v>
      </c>
      <c r="AA58" t="s">
        <v>18</v>
      </c>
      <c r="AB58" t="e">
        <f t="shared" si="35"/>
        <v>#VALUE!</v>
      </c>
      <c r="AC58" t="e">
        <f t="shared" si="16"/>
        <v>#VALUE!</v>
      </c>
      <c r="AD58" t="e">
        <f t="shared" si="36"/>
        <v>#VALUE!</v>
      </c>
      <c r="AE58" t="e">
        <f t="shared" si="17"/>
        <v>#VALUE!</v>
      </c>
      <c r="AF58" s="1" t="e">
        <f t="shared" si="7"/>
        <v>#VALUE!</v>
      </c>
      <c r="AG58" s="1" t="e">
        <f t="shared" si="18"/>
        <v>#VALUE!</v>
      </c>
      <c r="AH58" s="1" t="e">
        <f t="shared" si="7"/>
        <v>#VALUE!</v>
      </c>
      <c r="AI58" s="1" t="e">
        <f t="shared" si="19"/>
        <v>#VALUE!</v>
      </c>
      <c r="AJ58" t="e">
        <f t="shared" si="20"/>
        <v>#VALUE!</v>
      </c>
      <c r="AK58" t="e">
        <f t="shared" si="26"/>
        <v>#VALUE!</v>
      </c>
      <c r="AL58" t="e">
        <f t="shared" si="21"/>
        <v>#VALUE!</v>
      </c>
      <c r="AM58" t="e">
        <f t="shared" si="27"/>
        <v>#VALUE!</v>
      </c>
      <c r="AN58">
        <f t="shared" si="37"/>
        <v>-6.8178533333333338</v>
      </c>
      <c r="AO58">
        <f t="shared" si="38"/>
        <v>143.56255555555555</v>
      </c>
      <c r="AP58">
        <f t="shared" si="39"/>
        <v>-97.054622222222235</v>
      </c>
      <c r="AQ58" s="1">
        <f t="shared" si="40"/>
        <v>0.5972075</v>
      </c>
      <c r="AR58" s="1">
        <f t="shared" si="41"/>
        <v>9.5431965294653767E-2</v>
      </c>
      <c r="AS58" s="1">
        <f t="shared" si="42"/>
        <v>0.59616029444444441</v>
      </c>
    </row>
    <row r="59" spans="3:45" x14ac:dyDescent="0.25">
      <c r="C59">
        <v>55</v>
      </c>
      <c r="D59">
        <v>64.480800000000002</v>
      </c>
      <c r="E59">
        <v>0.80860799999999999</v>
      </c>
      <c r="F59">
        <v>981.49900000000002</v>
      </c>
      <c r="G59">
        <v>0.88495299999999999</v>
      </c>
      <c r="H59">
        <v>37.981099999999998</v>
      </c>
      <c r="I59">
        <v>1.24411</v>
      </c>
      <c r="J59">
        <v>-1</v>
      </c>
      <c r="K59">
        <v>0</v>
      </c>
      <c r="L59">
        <f t="shared" si="31"/>
        <v>32.258176228919282</v>
      </c>
      <c r="M59">
        <f t="shared" si="32"/>
        <v>1.0566497449563275</v>
      </c>
      <c r="N59">
        <v>7.5</v>
      </c>
      <c r="O59">
        <f t="shared" si="33"/>
        <v>3.966759999999998E-3</v>
      </c>
      <c r="P59">
        <f t="shared" si="34"/>
        <v>8.2595613333333331E-5</v>
      </c>
      <c r="Q59" s="1">
        <f t="shared" si="44"/>
        <v>1.1496800000000106E-4</v>
      </c>
      <c r="R59" s="1">
        <f t="shared" si="15"/>
        <v>3.8517919999999971E-3</v>
      </c>
      <c r="S59">
        <f t="shared" si="4"/>
        <v>1.1655959268833128E-2</v>
      </c>
      <c r="T59">
        <f t="shared" si="22"/>
        <v>1.7468345059748673E-9</v>
      </c>
      <c r="U59">
        <f>S59</f>
        <v>1.1655959268833128E-2</v>
      </c>
      <c r="V59">
        <f>T59</f>
        <v>1.7468345059748673E-9</v>
      </c>
      <c r="W59">
        <f t="shared" si="23"/>
        <v>6.4379780551411921E-7</v>
      </c>
      <c r="X59">
        <f>S58</f>
        <v>1.1655750034799559E-2</v>
      </c>
      <c r="Y59">
        <f>T58</f>
        <v>2.2845114931329174E-9</v>
      </c>
      <c r="Z59" t="s">
        <v>18</v>
      </c>
      <c r="AA59" t="s">
        <v>18</v>
      </c>
      <c r="AB59">
        <f t="shared" si="35"/>
        <v>-2.0923403356958026E-7</v>
      </c>
      <c r="AC59">
        <f t="shared" si="16"/>
        <v>2.8758344099618897E-9</v>
      </c>
      <c r="AD59" t="e">
        <f t="shared" si="36"/>
        <v>#VALUE!</v>
      </c>
      <c r="AE59" t="e">
        <f t="shared" si="17"/>
        <v>#VALUE!</v>
      </c>
      <c r="AF59" s="1">
        <f t="shared" si="7"/>
        <v>-1.1556698899175932E-11</v>
      </c>
      <c r="AG59" s="1">
        <f t="shared" si="18"/>
        <v>-1.6281441284550372E-13</v>
      </c>
      <c r="AH59" s="1" t="e">
        <f t="shared" si="7"/>
        <v>#VALUE!</v>
      </c>
      <c r="AI59" s="1" t="e">
        <f t="shared" si="19"/>
        <v>#VALUE!</v>
      </c>
      <c r="AJ59">
        <f t="shared" si="20"/>
        <v>-5.5387282564019174E-24</v>
      </c>
      <c r="AK59">
        <f t="shared" si="26"/>
        <v>-7.612750677503308E-26</v>
      </c>
      <c r="AL59" t="e">
        <f t="shared" si="21"/>
        <v>#VALUE!</v>
      </c>
      <c r="AM59" t="e">
        <f t="shared" si="27"/>
        <v>#VALUE!</v>
      </c>
      <c r="AN59">
        <f t="shared" si="37"/>
        <v>-6.8178533333333338</v>
      </c>
      <c r="AO59">
        <f t="shared" si="38"/>
        <v>143.56255555555555</v>
      </c>
      <c r="AP59">
        <f t="shared" si="39"/>
        <v>-97.054622222222235</v>
      </c>
      <c r="AQ59" s="1">
        <f t="shared" si="40"/>
        <v>0.5972075</v>
      </c>
      <c r="AR59" s="1">
        <f t="shared" si="41"/>
        <v>9.5431965294653767E-2</v>
      </c>
      <c r="AS59" s="1">
        <f t="shared" si="42"/>
        <v>0.59616029444444441</v>
      </c>
    </row>
    <row r="60" spans="3:45" x14ac:dyDescent="0.25">
      <c r="C60">
        <v>56</v>
      </c>
      <c r="D60">
        <v>65.090800000000002</v>
      </c>
      <c r="E60">
        <v>0.66140500000000002</v>
      </c>
      <c r="F60">
        <v>1063.6099999999999</v>
      </c>
      <c r="G60">
        <v>0.90854199999999996</v>
      </c>
      <c r="H60">
        <v>39.598999999999997</v>
      </c>
      <c r="I60">
        <v>1.33084</v>
      </c>
      <c r="J60">
        <v>1</v>
      </c>
      <c r="K60">
        <v>0</v>
      </c>
      <c r="L60">
        <f t="shared" si="31"/>
        <v>33.632293969605264</v>
      </c>
      <c r="M60">
        <f t="shared" si="32"/>
        <v>1.1303114246953072</v>
      </c>
      <c r="N60">
        <v>7.5</v>
      </c>
      <c r="O60">
        <f t="shared" si="33"/>
        <v>-3.696933333333324E-3</v>
      </c>
      <c r="P60">
        <f t="shared" si="34"/>
        <v>8.4797253333333337E-5</v>
      </c>
      <c r="Q60" s="1">
        <f t="shared" si="44"/>
        <v>1.1496800000000106E-4</v>
      </c>
      <c r="R60" s="1">
        <f t="shared" si="15"/>
        <v>-3.8119013333333248E-3</v>
      </c>
      <c r="S60">
        <f t="shared" si="4"/>
        <v>1.1655960108121786E-2</v>
      </c>
      <c r="T60">
        <f t="shared" si="22"/>
        <v>1.7748242652634706E-9</v>
      </c>
      <c r="U60">
        <f>S60</f>
        <v>1.1655960108121786E-2</v>
      </c>
      <c r="V60">
        <f>T60</f>
        <v>1.7748242652634706E-9</v>
      </c>
      <c r="W60">
        <f t="shared" si="23"/>
        <v>6.4379785187085259E-7</v>
      </c>
      <c r="X60" t="s">
        <v>18</v>
      </c>
      <c r="Y60" t="s">
        <v>18</v>
      </c>
      <c r="Z60">
        <f>S61</f>
        <v>1.1655738077819571E-2</v>
      </c>
      <c r="AA60">
        <f>T61</f>
        <v>2.0871757030969225E-9</v>
      </c>
      <c r="AB60" t="e">
        <f t="shared" si="35"/>
        <v>#VALUE!</v>
      </c>
      <c r="AC60" t="e">
        <f t="shared" si="16"/>
        <v>#VALUE!</v>
      </c>
      <c r="AD60">
        <f t="shared" si="36"/>
        <v>-2.2203030221497333E-7</v>
      </c>
      <c r="AE60">
        <f t="shared" si="17"/>
        <v>2.7397634182838037E-9</v>
      </c>
      <c r="AF60" s="1" t="e">
        <f t="shared" si="7"/>
        <v>#VALUE!</v>
      </c>
      <c r="AG60" s="1" t="e">
        <f t="shared" si="18"/>
        <v>#VALUE!</v>
      </c>
      <c r="AH60" s="1">
        <f t="shared" si="7"/>
        <v>-1.2263479824080272E-11</v>
      </c>
      <c r="AI60" s="1">
        <f t="shared" si="19"/>
        <v>-1.5600795373365363E-13</v>
      </c>
      <c r="AJ60" t="e">
        <f t="shared" si="20"/>
        <v>#VALUE!</v>
      </c>
      <c r="AK60" t="e">
        <f t="shared" si="26"/>
        <v>#VALUE!</v>
      </c>
      <c r="AL60">
        <f t="shared" si="21"/>
        <v>-5.8774636187337921E-24</v>
      </c>
      <c r="AM60">
        <f t="shared" si="27"/>
        <v>-7.2525505102162703E-26</v>
      </c>
      <c r="AN60">
        <f t="shared" si="37"/>
        <v>-6.8178533333333338</v>
      </c>
      <c r="AO60">
        <f t="shared" si="38"/>
        <v>143.56255555555555</v>
      </c>
      <c r="AP60">
        <f t="shared" si="39"/>
        <v>-97.054622222222235</v>
      </c>
      <c r="AQ60" s="1">
        <f t="shared" si="40"/>
        <v>0.5972075</v>
      </c>
      <c r="AR60" s="1">
        <f t="shared" si="41"/>
        <v>9.5431965294653767E-2</v>
      </c>
      <c r="AS60" s="1">
        <f t="shared" si="42"/>
        <v>0.59616029444444441</v>
      </c>
    </row>
    <row r="61" spans="3:45" x14ac:dyDescent="0.25">
      <c r="C61">
        <v>57</v>
      </c>
      <c r="D61">
        <v>31.843599999999999</v>
      </c>
      <c r="E61">
        <v>0.99783699999999997</v>
      </c>
      <c r="F61">
        <v>1127.42</v>
      </c>
      <c r="G61">
        <v>0.416964</v>
      </c>
      <c r="H61">
        <v>17.1191</v>
      </c>
      <c r="I61">
        <v>0.66893000000000002</v>
      </c>
      <c r="J61">
        <v>1</v>
      </c>
      <c r="K61">
        <v>1</v>
      </c>
      <c r="L61">
        <f t="shared" si="31"/>
        <v>14.539624831310627</v>
      </c>
      <c r="M61">
        <f t="shared" si="32"/>
        <v>0.56813683186666464</v>
      </c>
      <c r="N61">
        <v>7.5</v>
      </c>
      <c r="O61">
        <f t="shared" si="33"/>
        <v>-9.6525333333333397E-3</v>
      </c>
      <c r="P61">
        <f t="shared" si="34"/>
        <v>3.8916640000000002E-5</v>
      </c>
      <c r="Q61" s="1">
        <f t="shared" si="44"/>
        <v>1.1496800000000106E-4</v>
      </c>
      <c r="R61" s="1">
        <f t="shared" si="15"/>
        <v>-9.7675013333333414E-3</v>
      </c>
      <c r="S61">
        <f t="shared" si="4"/>
        <v>1.1655738077819571E-2</v>
      </c>
      <c r="T61">
        <f t="shared" si="22"/>
        <v>2.0871757030969225E-9</v>
      </c>
      <c r="U61" t="s">
        <v>18</v>
      </c>
      <c r="V61" t="s">
        <v>18</v>
      </c>
      <c r="W61" t="e">
        <f t="shared" si="23"/>
        <v>#VALUE!</v>
      </c>
      <c r="X61" t="s">
        <v>18</v>
      </c>
      <c r="Y61" t="s">
        <v>18</v>
      </c>
      <c r="Z61" t="s">
        <v>18</v>
      </c>
      <c r="AA61" t="s">
        <v>18</v>
      </c>
      <c r="AB61" t="e">
        <f t="shared" si="35"/>
        <v>#VALUE!</v>
      </c>
      <c r="AC61" t="e">
        <f t="shared" si="16"/>
        <v>#VALUE!</v>
      </c>
      <c r="AD61" t="e">
        <f t="shared" si="36"/>
        <v>#VALUE!</v>
      </c>
      <c r="AE61" t="e">
        <f t="shared" si="17"/>
        <v>#VALUE!</v>
      </c>
      <c r="AF61" s="1" t="e">
        <f t="shared" si="7"/>
        <v>#VALUE!</v>
      </c>
      <c r="AG61" s="1" t="e">
        <f t="shared" si="18"/>
        <v>#VALUE!</v>
      </c>
      <c r="AH61" s="1" t="e">
        <f t="shared" si="7"/>
        <v>#VALUE!</v>
      </c>
      <c r="AI61" s="1" t="e">
        <f t="shared" si="19"/>
        <v>#VALUE!</v>
      </c>
      <c r="AJ61" t="e">
        <f t="shared" si="20"/>
        <v>#VALUE!</v>
      </c>
      <c r="AK61" t="e">
        <f t="shared" si="26"/>
        <v>#VALUE!</v>
      </c>
      <c r="AL61" t="e">
        <f t="shared" si="21"/>
        <v>#VALUE!</v>
      </c>
      <c r="AM61" t="e">
        <f t="shared" si="27"/>
        <v>#VALUE!</v>
      </c>
      <c r="AN61">
        <f t="shared" si="37"/>
        <v>-6.8178533333333338</v>
      </c>
      <c r="AO61">
        <f t="shared" si="38"/>
        <v>143.56255555555555</v>
      </c>
      <c r="AP61">
        <f t="shared" si="39"/>
        <v>-97.054622222222235</v>
      </c>
      <c r="AQ61" s="1">
        <f t="shared" si="40"/>
        <v>0.5972075</v>
      </c>
      <c r="AR61" s="1">
        <f t="shared" si="41"/>
        <v>9.5431965294653767E-2</v>
      </c>
      <c r="AS61" s="1">
        <f t="shared" si="42"/>
        <v>0.59616029444444441</v>
      </c>
    </row>
    <row r="62" spans="3:45" x14ac:dyDescent="0.25">
      <c r="C62">
        <v>58</v>
      </c>
      <c r="D62">
        <v>43.5807</v>
      </c>
      <c r="E62">
        <v>0.34212199999999998</v>
      </c>
      <c r="F62">
        <v>1168.81</v>
      </c>
      <c r="G62">
        <v>0.32414399999999999</v>
      </c>
      <c r="H62">
        <v>16.7333</v>
      </c>
      <c r="I62">
        <v>0.73430300000000004</v>
      </c>
      <c r="J62">
        <v>2</v>
      </c>
      <c r="K62">
        <v>-1</v>
      </c>
      <c r="L62">
        <f t="shared" si="31"/>
        <v>14.211956480759509</v>
      </c>
      <c r="M62">
        <f t="shared" si="32"/>
        <v>0.62365954591689332</v>
      </c>
      <c r="N62">
        <v>7.5</v>
      </c>
      <c r="O62">
        <f t="shared" si="33"/>
        <v>-1.3515599999999996E-2</v>
      </c>
      <c r="P62">
        <f t="shared" si="34"/>
        <v>3.0253439999999997E-5</v>
      </c>
      <c r="Q62" s="1">
        <f t="shared" si="44"/>
        <v>1.1496800000000106E-4</v>
      </c>
      <c r="R62" s="1">
        <f t="shared" si="15"/>
        <v>-1.3630567999999997E-2</v>
      </c>
      <c r="S62">
        <f t="shared" si="4"/>
        <v>1.1655489920523456E-2</v>
      </c>
      <c r="T62">
        <f t="shared" si="22"/>
        <v>2.2643218546634545E-9</v>
      </c>
      <c r="U62" t="s">
        <v>18</v>
      </c>
      <c r="V62" t="s">
        <v>18</v>
      </c>
      <c r="W62" t="e">
        <f t="shared" si="23"/>
        <v>#VALUE!</v>
      </c>
      <c r="X62" t="s">
        <v>18</v>
      </c>
      <c r="Y62" t="s">
        <v>18</v>
      </c>
      <c r="Z62" t="s">
        <v>18</v>
      </c>
      <c r="AA62" t="s">
        <v>18</v>
      </c>
      <c r="AB62" t="e">
        <f t="shared" si="35"/>
        <v>#VALUE!</v>
      </c>
      <c r="AC62" t="e">
        <f t="shared" si="16"/>
        <v>#VALUE!</v>
      </c>
      <c r="AD62" t="e">
        <f t="shared" si="36"/>
        <v>#VALUE!</v>
      </c>
      <c r="AE62" t="e">
        <f t="shared" si="17"/>
        <v>#VALUE!</v>
      </c>
      <c r="AF62" s="1" t="e">
        <f t="shared" si="7"/>
        <v>#VALUE!</v>
      </c>
      <c r="AG62" s="1" t="e">
        <f t="shared" si="18"/>
        <v>#VALUE!</v>
      </c>
      <c r="AH62" s="1" t="e">
        <f t="shared" si="7"/>
        <v>#VALUE!</v>
      </c>
      <c r="AI62" s="1" t="e">
        <f t="shared" si="19"/>
        <v>#VALUE!</v>
      </c>
      <c r="AJ62" t="e">
        <f t="shared" si="20"/>
        <v>#VALUE!</v>
      </c>
      <c r="AK62" t="e">
        <f t="shared" si="26"/>
        <v>#VALUE!</v>
      </c>
      <c r="AL62" t="e">
        <f t="shared" si="21"/>
        <v>#VALUE!</v>
      </c>
      <c r="AM62" t="e">
        <f t="shared" si="27"/>
        <v>#VALUE!</v>
      </c>
      <c r="AN62">
        <f t="shared" si="37"/>
        <v>-6.8178533333333338</v>
      </c>
      <c r="AO62">
        <f t="shared" si="38"/>
        <v>143.56255555555555</v>
      </c>
      <c r="AP62">
        <f t="shared" si="39"/>
        <v>-97.054622222222235</v>
      </c>
      <c r="AQ62" s="1">
        <f t="shared" si="40"/>
        <v>0.5972075</v>
      </c>
      <c r="AR62" s="1">
        <f t="shared" si="41"/>
        <v>9.5431965294653767E-2</v>
      </c>
      <c r="AS62" s="1">
        <f t="shared" si="42"/>
        <v>0.59616029444444441</v>
      </c>
    </row>
    <row r="63" spans="3:45" x14ac:dyDescent="0.25">
      <c r="C63">
        <v>59</v>
      </c>
      <c r="D63">
        <v>46.183500000000002</v>
      </c>
      <c r="E63">
        <v>2.4301400000000002</v>
      </c>
      <c r="F63">
        <v>1194.05</v>
      </c>
      <c r="G63">
        <v>0.220252</v>
      </c>
      <c r="H63">
        <v>8.6661800000000007</v>
      </c>
      <c r="I63">
        <v>0.31329800000000002</v>
      </c>
      <c r="J63">
        <v>2</v>
      </c>
      <c r="K63">
        <v>0</v>
      </c>
      <c r="L63">
        <f t="shared" si="31"/>
        <v>7.3603755992200259</v>
      </c>
      <c r="M63">
        <f t="shared" si="32"/>
        <v>0.26609082138663581</v>
      </c>
      <c r="N63">
        <v>7.5</v>
      </c>
      <c r="O63">
        <f t="shared" si="33"/>
        <v>-1.5871333333333331E-2</v>
      </c>
      <c r="P63">
        <f t="shared" si="34"/>
        <v>2.0556853333333334E-5</v>
      </c>
      <c r="Q63" s="1">
        <f t="shared" si="44"/>
        <v>1.1496800000000106E-4</v>
      </c>
      <c r="R63" s="1">
        <f t="shared" si="15"/>
        <v>-1.5986301333333331E-2</v>
      </c>
      <c r="S63">
        <f t="shared" si="4"/>
        <v>1.1655298367817941E-2</v>
      </c>
      <c r="T63">
        <f t="shared" si="22"/>
        <v>1.8045179672610176E-9</v>
      </c>
      <c r="U63">
        <f>S63</f>
        <v>1.1655298367817941E-2</v>
      </c>
      <c r="V63">
        <f>T63</f>
        <v>1.8045179672610176E-9</v>
      </c>
      <c r="W63">
        <f t="shared" si="23"/>
        <v>6.4376130172979511E-7</v>
      </c>
      <c r="X63">
        <f>S62</f>
        <v>1.1655489920523456E-2</v>
      </c>
      <c r="Y63">
        <f>T62</f>
        <v>2.2643218546634545E-9</v>
      </c>
      <c r="Z63">
        <f>S64</f>
        <v>1.1655089919245572E-2</v>
      </c>
      <c r="AA63">
        <f>T64</f>
        <v>4.0918883607212123E-9</v>
      </c>
      <c r="AB63">
        <f t="shared" si="35"/>
        <v>1.9155270551511616E-7</v>
      </c>
      <c r="AC63">
        <f t="shared" si="16"/>
        <v>2.8954168189872735E-9</v>
      </c>
      <c r="AD63">
        <f t="shared" si="36"/>
        <v>-2.0844857236829162E-7</v>
      </c>
      <c r="AE63">
        <f t="shared" si="17"/>
        <v>4.4721175577989414E-9</v>
      </c>
      <c r="AF63" s="1">
        <f t="shared" si="7"/>
        <v>1.0580099724668112E-11</v>
      </c>
      <c r="AG63" s="1">
        <f t="shared" si="18"/>
        <v>1.6323750253059456E-13</v>
      </c>
      <c r="AH63" s="1">
        <f t="shared" si="7"/>
        <v>-1.1513315237132926E-11</v>
      </c>
      <c r="AI63" s="1">
        <f t="shared" si="19"/>
        <v>-2.4956393568462563E-13</v>
      </c>
      <c r="AJ63">
        <f t="shared" si="20"/>
        <v>5.0709653922765636E-24</v>
      </c>
      <c r="AK63">
        <f t="shared" si="26"/>
        <v>7.6650227657116008E-26</v>
      </c>
      <c r="AL63">
        <f t="shared" si="21"/>
        <v>-5.5182488480469353E-24</v>
      </c>
      <c r="AM63">
        <f t="shared" si="27"/>
        <v>-1.1839014909967802E-25</v>
      </c>
      <c r="AN63">
        <f t="shared" si="37"/>
        <v>-6.8178533333333338</v>
      </c>
      <c r="AO63">
        <f t="shared" si="38"/>
        <v>143.56255555555555</v>
      </c>
      <c r="AP63">
        <f t="shared" si="39"/>
        <v>-97.054622222222235</v>
      </c>
      <c r="AQ63" s="1">
        <f t="shared" si="40"/>
        <v>0.5972075</v>
      </c>
      <c r="AR63" s="1">
        <f t="shared" si="41"/>
        <v>9.5431965294653767E-2</v>
      </c>
      <c r="AS63" s="1">
        <f t="shared" si="42"/>
        <v>0.59616029444444441</v>
      </c>
    </row>
    <row r="64" spans="3:45" x14ac:dyDescent="0.25">
      <c r="C64">
        <v>60</v>
      </c>
      <c r="D64">
        <v>40.1569</v>
      </c>
      <c r="E64">
        <v>0.36835499999999999</v>
      </c>
      <c r="F64">
        <v>1217.8399999999999</v>
      </c>
      <c r="G64">
        <v>0.43852200000000002</v>
      </c>
      <c r="H64">
        <v>15.5039</v>
      </c>
      <c r="I64">
        <v>0.80011399999999999</v>
      </c>
      <c r="J64">
        <v>2</v>
      </c>
      <c r="K64">
        <v>1</v>
      </c>
      <c r="L64">
        <f t="shared" si="31"/>
        <v>13.167800259485418</v>
      </c>
      <c r="M64">
        <f t="shared" si="32"/>
        <v>0.67955426291564802</v>
      </c>
      <c r="N64">
        <v>7.5</v>
      </c>
      <c r="O64">
        <f t="shared" si="33"/>
        <v>-1.8091733333333325E-2</v>
      </c>
      <c r="P64">
        <f t="shared" si="34"/>
        <v>4.0928720000000001E-5</v>
      </c>
      <c r="Q64" s="1">
        <f t="shared" si="44"/>
        <v>1.1496800000000106E-4</v>
      </c>
      <c r="R64" s="1">
        <f t="shared" si="15"/>
        <v>-1.8206701333333325E-2</v>
      </c>
      <c r="S64">
        <f t="shared" si="4"/>
        <v>1.1655089919245572E-2</v>
      </c>
      <c r="T64">
        <f t="shared" si="22"/>
        <v>4.0918883607212123E-9</v>
      </c>
      <c r="U64" t="s">
        <v>18</v>
      </c>
      <c r="V64" t="s">
        <v>18</v>
      </c>
      <c r="W64" t="e">
        <f t="shared" si="23"/>
        <v>#VALUE!</v>
      </c>
      <c r="X64" t="s">
        <v>18</v>
      </c>
      <c r="Y64" t="s">
        <v>18</v>
      </c>
      <c r="Z64" t="s">
        <v>18</v>
      </c>
      <c r="AA64" t="s">
        <v>18</v>
      </c>
      <c r="AB64" t="e">
        <f t="shared" si="35"/>
        <v>#VALUE!</v>
      </c>
      <c r="AC64" t="e">
        <f t="shared" si="16"/>
        <v>#VALUE!</v>
      </c>
      <c r="AD64" t="e">
        <f t="shared" si="36"/>
        <v>#VALUE!</v>
      </c>
      <c r="AE64" t="e">
        <f t="shared" si="17"/>
        <v>#VALUE!</v>
      </c>
      <c r="AF64" s="1" t="e">
        <f t="shared" si="7"/>
        <v>#VALUE!</v>
      </c>
      <c r="AG64" s="1" t="e">
        <f t="shared" si="18"/>
        <v>#VALUE!</v>
      </c>
      <c r="AH64" s="1" t="e">
        <f t="shared" si="7"/>
        <v>#VALUE!</v>
      </c>
      <c r="AI64" s="1" t="e">
        <f t="shared" si="19"/>
        <v>#VALUE!</v>
      </c>
      <c r="AJ64" t="e">
        <f t="shared" si="20"/>
        <v>#VALUE!</v>
      </c>
      <c r="AK64" t="e">
        <f t="shared" si="26"/>
        <v>#VALUE!</v>
      </c>
      <c r="AL64" t="e">
        <f t="shared" si="21"/>
        <v>#VALUE!</v>
      </c>
      <c r="AM64" t="e">
        <f t="shared" si="27"/>
        <v>#VALUE!</v>
      </c>
      <c r="AN64">
        <f t="shared" si="37"/>
        <v>-6.8178533333333338</v>
      </c>
      <c r="AO64">
        <f t="shared" si="38"/>
        <v>143.56255555555555</v>
      </c>
      <c r="AP64">
        <f t="shared" si="39"/>
        <v>-97.054622222222235</v>
      </c>
      <c r="AQ64" s="1">
        <f t="shared" si="40"/>
        <v>0.5972075</v>
      </c>
      <c r="AR64" s="1">
        <f t="shared" si="41"/>
        <v>9.5431965294653767E-2</v>
      </c>
      <c r="AS64" s="1">
        <f t="shared" si="42"/>
        <v>0.59616029444444441</v>
      </c>
    </row>
    <row r="65" spans="3:45" s="1" customFormat="1" x14ac:dyDescent="0.25">
      <c r="C65" s="1">
        <v>61</v>
      </c>
      <c r="D65" s="1">
        <v>44.343200000000003</v>
      </c>
      <c r="E65" s="1">
        <v>0.59423800000000004</v>
      </c>
      <c r="F65" s="1">
        <v>827.83199999999999</v>
      </c>
      <c r="G65" s="1">
        <v>0.50439900000000004</v>
      </c>
      <c r="H65" s="1">
        <v>-18.130099999999999</v>
      </c>
      <c r="I65" s="1">
        <v>1.0869599999999999</v>
      </c>
      <c r="J65" s="1">
        <v>-2</v>
      </c>
      <c r="K65" s="1">
        <v>-1</v>
      </c>
      <c r="L65" s="1">
        <f t="shared" si="31"/>
        <v>15.398289171401814</v>
      </c>
      <c r="M65" s="1">
        <f t="shared" si="32"/>
        <v>0.9231788240410651</v>
      </c>
      <c r="N65" s="1">
        <v>7.8</v>
      </c>
      <c r="O65" s="1">
        <f t="shared" si="33"/>
        <v>1.8309013333333336E-2</v>
      </c>
      <c r="P65" s="1">
        <f t="shared" si="34"/>
        <v>4.7077240000000007E-5</v>
      </c>
      <c r="Q65" s="1">
        <f>AVERAGE(O$65:O$74)</f>
        <v>1.0856533333333182E-4</v>
      </c>
      <c r="R65" s="1">
        <f t="shared" si="15"/>
        <v>1.8200448000000004E-2</v>
      </c>
      <c r="S65">
        <f t="shared" si="4"/>
        <v>1.1655090544321241E-2</v>
      </c>
      <c r="T65">
        <f t="shared" si="22"/>
        <v>4.7049757993809607E-9</v>
      </c>
      <c r="U65" s="1" t="s">
        <v>18</v>
      </c>
      <c r="V65" s="1" t="s">
        <v>18</v>
      </c>
      <c r="W65" t="e">
        <f t="shared" si="23"/>
        <v>#VALUE!</v>
      </c>
      <c r="X65" s="1" t="s">
        <v>18</v>
      </c>
      <c r="Y65" s="1" t="s">
        <v>18</v>
      </c>
      <c r="Z65" s="1" t="s">
        <v>18</v>
      </c>
      <c r="AA65" s="1" t="s">
        <v>18</v>
      </c>
      <c r="AB65" s="1" t="e">
        <f t="shared" si="35"/>
        <v>#VALUE!</v>
      </c>
      <c r="AC65" s="1" t="e">
        <f t="shared" si="16"/>
        <v>#VALUE!</v>
      </c>
      <c r="AD65" s="1" t="e">
        <f t="shared" si="36"/>
        <v>#VALUE!</v>
      </c>
      <c r="AE65" s="1" t="e">
        <f t="shared" si="17"/>
        <v>#VALUE!</v>
      </c>
      <c r="AF65" s="1" t="e">
        <f t="shared" si="7"/>
        <v>#VALUE!</v>
      </c>
      <c r="AG65" s="1" t="e">
        <f t="shared" si="18"/>
        <v>#VALUE!</v>
      </c>
      <c r="AH65" s="1" t="e">
        <f t="shared" si="7"/>
        <v>#VALUE!</v>
      </c>
      <c r="AI65" s="1" t="e">
        <f t="shared" si="19"/>
        <v>#VALUE!</v>
      </c>
      <c r="AJ65" t="e">
        <f t="shared" si="20"/>
        <v>#VALUE!</v>
      </c>
      <c r="AK65" t="e">
        <f t="shared" si="26"/>
        <v>#VALUE!</v>
      </c>
      <c r="AL65" t="e">
        <f t="shared" si="21"/>
        <v>#VALUE!</v>
      </c>
      <c r="AM65" t="e">
        <f t="shared" si="27"/>
        <v>#VALUE!</v>
      </c>
      <c r="AN65">
        <f t="shared" si="37"/>
        <v>-6.9425600000000003</v>
      </c>
      <c r="AO65">
        <f t="shared" si="38"/>
        <v>145.78466666666665</v>
      </c>
      <c r="AP65">
        <f t="shared" si="39"/>
        <v>-108.15346666666667</v>
      </c>
      <c r="AQ65" s="1">
        <f t="shared" si="40"/>
        <v>0.60895999999999995</v>
      </c>
      <c r="AR65" s="1">
        <f t="shared" si="41"/>
        <v>9.8665101004154446E-2</v>
      </c>
      <c r="AS65" s="1">
        <f t="shared" si="42"/>
        <v>0.6065815829333332</v>
      </c>
    </row>
    <row r="66" spans="3:45" x14ac:dyDescent="0.25">
      <c r="C66">
        <v>62</v>
      </c>
      <c r="D66">
        <v>31.74</v>
      </c>
      <c r="E66">
        <v>2.31542</v>
      </c>
      <c r="F66">
        <v>851.42</v>
      </c>
      <c r="G66">
        <v>0.229708</v>
      </c>
      <c r="H66">
        <v>7.4956699999999996</v>
      </c>
      <c r="I66">
        <v>0.37502400000000002</v>
      </c>
      <c r="J66">
        <v>-2</v>
      </c>
      <c r="K66">
        <v>0</v>
      </c>
      <c r="L66">
        <f t="shared" si="31"/>
        <v>6.3662359387648957</v>
      </c>
      <c r="M66">
        <f t="shared" si="32"/>
        <v>0.31851605883121409</v>
      </c>
      <c r="N66">
        <v>7.8</v>
      </c>
      <c r="O66">
        <f t="shared" si="33"/>
        <v>1.6107466666666671E-2</v>
      </c>
      <c r="P66">
        <f t="shared" si="34"/>
        <v>2.1439413333333332E-5</v>
      </c>
      <c r="Q66" s="1">
        <f t="shared" ref="Q66:Q74" si="45">AVERAGE(O$65:O$74)</f>
        <v>1.0856533333333182E-4</v>
      </c>
      <c r="R66" s="1">
        <f t="shared" si="15"/>
        <v>1.5998901333333339E-2</v>
      </c>
      <c r="S66">
        <f t="shared" si="4"/>
        <v>1.1655297261331094E-2</v>
      </c>
      <c r="T66">
        <f t="shared" si="22"/>
        <v>1.8834742054124322E-9</v>
      </c>
      <c r="U66">
        <f>S66</f>
        <v>1.1655297261331094E-2</v>
      </c>
      <c r="V66">
        <f>T66</f>
        <v>1.8834742054124322E-9</v>
      </c>
      <c r="W66">
        <f t="shared" si="23"/>
        <v>6.4376124061480773E-7</v>
      </c>
      <c r="X66">
        <f>S65</f>
        <v>1.1655090544321241E-2</v>
      </c>
      <c r="Y66">
        <f>T65</f>
        <v>4.7049757993809607E-9</v>
      </c>
      <c r="Z66">
        <f>S67</f>
        <v>1.1655481115994962E-2</v>
      </c>
      <c r="AA66">
        <f>T67</f>
        <v>2.9426209262035195E-9</v>
      </c>
      <c r="AB66">
        <f t="shared" si="35"/>
        <v>-2.0671700985339103E-7</v>
      </c>
      <c r="AC66">
        <f t="shared" si="16"/>
        <v>5.0679653072228608E-9</v>
      </c>
      <c r="AD66">
        <f t="shared" si="36"/>
        <v>1.8385466386827698E-7</v>
      </c>
      <c r="AE66">
        <f t="shared" si="17"/>
        <v>3.4937791856075922E-9</v>
      </c>
      <c r="AF66" s="1">
        <f t="shared" si="7"/>
        <v>-1.1417675219739908E-11</v>
      </c>
      <c r="AG66" s="1">
        <f t="shared" si="18"/>
        <v>-2.821397264962743E-13</v>
      </c>
      <c r="AH66" s="1">
        <f t="shared" si="7"/>
        <v>1.0154911011780005E-11</v>
      </c>
      <c r="AI66" s="1">
        <f t="shared" si="19"/>
        <v>1.9551271236078737E-13</v>
      </c>
      <c r="AJ66">
        <f t="shared" si="20"/>
        <v>-5.4724097979080536E-24</v>
      </c>
      <c r="AK66">
        <f t="shared" si="26"/>
        <v>-1.3416401012658128E-25</v>
      </c>
      <c r="AL66">
        <f t="shared" si="21"/>
        <v>4.8671759748141788E-24</v>
      </c>
      <c r="AM66">
        <f t="shared" si="27"/>
        <v>9.2490654065175771E-26</v>
      </c>
      <c r="AN66">
        <f t="shared" si="37"/>
        <v>-6.9425600000000003</v>
      </c>
      <c r="AO66">
        <f t="shared" si="38"/>
        <v>145.78466666666665</v>
      </c>
      <c r="AP66">
        <f t="shared" si="39"/>
        <v>-108.15346666666667</v>
      </c>
      <c r="AQ66" s="1">
        <f t="shared" si="40"/>
        <v>0.60895999999999995</v>
      </c>
      <c r="AR66" s="1">
        <f t="shared" si="41"/>
        <v>9.8665101004154446E-2</v>
      </c>
      <c r="AS66" s="1">
        <f t="shared" si="42"/>
        <v>0.6065815829333332</v>
      </c>
    </row>
    <row r="67" spans="3:45" x14ac:dyDescent="0.25">
      <c r="C67">
        <v>63</v>
      </c>
      <c r="D67">
        <v>50.546599999999998</v>
      </c>
      <c r="E67">
        <v>0.40004899999999999</v>
      </c>
      <c r="F67">
        <v>875.54</v>
      </c>
      <c r="G67">
        <v>0.417655</v>
      </c>
      <c r="H67">
        <v>20.436299999999999</v>
      </c>
      <c r="I67">
        <v>1.05629</v>
      </c>
      <c r="J67">
        <v>-2</v>
      </c>
      <c r="K67">
        <v>1</v>
      </c>
      <c r="L67">
        <f t="shared" si="31"/>
        <v>17.356995107226044</v>
      </c>
      <c r="M67">
        <f t="shared" si="32"/>
        <v>0.89713012442623163</v>
      </c>
      <c r="N67">
        <v>7.8</v>
      </c>
      <c r="O67">
        <f t="shared" si="33"/>
        <v>1.3856266666666671E-2</v>
      </c>
      <c r="P67">
        <f t="shared" si="34"/>
        <v>3.8981133333333339E-5</v>
      </c>
      <c r="Q67" s="1">
        <f t="shared" si="45"/>
        <v>1.0856533333333182E-4</v>
      </c>
      <c r="R67" s="1">
        <f t="shared" si="15"/>
        <v>1.3747701333333339E-2</v>
      </c>
      <c r="S67">
        <f t="shared" si="4"/>
        <v>1.1655481115994962E-2</v>
      </c>
      <c r="T67">
        <f t="shared" si="22"/>
        <v>2.9426209262035195E-9</v>
      </c>
      <c r="U67" t="s">
        <v>18</v>
      </c>
      <c r="V67" t="s">
        <v>18</v>
      </c>
      <c r="W67" t="e">
        <f t="shared" si="23"/>
        <v>#VALUE!</v>
      </c>
      <c r="X67" t="s">
        <v>18</v>
      </c>
      <c r="Y67" t="s">
        <v>18</v>
      </c>
      <c r="Z67" t="s">
        <v>18</v>
      </c>
      <c r="AA67" t="s">
        <v>18</v>
      </c>
      <c r="AB67" t="e">
        <f t="shared" si="35"/>
        <v>#VALUE!</v>
      </c>
      <c r="AC67" t="e">
        <f t="shared" si="16"/>
        <v>#VALUE!</v>
      </c>
      <c r="AD67" t="e">
        <f t="shared" si="36"/>
        <v>#VALUE!</v>
      </c>
      <c r="AE67" t="e">
        <f t="shared" si="17"/>
        <v>#VALUE!</v>
      </c>
      <c r="AF67" s="1" t="e">
        <f t="shared" si="7"/>
        <v>#VALUE!</v>
      </c>
      <c r="AG67" s="1" t="e">
        <f t="shared" si="18"/>
        <v>#VALUE!</v>
      </c>
      <c r="AH67" s="1" t="e">
        <f t="shared" si="7"/>
        <v>#VALUE!</v>
      </c>
      <c r="AI67" s="1" t="e">
        <f t="shared" si="19"/>
        <v>#VALUE!</v>
      </c>
      <c r="AJ67" t="e">
        <f t="shared" si="20"/>
        <v>#VALUE!</v>
      </c>
      <c r="AK67" t="e">
        <f t="shared" si="26"/>
        <v>#VALUE!</v>
      </c>
      <c r="AL67" t="e">
        <f t="shared" si="21"/>
        <v>#VALUE!</v>
      </c>
      <c r="AM67" t="e">
        <f t="shared" si="27"/>
        <v>#VALUE!</v>
      </c>
      <c r="AN67">
        <f t="shared" si="37"/>
        <v>-6.9425600000000003</v>
      </c>
      <c r="AO67">
        <f t="shared" si="38"/>
        <v>145.78466666666665</v>
      </c>
      <c r="AP67">
        <f t="shared" si="39"/>
        <v>-108.15346666666667</v>
      </c>
      <c r="AQ67" s="1">
        <f t="shared" si="40"/>
        <v>0.60895999999999995</v>
      </c>
      <c r="AR67" s="1">
        <f t="shared" si="41"/>
        <v>9.8665101004154446E-2</v>
      </c>
      <c r="AS67" s="1">
        <f t="shared" si="42"/>
        <v>0.6065815829333332</v>
      </c>
    </row>
    <row r="68" spans="3:45" x14ac:dyDescent="0.25">
      <c r="C68">
        <v>64</v>
      </c>
      <c r="D68">
        <v>35.028700000000001</v>
      </c>
      <c r="E68">
        <v>1.2699499999999999</v>
      </c>
      <c r="F68">
        <v>920.19200000000001</v>
      </c>
      <c r="G68">
        <v>0.50184600000000001</v>
      </c>
      <c r="H68">
        <v>17.019600000000001</v>
      </c>
      <c r="I68">
        <v>0.67172699999999996</v>
      </c>
      <c r="J68">
        <v>-1</v>
      </c>
      <c r="K68">
        <v>-1</v>
      </c>
      <c r="L68">
        <f t="shared" si="31"/>
        <v>14.45511731218197</v>
      </c>
      <c r="M68">
        <f t="shared" si="32"/>
        <v>0.57051238494207013</v>
      </c>
      <c r="N68">
        <v>7.8</v>
      </c>
      <c r="O68">
        <f t="shared" si="33"/>
        <v>9.6887466666666661E-3</v>
      </c>
      <c r="P68">
        <f t="shared" si="34"/>
        <v>4.6838960000000007E-5</v>
      </c>
      <c r="Q68" s="1">
        <f t="shared" si="45"/>
        <v>1.0856533333333182E-4</v>
      </c>
      <c r="R68" s="1">
        <f t="shared" si="15"/>
        <v>9.580181333333335E-3</v>
      </c>
      <c r="S68">
        <f t="shared" si="4"/>
        <v>1.1655748027820427E-2</v>
      </c>
      <c r="T68">
        <f t="shared" si="22"/>
        <v>2.4638870597062847E-9</v>
      </c>
      <c r="U68" t="s">
        <v>18</v>
      </c>
      <c r="V68" t="s">
        <v>18</v>
      </c>
      <c r="W68" t="e">
        <f t="shared" si="23"/>
        <v>#VALUE!</v>
      </c>
      <c r="X68" t="s">
        <v>18</v>
      </c>
      <c r="Y68" t="s">
        <v>18</v>
      </c>
      <c r="Z68" t="s">
        <v>18</v>
      </c>
      <c r="AA68" t="s">
        <v>18</v>
      </c>
      <c r="AB68" t="e">
        <f t="shared" si="35"/>
        <v>#VALUE!</v>
      </c>
      <c r="AC68" t="e">
        <f t="shared" si="16"/>
        <v>#VALUE!</v>
      </c>
      <c r="AD68" t="e">
        <f t="shared" si="36"/>
        <v>#VALUE!</v>
      </c>
      <c r="AE68" t="e">
        <f t="shared" si="17"/>
        <v>#VALUE!</v>
      </c>
      <c r="AF68" s="1" t="e">
        <f t="shared" si="7"/>
        <v>#VALUE!</v>
      </c>
      <c r="AG68" s="1" t="e">
        <f t="shared" si="18"/>
        <v>#VALUE!</v>
      </c>
      <c r="AH68" s="1" t="e">
        <f t="shared" si="7"/>
        <v>#VALUE!</v>
      </c>
      <c r="AI68" s="1" t="e">
        <f t="shared" si="19"/>
        <v>#VALUE!</v>
      </c>
      <c r="AJ68" t="e">
        <f t="shared" si="20"/>
        <v>#VALUE!</v>
      </c>
      <c r="AK68" t="e">
        <f t="shared" si="26"/>
        <v>#VALUE!</v>
      </c>
      <c r="AL68" t="e">
        <f t="shared" si="21"/>
        <v>#VALUE!</v>
      </c>
      <c r="AM68" t="e">
        <f t="shared" si="27"/>
        <v>#VALUE!</v>
      </c>
      <c r="AN68">
        <f t="shared" si="37"/>
        <v>-6.9425600000000003</v>
      </c>
      <c r="AO68">
        <f t="shared" si="38"/>
        <v>145.78466666666665</v>
      </c>
      <c r="AP68">
        <f t="shared" si="39"/>
        <v>-108.15346666666667</v>
      </c>
      <c r="AQ68" s="1">
        <f t="shared" si="40"/>
        <v>0.60895999999999995</v>
      </c>
      <c r="AR68" s="1">
        <f t="shared" si="41"/>
        <v>9.8665101004154446E-2</v>
      </c>
      <c r="AS68" s="1">
        <f t="shared" si="42"/>
        <v>0.6065815829333332</v>
      </c>
    </row>
    <row r="69" spans="3:45" x14ac:dyDescent="0.25">
      <c r="C69">
        <v>65</v>
      </c>
      <c r="D69">
        <v>67.668499999999995</v>
      </c>
      <c r="E69">
        <v>0.89070400000000005</v>
      </c>
      <c r="F69">
        <v>981.87400000000002</v>
      </c>
      <c r="G69">
        <v>0.929589</v>
      </c>
      <c r="H69">
        <v>38.035699999999999</v>
      </c>
      <c r="I69">
        <v>1.29552</v>
      </c>
      <c r="J69">
        <v>-1</v>
      </c>
      <c r="K69">
        <v>0</v>
      </c>
      <c r="L69">
        <f t="shared" ref="L69:L104" si="46">ABS(H69/SQRT(2*LN(2)))</f>
        <v>32.304549199215003</v>
      </c>
      <c r="M69">
        <f t="shared" ref="M69:M104" si="47">ABS(I69/SQRT(2*LN(2)))</f>
        <v>1.1003133787091344</v>
      </c>
      <c r="N69">
        <v>7.8</v>
      </c>
      <c r="O69">
        <f t="shared" ref="O69:O104" si="48">(1024-F69)*0.014/150</f>
        <v>3.9317599999999986E-3</v>
      </c>
      <c r="P69">
        <f t="shared" ref="P69:P104" si="49">G69*0.014/150</f>
        <v>8.6761639999999996E-5</v>
      </c>
      <c r="Q69" s="1">
        <f t="shared" si="45"/>
        <v>1.0856533333333182E-4</v>
      </c>
      <c r="R69" s="1">
        <f t="shared" si="15"/>
        <v>3.8231946666666666E-3</v>
      </c>
      <c r="S69">
        <f t="shared" ref="S69:S104" si="50">2*0.004*SQRT(1.457^2-R69^2)</f>
        <v>1.1655959871399809E-2</v>
      </c>
      <c r="T69">
        <f t="shared" si="22"/>
        <v>1.8213193208156366E-9</v>
      </c>
      <c r="U69">
        <f>S69</f>
        <v>1.1655959871399809E-2</v>
      </c>
      <c r="V69">
        <f>T69</f>
        <v>1.8213193208156366E-9</v>
      </c>
      <c r="W69">
        <f t="shared" si="23"/>
        <v>6.437978387959022E-7</v>
      </c>
      <c r="X69">
        <f>S68</f>
        <v>1.1655748027820427E-2</v>
      </c>
      <c r="Y69">
        <f>T68</f>
        <v>2.4638870597062847E-9</v>
      </c>
      <c r="Z69" t="s">
        <v>18</v>
      </c>
      <c r="AA69" t="s">
        <v>18</v>
      </c>
      <c r="AB69">
        <f t="shared" ref="AB69:AB104" si="51">X69-U69</f>
        <v>-2.1184357938165699E-7</v>
      </c>
      <c r="AC69">
        <f t="shared" si="16"/>
        <v>3.0639751159832244E-9</v>
      </c>
      <c r="AD69" t="e">
        <f t="shared" ref="AD69:AD104" si="52">Z69-U69</f>
        <v>#VALUE!</v>
      </c>
      <c r="AE69" t="e">
        <f t="shared" si="17"/>
        <v>#VALUE!</v>
      </c>
      <c r="AF69" s="1">
        <f t="shared" si="7"/>
        <v>-1.1700832884929963E-11</v>
      </c>
      <c r="AG69" s="1">
        <f t="shared" si="18"/>
        <v>-1.7306024647354494E-13</v>
      </c>
      <c r="AH69" s="1" t="e">
        <f t="shared" si="7"/>
        <v>#VALUE!</v>
      </c>
      <c r="AI69" s="1" t="e">
        <f t="shared" si="19"/>
        <v>#VALUE!</v>
      </c>
      <c r="AJ69">
        <f t="shared" si="20"/>
        <v>-5.6078064279686282E-24</v>
      </c>
      <c r="AK69">
        <f t="shared" si="26"/>
        <v>-8.1107859873317185E-26</v>
      </c>
      <c r="AL69" t="e">
        <f t="shared" si="21"/>
        <v>#VALUE!</v>
      </c>
      <c r="AM69" t="e">
        <f t="shared" si="27"/>
        <v>#VALUE!</v>
      </c>
      <c r="AN69">
        <f t="shared" ref="AN69:AN94" si="53">(-7.31668+6.19432)/(8.7-6)*(N69-6)-6.19432</f>
        <v>-6.9425600000000003</v>
      </c>
      <c r="AO69">
        <f t="shared" ref="AO69:AO94" si="54">(152.451-132.452)/(8.7-6)*(N69-6)+132.452</f>
        <v>145.78466666666665</v>
      </c>
      <c r="AP69">
        <f t="shared" ref="AP69:AP94" si="55">(-141.396+41.5064)/(8.7-6)*(N69-6)-41.5604</f>
        <v>-108.15346666666667</v>
      </c>
      <c r="AQ69" s="1">
        <f t="shared" ref="AQ69:AQ104" si="56">(-6.75*N69^2+142.45*N69-91.48)/1000</f>
        <v>0.60895999999999995</v>
      </c>
      <c r="AR69" s="1">
        <f t="shared" ref="AR69:AR104" si="57">SQRT((N69^2*0.56)^2+(N69*10)^2+49.9^2)/1000</f>
        <v>9.8665101004154446E-2</v>
      </c>
      <c r="AS69" s="1">
        <f t="shared" ref="AS69:AS104" si="58">(AN69*N69^2+AO69*N69+AP69)/1000</f>
        <v>0.6065815829333332</v>
      </c>
    </row>
    <row r="70" spans="3:45" x14ac:dyDescent="0.25">
      <c r="C70">
        <v>66</v>
      </c>
      <c r="D70">
        <v>67.851500000000001</v>
      </c>
      <c r="E70">
        <v>0.75465099999999996</v>
      </c>
      <c r="F70">
        <v>1063.3900000000001</v>
      </c>
      <c r="G70">
        <v>0.95098300000000002</v>
      </c>
      <c r="H70">
        <v>39.349200000000003</v>
      </c>
      <c r="I70">
        <v>1.38253</v>
      </c>
      <c r="J70">
        <v>1</v>
      </c>
      <c r="K70">
        <v>0</v>
      </c>
      <c r="L70">
        <f t="shared" si="46"/>
        <v>33.420133383893322</v>
      </c>
      <c r="M70">
        <f t="shared" si="47"/>
        <v>1.1742128685521951</v>
      </c>
      <c r="N70">
        <v>7.8</v>
      </c>
      <c r="O70">
        <f t="shared" si="48"/>
        <v>-3.6764000000000093E-3</v>
      </c>
      <c r="P70">
        <f t="shared" si="49"/>
        <v>8.8758413333333332E-5</v>
      </c>
      <c r="Q70" s="1">
        <f t="shared" si="45"/>
        <v>1.0856533333333182E-4</v>
      </c>
      <c r="R70" s="1">
        <f t="shared" ref="R70:R104" si="59">O70-Q70</f>
        <v>-3.7849653333333413E-3</v>
      </c>
      <c r="S70">
        <f t="shared" si="50"/>
        <v>1.1655960669905988E-2</v>
      </c>
      <c r="T70">
        <f t="shared" si="22"/>
        <v>1.8446048103135095E-9</v>
      </c>
      <c r="U70">
        <f>S70</f>
        <v>1.1655960669905988E-2</v>
      </c>
      <c r="V70">
        <f>T70</f>
        <v>1.8446048103135095E-9</v>
      </c>
      <c r="W70">
        <f t="shared" si="23"/>
        <v>6.4379788290008222E-7</v>
      </c>
      <c r="X70" t="s">
        <v>18</v>
      </c>
      <c r="Y70" t="s">
        <v>18</v>
      </c>
      <c r="Z70">
        <f>S71</f>
        <v>1.1655735813395978E-2</v>
      </c>
      <c r="AA70">
        <f>T71</f>
        <v>2.1559678190526083E-9</v>
      </c>
      <c r="AB70" t="e">
        <f t="shared" si="51"/>
        <v>#VALUE!</v>
      </c>
      <c r="AC70" t="e">
        <f t="shared" ref="AC70:AC104" si="60">SQRT(Y70^2+V70^2)</f>
        <v>#VALUE!</v>
      </c>
      <c r="AD70">
        <f t="shared" si="52"/>
        <v>-2.2485651001054319E-7</v>
      </c>
      <c r="AE70">
        <f t="shared" ref="AE70:AE104" si="61">SQRT(AA70^2+V70^2)</f>
        <v>2.8373868511400059E-9</v>
      </c>
      <c r="AF70" s="1" t="e">
        <f t="shared" ref="AF70:AF104" si="62">AB70/18105</f>
        <v>#VALUE!</v>
      </c>
      <c r="AG70" s="1" t="e">
        <f t="shared" ref="AG70:AG104" si="63">AF70*SQRT((AC70/AB70)^2+(56/18105)^2)</f>
        <v>#VALUE!</v>
      </c>
      <c r="AH70" s="1">
        <f t="shared" ref="AH70:AH104" si="64">AD70/18105</f>
        <v>-1.2419580779372726E-11</v>
      </c>
      <c r="AI70" s="1">
        <f t="shared" ref="AI70:AI104" si="65">AH70*SQRT((AE70/AD70)^2+(56/18105)^2)</f>
        <v>-1.6135781045402488E-13</v>
      </c>
      <c r="AJ70" t="e">
        <f t="shared" ref="AJ70:AJ104" si="66">1.98644582*10^-25/643.8*10^9*AB70/U70</f>
        <v>#VALUE!</v>
      </c>
      <c r="AK70" t="e">
        <f t="shared" si="26"/>
        <v>#VALUE!</v>
      </c>
      <c r="AL70">
        <f t="shared" ref="AL70:AL104" si="67">1.98644582*10^-25/643.8*10^9*AD70/U70</f>
        <v>-5.9522771447932694E-24</v>
      </c>
      <c r="AM70">
        <f t="shared" si="27"/>
        <v>-7.5109735117359425E-26</v>
      </c>
      <c r="AN70">
        <f t="shared" si="53"/>
        <v>-6.9425600000000003</v>
      </c>
      <c r="AO70">
        <f t="shared" si="54"/>
        <v>145.78466666666665</v>
      </c>
      <c r="AP70">
        <f t="shared" si="55"/>
        <v>-108.15346666666667</v>
      </c>
      <c r="AQ70" s="1">
        <f t="shared" si="56"/>
        <v>0.60895999999999995</v>
      </c>
      <c r="AR70" s="1">
        <f t="shared" si="57"/>
        <v>9.8665101004154446E-2</v>
      </c>
      <c r="AS70" s="1">
        <f t="shared" si="58"/>
        <v>0.6065815829333332</v>
      </c>
    </row>
    <row r="71" spans="3:45" x14ac:dyDescent="0.25">
      <c r="C71">
        <v>67</v>
      </c>
      <c r="D71">
        <v>34.372100000000003</v>
      </c>
      <c r="E71">
        <v>1.0500100000000001</v>
      </c>
      <c r="F71">
        <v>1127.94</v>
      </c>
      <c r="G71">
        <v>0.42885699999999999</v>
      </c>
      <c r="H71">
        <v>17.709399999999999</v>
      </c>
      <c r="I71">
        <v>0.709623</v>
      </c>
      <c r="J71">
        <v>1</v>
      </c>
      <c r="K71">
        <v>1</v>
      </c>
      <c r="L71">
        <f t="shared" si="46"/>
        <v>15.040979490020643</v>
      </c>
      <c r="M71">
        <f t="shared" si="47"/>
        <v>0.60269828388578495</v>
      </c>
      <c r="N71">
        <v>7.8</v>
      </c>
      <c r="O71">
        <f t="shared" si="48"/>
        <v>-9.7010666666666728E-3</v>
      </c>
      <c r="P71">
        <f t="shared" si="49"/>
        <v>4.0026653333333335E-5</v>
      </c>
      <c r="Q71" s="1">
        <f t="shared" si="45"/>
        <v>1.0856533333333182E-4</v>
      </c>
      <c r="R71" s="1">
        <f t="shared" si="59"/>
        <v>-9.8096320000000039E-3</v>
      </c>
      <c r="S71">
        <f t="shared" si="50"/>
        <v>1.1655735813395978E-2</v>
      </c>
      <c r="T71">
        <f t="shared" ref="T71:T104" si="68">ABS(0.004/SQRT(1.457^2-R71^2)*(2*R71*P71))</f>
        <v>2.1559678190526083E-9</v>
      </c>
      <c r="U71" t="s">
        <v>18</v>
      </c>
      <c r="V71" t="s">
        <v>18</v>
      </c>
      <c r="W71" t="e">
        <f t="shared" ref="W71:W104" si="69">U71/18105</f>
        <v>#VALUE!</v>
      </c>
      <c r="X71" t="s">
        <v>18</v>
      </c>
      <c r="Y71" t="s">
        <v>18</v>
      </c>
      <c r="Z71" t="s">
        <v>18</v>
      </c>
      <c r="AA71" t="s">
        <v>18</v>
      </c>
      <c r="AB71" t="e">
        <f t="shared" si="51"/>
        <v>#VALUE!</v>
      </c>
      <c r="AC71" t="e">
        <f t="shared" si="60"/>
        <v>#VALUE!</v>
      </c>
      <c r="AD71" t="e">
        <f t="shared" si="52"/>
        <v>#VALUE!</v>
      </c>
      <c r="AE71" t="e">
        <f t="shared" si="61"/>
        <v>#VALUE!</v>
      </c>
      <c r="AF71" s="1" t="e">
        <f t="shared" si="62"/>
        <v>#VALUE!</v>
      </c>
      <c r="AG71" s="1" t="e">
        <f t="shared" si="63"/>
        <v>#VALUE!</v>
      </c>
      <c r="AH71" s="1" t="e">
        <f t="shared" si="64"/>
        <v>#VALUE!</v>
      </c>
      <c r="AI71" s="1" t="e">
        <f t="shared" si="65"/>
        <v>#VALUE!</v>
      </c>
      <c r="AJ71" t="e">
        <f t="shared" si="66"/>
        <v>#VALUE!</v>
      </c>
      <c r="AK71" t="e">
        <f t="shared" si="26"/>
        <v>#VALUE!</v>
      </c>
      <c r="AL71" t="e">
        <f t="shared" si="67"/>
        <v>#VALUE!</v>
      </c>
      <c r="AM71" t="e">
        <f t="shared" si="27"/>
        <v>#VALUE!</v>
      </c>
      <c r="AN71">
        <f t="shared" si="53"/>
        <v>-6.9425600000000003</v>
      </c>
      <c r="AO71">
        <f t="shared" si="54"/>
        <v>145.78466666666665</v>
      </c>
      <c r="AP71">
        <f t="shared" si="55"/>
        <v>-108.15346666666667</v>
      </c>
      <c r="AQ71" s="1">
        <f t="shared" si="56"/>
        <v>0.60895999999999995</v>
      </c>
      <c r="AR71" s="1">
        <f t="shared" si="57"/>
        <v>9.8665101004154446E-2</v>
      </c>
      <c r="AS71" s="1">
        <f t="shared" si="58"/>
        <v>0.6065815829333332</v>
      </c>
    </row>
    <row r="72" spans="3:45" x14ac:dyDescent="0.25">
      <c r="C72">
        <v>68</v>
      </c>
      <c r="D72">
        <v>45.433799999999998</v>
      </c>
      <c r="E72">
        <v>0.39049</v>
      </c>
      <c r="F72">
        <v>1168.22</v>
      </c>
      <c r="G72">
        <v>0.31198799999999999</v>
      </c>
      <c r="H72">
        <v>15.9236</v>
      </c>
      <c r="I72">
        <v>0.69431500000000002</v>
      </c>
      <c r="J72">
        <v>2</v>
      </c>
      <c r="K72">
        <v>-1</v>
      </c>
      <c r="L72">
        <f t="shared" si="46"/>
        <v>13.5242606190663</v>
      </c>
      <c r="M72">
        <f t="shared" si="47"/>
        <v>0.589696865766976</v>
      </c>
      <c r="N72">
        <v>7.8</v>
      </c>
      <c r="O72">
        <f t="shared" si="48"/>
        <v>-1.3460533333333335E-2</v>
      </c>
      <c r="P72">
        <f t="shared" si="49"/>
        <v>2.9118880000000002E-5</v>
      </c>
      <c r="Q72" s="1">
        <f t="shared" si="45"/>
        <v>1.0856533333333182E-4</v>
      </c>
      <c r="R72" s="1">
        <f t="shared" si="59"/>
        <v>-1.3569098666666666E-2</v>
      </c>
      <c r="S72">
        <f t="shared" si="50"/>
        <v>1.1655494510827414E-2</v>
      </c>
      <c r="T72">
        <f t="shared" si="68"/>
        <v>2.1695763441533951E-9</v>
      </c>
      <c r="U72" t="s">
        <v>18</v>
      </c>
      <c r="V72" t="s">
        <v>18</v>
      </c>
      <c r="W72" t="e">
        <f t="shared" si="69"/>
        <v>#VALUE!</v>
      </c>
      <c r="X72" t="s">
        <v>18</v>
      </c>
      <c r="Y72" t="s">
        <v>18</v>
      </c>
      <c r="Z72" t="s">
        <v>18</v>
      </c>
      <c r="AA72" t="s">
        <v>18</v>
      </c>
      <c r="AB72" t="e">
        <f t="shared" si="51"/>
        <v>#VALUE!</v>
      </c>
      <c r="AC72" t="e">
        <f t="shared" si="60"/>
        <v>#VALUE!</v>
      </c>
      <c r="AD72" t="e">
        <f t="shared" si="52"/>
        <v>#VALUE!</v>
      </c>
      <c r="AE72" t="e">
        <f t="shared" si="61"/>
        <v>#VALUE!</v>
      </c>
      <c r="AF72" s="1" t="e">
        <f t="shared" si="62"/>
        <v>#VALUE!</v>
      </c>
      <c r="AG72" s="1" t="e">
        <f t="shared" si="63"/>
        <v>#VALUE!</v>
      </c>
      <c r="AH72" s="1" t="e">
        <f t="shared" si="64"/>
        <v>#VALUE!</v>
      </c>
      <c r="AI72" s="1" t="e">
        <f t="shared" si="65"/>
        <v>#VALUE!</v>
      </c>
      <c r="AJ72" t="e">
        <f t="shared" si="66"/>
        <v>#VALUE!</v>
      </c>
      <c r="AK72" t="e">
        <f t="shared" si="26"/>
        <v>#VALUE!</v>
      </c>
      <c r="AL72" t="e">
        <f t="shared" si="67"/>
        <v>#VALUE!</v>
      </c>
      <c r="AM72" t="e">
        <f t="shared" si="27"/>
        <v>#VALUE!</v>
      </c>
      <c r="AN72">
        <f t="shared" si="53"/>
        <v>-6.9425600000000003</v>
      </c>
      <c r="AO72">
        <f t="shared" si="54"/>
        <v>145.78466666666665</v>
      </c>
      <c r="AP72">
        <f t="shared" si="55"/>
        <v>-108.15346666666667</v>
      </c>
      <c r="AQ72" s="1">
        <f t="shared" si="56"/>
        <v>0.60895999999999995</v>
      </c>
      <c r="AR72" s="1">
        <f t="shared" si="57"/>
        <v>9.8665101004154446E-2</v>
      </c>
      <c r="AS72" s="1">
        <f t="shared" si="58"/>
        <v>0.6065815829333332</v>
      </c>
    </row>
    <row r="73" spans="3:45" x14ac:dyDescent="0.25">
      <c r="C73">
        <v>69</v>
      </c>
      <c r="D73">
        <v>50.1631</v>
      </c>
      <c r="E73">
        <v>2.5156200000000002</v>
      </c>
      <c r="F73">
        <v>1193.75</v>
      </c>
      <c r="G73">
        <v>0.224523</v>
      </c>
      <c r="H73">
        <v>-8.9101300000000005</v>
      </c>
      <c r="I73">
        <v>0.316722</v>
      </c>
      <c r="J73">
        <v>2</v>
      </c>
      <c r="K73">
        <v>0</v>
      </c>
      <c r="L73">
        <f t="shared" si="46"/>
        <v>7.5675676524002879</v>
      </c>
      <c r="M73">
        <f t="shared" si="47"/>
        <v>0.26899889923082199</v>
      </c>
      <c r="N73">
        <v>7.8</v>
      </c>
      <c r="O73">
        <f t="shared" si="48"/>
        <v>-1.5843333333333334E-2</v>
      </c>
      <c r="P73">
        <f t="shared" si="49"/>
        <v>2.0955480000000002E-5</v>
      </c>
      <c r="Q73" s="1">
        <f t="shared" si="45"/>
        <v>1.0856533333333182E-4</v>
      </c>
      <c r="R73" s="1">
        <f t="shared" si="59"/>
        <v>-1.5951898666666665E-2</v>
      </c>
      <c r="S73">
        <f t="shared" si="50"/>
        <v>1.1655301384496733E-2</v>
      </c>
      <c r="T73">
        <f t="shared" si="68"/>
        <v>1.8355510232128428E-9</v>
      </c>
      <c r="U73">
        <f>S73</f>
        <v>1.1655301384496733E-2</v>
      </c>
      <c r="V73">
        <f>T73</f>
        <v>1.8355510232128428E-9</v>
      </c>
      <c r="W73">
        <f t="shared" si="69"/>
        <v>6.437614683511037E-7</v>
      </c>
      <c r="X73">
        <f>S72</f>
        <v>1.1655494510827414E-2</v>
      </c>
      <c r="Y73">
        <f>T72</f>
        <v>2.1695763441533951E-9</v>
      </c>
      <c r="Z73">
        <f>S74</f>
        <v>1.1655087104681957E-2</v>
      </c>
      <c r="AA73">
        <f>T74</f>
        <v>4.2023486278225521E-9</v>
      </c>
      <c r="AB73">
        <f t="shared" si="51"/>
        <v>1.9312633068105378E-7</v>
      </c>
      <c r="AC73">
        <f t="shared" si="60"/>
        <v>2.8418847745691108E-9</v>
      </c>
      <c r="AD73">
        <f t="shared" si="52"/>
        <v>-2.1427981477563363E-7</v>
      </c>
      <c r="AE73">
        <f t="shared" si="61"/>
        <v>4.5857367509027164E-9</v>
      </c>
      <c r="AF73" s="1">
        <f t="shared" si="62"/>
        <v>1.066701633145837E-11</v>
      </c>
      <c r="AG73" s="1">
        <f t="shared" si="63"/>
        <v>1.6039695341881861E-13</v>
      </c>
      <c r="AH73" s="1">
        <f t="shared" si="64"/>
        <v>-1.1835394353804674E-11</v>
      </c>
      <c r="AI73" s="1">
        <f t="shared" si="65"/>
        <v>-2.5591745640987974E-13</v>
      </c>
      <c r="AJ73">
        <f t="shared" si="66"/>
        <v>5.1126225709571209E-24</v>
      </c>
      <c r="AK73">
        <f t="shared" si="26"/>
        <v>7.5233056994951289E-26</v>
      </c>
      <c r="AL73">
        <f t="shared" si="67"/>
        <v>-5.6726175745122796E-24</v>
      </c>
      <c r="AM73">
        <f t="shared" si="27"/>
        <v>-1.2139795301391111E-25</v>
      </c>
      <c r="AN73">
        <f t="shared" si="53"/>
        <v>-6.9425600000000003</v>
      </c>
      <c r="AO73">
        <f t="shared" si="54"/>
        <v>145.78466666666665</v>
      </c>
      <c r="AP73">
        <f t="shared" si="55"/>
        <v>-108.15346666666667</v>
      </c>
      <c r="AQ73" s="1">
        <f t="shared" si="56"/>
        <v>0.60895999999999995</v>
      </c>
      <c r="AR73" s="1">
        <f t="shared" si="57"/>
        <v>9.8665101004154446E-2</v>
      </c>
      <c r="AS73" s="1">
        <f t="shared" si="58"/>
        <v>0.6065815829333332</v>
      </c>
    </row>
    <row r="74" spans="3:45" x14ac:dyDescent="0.25">
      <c r="C74">
        <v>70</v>
      </c>
      <c r="D74">
        <v>42.1569</v>
      </c>
      <c r="E74">
        <v>0.38778499999999999</v>
      </c>
      <c r="F74">
        <v>1218.21</v>
      </c>
      <c r="G74">
        <v>0.44966499999999998</v>
      </c>
      <c r="H74">
        <v>15.788500000000001</v>
      </c>
      <c r="I74">
        <v>0.86331500000000005</v>
      </c>
      <c r="J74">
        <v>2</v>
      </c>
      <c r="K74">
        <v>1</v>
      </c>
      <c r="L74">
        <f t="shared" si="46"/>
        <v>13.40951724384739</v>
      </c>
      <c r="M74">
        <f t="shared" si="47"/>
        <v>0.73323225001565118</v>
      </c>
      <c r="N74">
        <v>7.8</v>
      </c>
      <c r="O74">
        <f t="shared" si="48"/>
        <v>-1.8126266666666668E-2</v>
      </c>
      <c r="P74">
        <f t="shared" si="49"/>
        <v>4.1968733333333337E-5</v>
      </c>
      <c r="Q74" s="1">
        <f t="shared" si="45"/>
        <v>1.0856533333333182E-4</v>
      </c>
      <c r="R74" s="1">
        <f t="shared" si="59"/>
        <v>-1.8234831999999999E-2</v>
      </c>
      <c r="S74">
        <f t="shared" si="50"/>
        <v>1.1655087104681957E-2</v>
      </c>
      <c r="T74">
        <f t="shared" si="68"/>
        <v>4.2023486278225521E-9</v>
      </c>
      <c r="U74" t="s">
        <v>18</v>
      </c>
      <c r="V74" t="s">
        <v>18</v>
      </c>
      <c r="W74" t="e">
        <f t="shared" si="69"/>
        <v>#VALUE!</v>
      </c>
      <c r="X74" t="s">
        <v>18</v>
      </c>
      <c r="Y74" t="s">
        <v>18</v>
      </c>
      <c r="Z74" t="s">
        <v>18</v>
      </c>
      <c r="AA74" t="s">
        <v>18</v>
      </c>
      <c r="AB74" t="e">
        <f t="shared" si="51"/>
        <v>#VALUE!</v>
      </c>
      <c r="AC74" t="e">
        <f t="shared" si="60"/>
        <v>#VALUE!</v>
      </c>
      <c r="AD74" t="e">
        <f t="shared" si="52"/>
        <v>#VALUE!</v>
      </c>
      <c r="AE74" t="e">
        <f t="shared" si="61"/>
        <v>#VALUE!</v>
      </c>
      <c r="AF74" s="1" t="e">
        <f t="shared" si="62"/>
        <v>#VALUE!</v>
      </c>
      <c r="AG74" s="1" t="e">
        <f t="shared" si="63"/>
        <v>#VALUE!</v>
      </c>
      <c r="AH74" s="1" t="e">
        <f t="shared" si="64"/>
        <v>#VALUE!</v>
      </c>
      <c r="AI74" s="1" t="e">
        <f t="shared" si="65"/>
        <v>#VALUE!</v>
      </c>
      <c r="AJ74" t="e">
        <f t="shared" si="66"/>
        <v>#VALUE!</v>
      </c>
      <c r="AK74" t="e">
        <f t="shared" si="26"/>
        <v>#VALUE!</v>
      </c>
      <c r="AL74" t="e">
        <f t="shared" si="67"/>
        <v>#VALUE!</v>
      </c>
      <c r="AM74" t="e">
        <f t="shared" si="27"/>
        <v>#VALUE!</v>
      </c>
      <c r="AN74">
        <f t="shared" si="53"/>
        <v>-6.9425600000000003</v>
      </c>
      <c r="AO74">
        <f t="shared" si="54"/>
        <v>145.78466666666665</v>
      </c>
      <c r="AP74">
        <f t="shared" si="55"/>
        <v>-108.15346666666667</v>
      </c>
      <c r="AQ74" s="1">
        <f t="shared" si="56"/>
        <v>0.60895999999999995</v>
      </c>
      <c r="AR74" s="1">
        <f t="shared" si="57"/>
        <v>9.8665101004154446E-2</v>
      </c>
      <c r="AS74" s="1">
        <f t="shared" si="58"/>
        <v>0.6065815829333332</v>
      </c>
    </row>
    <row r="75" spans="3:45" s="1" customFormat="1" x14ac:dyDescent="0.25">
      <c r="C75" s="1">
        <v>71</v>
      </c>
      <c r="D75" s="1">
        <v>46.344700000000003</v>
      </c>
      <c r="E75" s="1">
        <v>0.50965499999999997</v>
      </c>
      <c r="F75" s="1">
        <v>827.66099999999994</v>
      </c>
      <c r="G75" s="1">
        <v>0.47075499999999998</v>
      </c>
      <c r="H75" s="1">
        <v>17.895900000000001</v>
      </c>
      <c r="I75" s="1">
        <v>1.0977600000000001</v>
      </c>
      <c r="J75" s="1">
        <v>-2</v>
      </c>
      <c r="K75" s="1">
        <v>-1</v>
      </c>
      <c r="L75" s="1">
        <f t="shared" si="46"/>
        <v>15.199378005774362</v>
      </c>
      <c r="M75" s="1">
        <f t="shared" si="47"/>
        <v>0.93235149948417584</v>
      </c>
      <c r="N75" s="1">
        <v>8.1</v>
      </c>
      <c r="O75" s="1">
        <f t="shared" si="48"/>
        <v>1.8324973333333341E-2</v>
      </c>
      <c r="P75" s="1">
        <f t="shared" si="49"/>
        <v>4.393713333333333E-5</v>
      </c>
      <c r="Q75" s="1">
        <f>AVERAGE(O$75:O$84)</f>
        <v>1.0902266666666869E-4</v>
      </c>
      <c r="R75" s="1">
        <f t="shared" si="59"/>
        <v>1.8215950666666671E-2</v>
      </c>
      <c r="S75">
        <f t="shared" si="50"/>
        <v>1.1655088994299607E-2</v>
      </c>
      <c r="T75">
        <f t="shared" si="68"/>
        <v>4.3948892910278905E-9</v>
      </c>
      <c r="U75" s="1" t="s">
        <v>18</v>
      </c>
      <c r="V75" s="1" t="s">
        <v>18</v>
      </c>
      <c r="W75" t="e">
        <f t="shared" si="69"/>
        <v>#VALUE!</v>
      </c>
      <c r="X75" s="1" t="s">
        <v>18</v>
      </c>
      <c r="Y75" s="1" t="s">
        <v>18</v>
      </c>
      <c r="Z75" s="1" t="s">
        <v>18</v>
      </c>
      <c r="AA75" s="1" t="s">
        <v>18</v>
      </c>
      <c r="AB75" s="1" t="e">
        <f t="shared" si="51"/>
        <v>#VALUE!</v>
      </c>
      <c r="AC75" s="1" t="e">
        <f t="shared" si="60"/>
        <v>#VALUE!</v>
      </c>
      <c r="AD75" s="1" t="e">
        <f t="shared" si="52"/>
        <v>#VALUE!</v>
      </c>
      <c r="AE75" s="1" t="e">
        <f t="shared" si="61"/>
        <v>#VALUE!</v>
      </c>
      <c r="AF75" s="1" t="e">
        <f t="shared" si="62"/>
        <v>#VALUE!</v>
      </c>
      <c r="AG75" s="1" t="e">
        <f t="shared" si="63"/>
        <v>#VALUE!</v>
      </c>
      <c r="AH75" s="1" t="e">
        <f t="shared" si="64"/>
        <v>#VALUE!</v>
      </c>
      <c r="AI75" s="1" t="e">
        <f t="shared" si="65"/>
        <v>#VALUE!</v>
      </c>
      <c r="AJ75" t="e">
        <f t="shared" si="66"/>
        <v>#VALUE!</v>
      </c>
      <c r="AK75" t="e">
        <f t="shared" si="26"/>
        <v>#VALUE!</v>
      </c>
      <c r="AL75" t="e">
        <f t="shared" si="67"/>
        <v>#VALUE!</v>
      </c>
      <c r="AM75" t="e">
        <f t="shared" si="27"/>
        <v>#VALUE!</v>
      </c>
      <c r="AN75">
        <f t="shared" si="53"/>
        <v>-7.0672666666666668</v>
      </c>
      <c r="AO75">
        <f t="shared" si="54"/>
        <v>148.00677777777778</v>
      </c>
      <c r="AP75">
        <f t="shared" si="55"/>
        <v>-119.25231111111111</v>
      </c>
      <c r="AQ75" s="1">
        <f t="shared" si="56"/>
        <v>0.6194974999999997</v>
      </c>
      <c r="AR75" s="1">
        <f t="shared" si="57"/>
        <v>0.10198507327329819</v>
      </c>
      <c r="AS75" s="1">
        <f t="shared" si="58"/>
        <v>0.61591922288888901</v>
      </c>
    </row>
    <row r="76" spans="3:45" x14ac:dyDescent="0.25">
      <c r="C76">
        <v>72</v>
      </c>
      <c r="D76">
        <v>35.323599999999999</v>
      </c>
      <c r="E76">
        <v>2.8621799999999999</v>
      </c>
      <c r="F76">
        <v>851.697</v>
      </c>
      <c r="G76">
        <v>0.25179200000000002</v>
      </c>
      <c r="H76">
        <v>8.0420400000000001</v>
      </c>
      <c r="I76">
        <v>0.40673599999999999</v>
      </c>
      <c r="J76">
        <v>-2</v>
      </c>
      <c r="K76">
        <v>0</v>
      </c>
      <c r="L76">
        <f t="shared" si="46"/>
        <v>6.8302798907882609</v>
      </c>
      <c r="M76">
        <f t="shared" si="47"/>
        <v>0.3454497517619477</v>
      </c>
      <c r="N76">
        <v>8.1</v>
      </c>
      <c r="O76">
        <f t="shared" si="48"/>
        <v>1.6081613333333335E-2</v>
      </c>
      <c r="P76">
        <f t="shared" si="49"/>
        <v>2.3500586666666668E-5</v>
      </c>
      <c r="Q76" s="1">
        <f t="shared" ref="Q76:Q84" si="70">AVERAGE(O$75:O$84)</f>
        <v>1.0902266666666869E-4</v>
      </c>
      <c r="R76" s="1">
        <f t="shared" si="59"/>
        <v>1.5972590666666665E-2</v>
      </c>
      <c r="S76">
        <f t="shared" si="50"/>
        <v>1.165529957084902E-2</v>
      </c>
      <c r="T76">
        <f t="shared" si="68"/>
        <v>2.0611547506070897E-9</v>
      </c>
      <c r="U76">
        <f>S76</f>
        <v>1.165529957084902E-2</v>
      </c>
      <c r="V76">
        <f>T76</f>
        <v>2.0611547506070897E-9</v>
      </c>
      <c r="W76">
        <f t="shared" si="69"/>
        <v>6.4376136817724495E-7</v>
      </c>
      <c r="X76">
        <f>S75</f>
        <v>1.1655088994299607E-2</v>
      </c>
      <c r="Y76">
        <f>T75</f>
        <v>4.3948892910278905E-9</v>
      </c>
      <c r="Z76">
        <f>S77</f>
        <v>1.1655485677799258E-2</v>
      </c>
      <c r="AA76">
        <f>T77</f>
        <v>2.7179085601913331E-9</v>
      </c>
      <c r="AB76">
        <f t="shared" si="51"/>
        <v>-2.1057654941286641E-7</v>
      </c>
      <c r="AC76">
        <f t="shared" si="60"/>
        <v>4.8542157745965316E-9</v>
      </c>
      <c r="AD76">
        <f t="shared" si="52"/>
        <v>1.8610695023783819E-7</v>
      </c>
      <c r="AE76">
        <f t="shared" si="61"/>
        <v>3.4110681387963359E-9</v>
      </c>
      <c r="AF76" s="1">
        <f t="shared" si="62"/>
        <v>-1.1630850561329269E-11</v>
      </c>
      <c r="AG76" s="1">
        <f t="shared" si="63"/>
        <v>-2.7051740843281393E-13</v>
      </c>
      <c r="AH76" s="1">
        <f t="shared" si="64"/>
        <v>1.0279312357792774E-11</v>
      </c>
      <c r="AI76" s="1">
        <f t="shared" si="65"/>
        <v>1.9106870553868884E-13</v>
      </c>
      <c r="AJ76">
        <f t="shared" si="66"/>
        <v>-5.5745821047409129E-24</v>
      </c>
      <c r="AK76">
        <f t="shared" ref="AK76:AK104" si="71">AJ76*SQRT((AC76/AB76)^2+(V76/U76)^2)</f>
        <v>-1.2850540321732396E-25</v>
      </c>
      <c r="AL76">
        <f t="shared" si="67"/>
        <v>4.9267996709816449E-24</v>
      </c>
      <c r="AM76">
        <f t="shared" si="27"/>
        <v>9.0301030473192806E-26</v>
      </c>
      <c r="AN76">
        <f t="shared" si="53"/>
        <v>-7.0672666666666668</v>
      </c>
      <c r="AO76">
        <f t="shared" si="54"/>
        <v>148.00677777777778</v>
      </c>
      <c r="AP76">
        <f t="shared" si="55"/>
        <v>-119.25231111111111</v>
      </c>
      <c r="AQ76" s="1">
        <f t="shared" si="56"/>
        <v>0.6194974999999997</v>
      </c>
      <c r="AR76" s="1">
        <f t="shared" si="57"/>
        <v>0.10198507327329819</v>
      </c>
      <c r="AS76" s="1">
        <f t="shared" si="58"/>
        <v>0.61591922288888901</v>
      </c>
    </row>
    <row r="77" spans="3:45" x14ac:dyDescent="0.25">
      <c r="C77">
        <v>73</v>
      </c>
      <c r="D77">
        <v>51.741599999999998</v>
      </c>
      <c r="E77">
        <v>0.394986</v>
      </c>
      <c r="F77">
        <v>876.18399999999997</v>
      </c>
      <c r="G77">
        <v>0.38746799999999998</v>
      </c>
      <c r="H77">
        <v>19.5183</v>
      </c>
      <c r="I77">
        <v>1.04732</v>
      </c>
      <c r="J77">
        <v>-2</v>
      </c>
      <c r="K77">
        <v>1</v>
      </c>
      <c r="L77">
        <f t="shared" si="46"/>
        <v>16.577317694561643</v>
      </c>
      <c r="M77">
        <f t="shared" si="47"/>
        <v>0.88951170787764811</v>
      </c>
      <c r="N77">
        <v>8.1</v>
      </c>
      <c r="O77">
        <f t="shared" si="48"/>
        <v>1.3796160000000003E-2</v>
      </c>
      <c r="P77">
        <f t="shared" si="49"/>
        <v>3.6163679999999999E-5</v>
      </c>
      <c r="Q77" s="1">
        <f t="shared" si="70"/>
        <v>1.0902266666666869E-4</v>
      </c>
      <c r="R77" s="1">
        <f t="shared" si="59"/>
        <v>1.3687137333333335E-2</v>
      </c>
      <c r="S77">
        <f t="shared" si="50"/>
        <v>1.1655485677799258E-2</v>
      </c>
      <c r="T77">
        <f t="shared" si="68"/>
        <v>2.7179085601913331E-9</v>
      </c>
      <c r="U77" t="s">
        <v>18</v>
      </c>
      <c r="V77" t="s">
        <v>18</v>
      </c>
      <c r="W77" t="e">
        <f t="shared" si="69"/>
        <v>#VALUE!</v>
      </c>
      <c r="X77" t="s">
        <v>18</v>
      </c>
      <c r="Y77" t="s">
        <v>18</v>
      </c>
      <c r="Z77" t="s">
        <v>18</v>
      </c>
      <c r="AA77" t="s">
        <v>18</v>
      </c>
      <c r="AB77" t="e">
        <f t="shared" si="51"/>
        <v>#VALUE!</v>
      </c>
      <c r="AC77" t="e">
        <f t="shared" si="60"/>
        <v>#VALUE!</v>
      </c>
      <c r="AD77" t="e">
        <f t="shared" si="52"/>
        <v>#VALUE!</v>
      </c>
      <c r="AE77" t="e">
        <f t="shared" si="61"/>
        <v>#VALUE!</v>
      </c>
      <c r="AF77" s="1" t="e">
        <f t="shared" si="62"/>
        <v>#VALUE!</v>
      </c>
      <c r="AG77" s="1" t="e">
        <f t="shared" si="63"/>
        <v>#VALUE!</v>
      </c>
      <c r="AH77" s="1" t="e">
        <f t="shared" si="64"/>
        <v>#VALUE!</v>
      </c>
      <c r="AI77" s="1" t="e">
        <f t="shared" si="65"/>
        <v>#VALUE!</v>
      </c>
      <c r="AJ77" t="e">
        <f t="shared" si="66"/>
        <v>#VALUE!</v>
      </c>
      <c r="AK77" t="e">
        <f t="shared" si="71"/>
        <v>#VALUE!</v>
      </c>
      <c r="AL77" t="e">
        <f t="shared" si="67"/>
        <v>#VALUE!</v>
      </c>
      <c r="AM77" t="e">
        <f t="shared" ref="AM77:AM104" si="72">AL77*SQRT((AE77/AD77)^2+(V77/U77)^2)</f>
        <v>#VALUE!</v>
      </c>
      <c r="AN77">
        <f t="shared" si="53"/>
        <v>-7.0672666666666668</v>
      </c>
      <c r="AO77">
        <f t="shared" si="54"/>
        <v>148.00677777777778</v>
      </c>
      <c r="AP77">
        <f t="shared" si="55"/>
        <v>-119.25231111111111</v>
      </c>
      <c r="AQ77" s="1">
        <f t="shared" si="56"/>
        <v>0.6194974999999997</v>
      </c>
      <c r="AR77" s="1">
        <f t="shared" si="57"/>
        <v>0.10198507327329819</v>
      </c>
      <c r="AS77" s="1">
        <f t="shared" si="58"/>
        <v>0.61591922288888901</v>
      </c>
    </row>
    <row r="78" spans="3:45" x14ac:dyDescent="0.25">
      <c r="C78">
        <v>74</v>
      </c>
      <c r="D78">
        <v>36.7468</v>
      </c>
      <c r="E78">
        <v>1.3407500000000001</v>
      </c>
      <c r="F78">
        <v>919.75300000000004</v>
      </c>
      <c r="G78">
        <v>0.53848399999999996</v>
      </c>
      <c r="H78">
        <v>17.437799999999999</v>
      </c>
      <c r="I78">
        <v>0.73075999999999997</v>
      </c>
      <c r="J78">
        <v>-1</v>
      </c>
      <c r="K78">
        <v>-1</v>
      </c>
      <c r="L78">
        <f t="shared" si="46"/>
        <v>14.810303689062419</v>
      </c>
      <c r="M78">
        <f t="shared" si="47"/>
        <v>0.62065039877847283</v>
      </c>
      <c r="N78">
        <v>8.1</v>
      </c>
      <c r="O78">
        <f t="shared" si="48"/>
        <v>9.7297199999999973E-3</v>
      </c>
      <c r="P78">
        <f t="shared" si="49"/>
        <v>5.0258506666666663E-5</v>
      </c>
      <c r="Q78" s="1">
        <f t="shared" si="70"/>
        <v>1.0902266666666869E-4</v>
      </c>
      <c r="R78" s="1">
        <f t="shared" si="59"/>
        <v>9.6206973333333289E-3</v>
      </c>
      <c r="S78">
        <f t="shared" si="50"/>
        <v>1.165574589203542E-2</v>
      </c>
      <c r="T78">
        <f t="shared" si="68"/>
        <v>2.654948098115774E-9</v>
      </c>
      <c r="U78" t="s">
        <v>18</v>
      </c>
      <c r="V78" t="s">
        <v>18</v>
      </c>
      <c r="W78" t="e">
        <f t="shared" si="69"/>
        <v>#VALUE!</v>
      </c>
      <c r="X78" t="s">
        <v>18</v>
      </c>
      <c r="Y78" t="s">
        <v>18</v>
      </c>
      <c r="Z78" t="s">
        <v>18</v>
      </c>
      <c r="AA78" t="s">
        <v>18</v>
      </c>
      <c r="AB78" t="e">
        <f t="shared" si="51"/>
        <v>#VALUE!</v>
      </c>
      <c r="AC78" t="e">
        <f t="shared" si="60"/>
        <v>#VALUE!</v>
      </c>
      <c r="AD78" t="e">
        <f t="shared" si="52"/>
        <v>#VALUE!</v>
      </c>
      <c r="AE78" t="e">
        <f t="shared" si="61"/>
        <v>#VALUE!</v>
      </c>
      <c r="AF78" s="1" t="e">
        <f t="shared" si="62"/>
        <v>#VALUE!</v>
      </c>
      <c r="AG78" s="1" t="e">
        <f t="shared" si="63"/>
        <v>#VALUE!</v>
      </c>
      <c r="AH78" s="1" t="e">
        <f t="shared" si="64"/>
        <v>#VALUE!</v>
      </c>
      <c r="AI78" s="1" t="e">
        <f t="shared" si="65"/>
        <v>#VALUE!</v>
      </c>
      <c r="AJ78" t="e">
        <f t="shared" si="66"/>
        <v>#VALUE!</v>
      </c>
      <c r="AK78" t="e">
        <f t="shared" si="71"/>
        <v>#VALUE!</v>
      </c>
      <c r="AL78" t="e">
        <f t="shared" si="67"/>
        <v>#VALUE!</v>
      </c>
      <c r="AM78" t="e">
        <f t="shared" si="72"/>
        <v>#VALUE!</v>
      </c>
      <c r="AN78">
        <f t="shared" si="53"/>
        <v>-7.0672666666666668</v>
      </c>
      <c r="AO78">
        <f t="shared" si="54"/>
        <v>148.00677777777778</v>
      </c>
      <c r="AP78">
        <f t="shared" si="55"/>
        <v>-119.25231111111111</v>
      </c>
      <c r="AQ78" s="1">
        <f t="shared" si="56"/>
        <v>0.6194974999999997</v>
      </c>
      <c r="AR78" s="1">
        <f t="shared" si="57"/>
        <v>0.10198507327329819</v>
      </c>
      <c r="AS78" s="1">
        <f t="shared" si="58"/>
        <v>0.61591922288888901</v>
      </c>
    </row>
    <row r="79" spans="3:45" x14ac:dyDescent="0.25">
      <c r="C79">
        <v>75</v>
      </c>
      <c r="D79">
        <v>69.1708</v>
      </c>
      <c r="E79">
        <v>0.98570100000000005</v>
      </c>
      <c r="F79">
        <v>982.08399999999995</v>
      </c>
      <c r="G79">
        <v>0.98851199999999995</v>
      </c>
      <c r="H79">
        <v>38.091700000000003</v>
      </c>
      <c r="I79">
        <v>1.3738999999999999</v>
      </c>
      <c r="J79">
        <v>-1</v>
      </c>
      <c r="K79">
        <v>0</v>
      </c>
      <c r="L79">
        <f t="shared" si="46"/>
        <v>32.352111220031141</v>
      </c>
      <c r="M79">
        <f t="shared" si="47"/>
        <v>1.1668832214157092</v>
      </c>
      <c r="N79">
        <v>8.1</v>
      </c>
      <c r="O79">
        <f t="shared" si="48"/>
        <v>3.9121600000000057E-3</v>
      </c>
      <c r="P79">
        <f t="shared" si="49"/>
        <v>9.2261119999999998E-5</v>
      </c>
      <c r="Q79" s="1">
        <f t="shared" si="70"/>
        <v>1.0902266666666869E-4</v>
      </c>
      <c r="R79" s="1">
        <f t="shared" si="59"/>
        <v>3.8031373333333369E-3</v>
      </c>
      <c r="S79">
        <f t="shared" si="50"/>
        <v>1.1655960291343274E-2</v>
      </c>
      <c r="T79">
        <f t="shared" si="68"/>
        <v>1.9266048331904064E-9</v>
      </c>
      <c r="U79">
        <f>S79</f>
        <v>1.1655960291343274E-2</v>
      </c>
      <c r="V79">
        <f>T79</f>
        <v>1.9266048331904064E-9</v>
      </c>
      <c r="W79">
        <f t="shared" si="69"/>
        <v>6.4379786199079112E-7</v>
      </c>
      <c r="X79">
        <f>S78</f>
        <v>1.165574589203542E-2</v>
      </c>
      <c r="Y79">
        <f>T78</f>
        <v>2.654948098115774E-9</v>
      </c>
      <c r="Z79" t="s">
        <v>18</v>
      </c>
      <c r="AA79" t="s">
        <v>18</v>
      </c>
      <c r="AB79">
        <f t="shared" si="51"/>
        <v>-2.1439930785425998E-7</v>
      </c>
      <c r="AC79">
        <f t="shared" si="60"/>
        <v>3.2803285791153906E-9</v>
      </c>
      <c r="AD79" t="e">
        <f t="shared" si="52"/>
        <v>#VALUE!</v>
      </c>
      <c r="AE79" t="e">
        <f t="shared" si="61"/>
        <v>#VALUE!</v>
      </c>
      <c r="AF79" s="1">
        <f t="shared" si="62"/>
        <v>-1.1841994358147471E-11</v>
      </c>
      <c r="AG79" s="1">
        <f t="shared" si="63"/>
        <v>-1.8484886898402195E-13</v>
      </c>
      <c r="AH79" s="1" t="e">
        <f t="shared" si="64"/>
        <v>#VALUE!</v>
      </c>
      <c r="AI79" s="1" t="e">
        <f t="shared" si="65"/>
        <v>#VALUE!</v>
      </c>
      <c r="AJ79">
        <f t="shared" si="66"/>
        <v>-5.6754600584518352E-24</v>
      </c>
      <c r="AK79">
        <f t="shared" si="71"/>
        <v>-8.6835046329110352E-26</v>
      </c>
      <c r="AL79" t="e">
        <f t="shared" si="67"/>
        <v>#VALUE!</v>
      </c>
      <c r="AM79" t="e">
        <f t="shared" si="72"/>
        <v>#VALUE!</v>
      </c>
      <c r="AN79">
        <f t="shared" si="53"/>
        <v>-7.0672666666666668</v>
      </c>
      <c r="AO79">
        <f t="shared" si="54"/>
        <v>148.00677777777778</v>
      </c>
      <c r="AP79">
        <f t="shared" si="55"/>
        <v>-119.25231111111111</v>
      </c>
      <c r="AQ79" s="1">
        <f t="shared" si="56"/>
        <v>0.6194974999999997</v>
      </c>
      <c r="AR79" s="1">
        <f t="shared" si="57"/>
        <v>0.10198507327329819</v>
      </c>
      <c r="AS79" s="1">
        <f t="shared" si="58"/>
        <v>0.61591922288888901</v>
      </c>
    </row>
    <row r="80" spans="3:45" x14ac:dyDescent="0.25">
      <c r="C80">
        <v>76</v>
      </c>
      <c r="D80">
        <v>69.563000000000002</v>
      </c>
      <c r="E80">
        <v>0.84966699999999995</v>
      </c>
      <c r="F80">
        <v>1063.1199999999999</v>
      </c>
      <c r="G80">
        <v>1.0167299999999999</v>
      </c>
      <c r="H80">
        <v>39.321300000000001</v>
      </c>
      <c r="I80">
        <v>1.4418</v>
      </c>
      <c r="J80">
        <v>1</v>
      </c>
      <c r="K80">
        <v>0</v>
      </c>
      <c r="L80">
        <f t="shared" si="46"/>
        <v>33.396437305665287</v>
      </c>
      <c r="M80">
        <f t="shared" si="47"/>
        <v>1.2245521716552659</v>
      </c>
      <c r="N80">
        <v>8.1</v>
      </c>
      <c r="O80">
        <f t="shared" si="48"/>
        <v>-3.6511999999999899E-3</v>
      </c>
      <c r="P80">
        <f t="shared" si="49"/>
        <v>9.4894799999999991E-5</v>
      </c>
      <c r="Q80" s="1">
        <f t="shared" si="70"/>
        <v>1.0902266666666869E-4</v>
      </c>
      <c r="R80" s="1">
        <f t="shared" si="59"/>
        <v>-3.7602226666666586E-3</v>
      </c>
      <c r="S80">
        <f t="shared" si="50"/>
        <v>1.1655961182435014E-2</v>
      </c>
      <c r="T80">
        <f t="shared" si="68"/>
        <v>1.9592409951207791E-9</v>
      </c>
      <c r="U80">
        <f>S80</f>
        <v>1.1655961182435014E-2</v>
      </c>
      <c r="V80">
        <f>T80</f>
        <v>1.9592409951207791E-9</v>
      </c>
      <c r="W80">
        <f t="shared" si="69"/>
        <v>6.4379791120878285E-7</v>
      </c>
      <c r="X80" t="s">
        <v>18</v>
      </c>
      <c r="Y80" t="s">
        <v>18</v>
      </c>
      <c r="Z80">
        <f>S81</f>
        <v>1.1655735235450151E-2</v>
      </c>
      <c r="AA80">
        <f>T81</f>
        <v>2.2226180803135205E-9</v>
      </c>
      <c r="AB80" t="e">
        <f t="shared" si="51"/>
        <v>#VALUE!</v>
      </c>
      <c r="AC80" t="e">
        <f t="shared" si="60"/>
        <v>#VALUE!</v>
      </c>
      <c r="AD80">
        <f t="shared" si="52"/>
        <v>-2.2594698486332054E-7</v>
      </c>
      <c r="AE80">
        <f t="shared" si="61"/>
        <v>2.9628797491458239E-9</v>
      </c>
      <c r="AF80" s="1" t="e">
        <f t="shared" si="62"/>
        <v>#VALUE!</v>
      </c>
      <c r="AG80" s="1" t="e">
        <f t="shared" si="63"/>
        <v>#VALUE!</v>
      </c>
      <c r="AH80" s="1">
        <f t="shared" si="64"/>
        <v>-1.247981137052309E-11</v>
      </c>
      <c r="AI80" s="1">
        <f t="shared" si="65"/>
        <v>-1.6814068305855205E-13</v>
      </c>
      <c r="AJ80" t="e">
        <f t="shared" si="66"/>
        <v>#VALUE!</v>
      </c>
      <c r="AK80" t="e">
        <f t="shared" si="71"/>
        <v>#VALUE!</v>
      </c>
      <c r="AL80">
        <f t="shared" si="67"/>
        <v>-5.9811433288577112E-24</v>
      </c>
      <c r="AM80">
        <f t="shared" si="72"/>
        <v>-7.8431710243830251E-26</v>
      </c>
      <c r="AN80">
        <f t="shared" si="53"/>
        <v>-7.0672666666666668</v>
      </c>
      <c r="AO80">
        <f t="shared" si="54"/>
        <v>148.00677777777778</v>
      </c>
      <c r="AP80">
        <f t="shared" si="55"/>
        <v>-119.25231111111111</v>
      </c>
      <c r="AQ80" s="1">
        <f t="shared" si="56"/>
        <v>0.6194974999999997</v>
      </c>
      <c r="AR80" s="1">
        <f t="shared" si="57"/>
        <v>0.10198507327329819</v>
      </c>
      <c r="AS80" s="1">
        <f t="shared" si="58"/>
        <v>0.61591922288888901</v>
      </c>
    </row>
    <row r="81" spans="3:45" x14ac:dyDescent="0.25">
      <c r="C81">
        <v>77</v>
      </c>
      <c r="D81">
        <v>35.967700000000001</v>
      </c>
      <c r="E81">
        <v>1.1024400000000001</v>
      </c>
      <c r="F81">
        <v>1128.05</v>
      </c>
      <c r="G81">
        <v>0.44163200000000002</v>
      </c>
      <c r="H81">
        <v>17.878599999999999</v>
      </c>
      <c r="I81">
        <v>0.73185999999999996</v>
      </c>
      <c r="J81">
        <v>1</v>
      </c>
      <c r="K81">
        <v>1</v>
      </c>
      <c r="L81">
        <f t="shared" si="46"/>
        <v>15.184684738629377</v>
      </c>
      <c r="M81">
        <f t="shared" si="47"/>
        <v>0.6215846527587896</v>
      </c>
      <c r="N81">
        <v>8.1</v>
      </c>
      <c r="O81">
        <f t="shared" si="48"/>
        <v>-9.7113333333333288E-3</v>
      </c>
      <c r="P81">
        <f t="shared" si="49"/>
        <v>4.1218986666666668E-5</v>
      </c>
      <c r="Q81" s="1">
        <f t="shared" si="70"/>
        <v>1.0902266666666869E-4</v>
      </c>
      <c r="R81" s="1">
        <f t="shared" si="59"/>
        <v>-9.8203559999999971E-3</v>
      </c>
      <c r="S81">
        <f t="shared" si="50"/>
        <v>1.1655735235450151E-2</v>
      </c>
      <c r="T81">
        <f t="shared" si="68"/>
        <v>2.2226180803135205E-9</v>
      </c>
      <c r="U81" t="s">
        <v>18</v>
      </c>
      <c r="V81" t="s">
        <v>18</v>
      </c>
      <c r="W81" t="e">
        <f t="shared" si="69"/>
        <v>#VALUE!</v>
      </c>
      <c r="X81" t="s">
        <v>18</v>
      </c>
      <c r="Y81" t="s">
        <v>18</v>
      </c>
      <c r="Z81" t="s">
        <v>18</v>
      </c>
      <c r="AA81" t="s">
        <v>18</v>
      </c>
      <c r="AB81" t="e">
        <f t="shared" si="51"/>
        <v>#VALUE!</v>
      </c>
      <c r="AC81" t="e">
        <f t="shared" si="60"/>
        <v>#VALUE!</v>
      </c>
      <c r="AD81" t="e">
        <f t="shared" si="52"/>
        <v>#VALUE!</v>
      </c>
      <c r="AE81" t="e">
        <f t="shared" si="61"/>
        <v>#VALUE!</v>
      </c>
      <c r="AF81" s="1" t="e">
        <f t="shared" si="62"/>
        <v>#VALUE!</v>
      </c>
      <c r="AG81" s="1" t="e">
        <f t="shared" si="63"/>
        <v>#VALUE!</v>
      </c>
      <c r="AH81" s="1" t="e">
        <f t="shared" si="64"/>
        <v>#VALUE!</v>
      </c>
      <c r="AI81" s="1" t="e">
        <f t="shared" si="65"/>
        <v>#VALUE!</v>
      </c>
      <c r="AJ81" t="e">
        <f t="shared" si="66"/>
        <v>#VALUE!</v>
      </c>
      <c r="AK81" t="e">
        <f t="shared" si="71"/>
        <v>#VALUE!</v>
      </c>
      <c r="AL81" t="e">
        <f t="shared" si="67"/>
        <v>#VALUE!</v>
      </c>
      <c r="AM81" t="e">
        <f t="shared" si="72"/>
        <v>#VALUE!</v>
      </c>
      <c r="AN81">
        <f t="shared" si="53"/>
        <v>-7.0672666666666668</v>
      </c>
      <c r="AO81">
        <f t="shared" si="54"/>
        <v>148.00677777777778</v>
      </c>
      <c r="AP81">
        <f t="shared" si="55"/>
        <v>-119.25231111111111</v>
      </c>
      <c r="AQ81" s="1">
        <f t="shared" si="56"/>
        <v>0.6194974999999997</v>
      </c>
      <c r="AR81" s="1">
        <f t="shared" si="57"/>
        <v>0.10198507327329819</v>
      </c>
      <c r="AS81" s="1">
        <f t="shared" si="58"/>
        <v>0.61591922288888901</v>
      </c>
    </row>
    <row r="82" spans="3:45" x14ac:dyDescent="0.25">
      <c r="C82">
        <v>78</v>
      </c>
      <c r="D82">
        <v>46.588700000000003</v>
      </c>
      <c r="E82">
        <v>0.43054399999999998</v>
      </c>
      <c r="F82">
        <v>1167.8</v>
      </c>
      <c r="G82">
        <v>0.31480000000000002</v>
      </c>
      <c r="H82">
        <v>15.702400000000001</v>
      </c>
      <c r="I82">
        <v>0.69546699999999995</v>
      </c>
      <c r="J82">
        <v>2</v>
      </c>
      <c r="K82">
        <v>-1</v>
      </c>
      <c r="L82">
        <f t="shared" si="46"/>
        <v>13.336390636842591</v>
      </c>
      <c r="M82">
        <f t="shared" si="47"/>
        <v>0.59067528448090767</v>
      </c>
      <c r="N82">
        <v>8.1</v>
      </c>
      <c r="O82">
        <f t="shared" si="48"/>
        <v>-1.342133333333333E-2</v>
      </c>
      <c r="P82">
        <f t="shared" si="49"/>
        <v>2.9381333333333333E-5</v>
      </c>
      <c r="Q82" s="1">
        <f t="shared" si="70"/>
        <v>1.0902266666666869E-4</v>
      </c>
      <c r="R82" s="1">
        <f t="shared" si="59"/>
        <v>-1.3530355999999999E-2</v>
      </c>
      <c r="S82">
        <f t="shared" si="50"/>
        <v>1.1655497393327188E-2</v>
      </c>
      <c r="T82">
        <f t="shared" si="68"/>
        <v>2.1828801230623251E-9</v>
      </c>
      <c r="U82" t="s">
        <v>18</v>
      </c>
      <c r="V82" t="s">
        <v>18</v>
      </c>
      <c r="W82" t="e">
        <f t="shared" si="69"/>
        <v>#VALUE!</v>
      </c>
      <c r="X82" t="s">
        <v>18</v>
      </c>
      <c r="Y82" t="s">
        <v>18</v>
      </c>
      <c r="Z82" t="s">
        <v>18</v>
      </c>
      <c r="AA82" t="s">
        <v>18</v>
      </c>
      <c r="AB82" t="e">
        <f t="shared" si="51"/>
        <v>#VALUE!</v>
      </c>
      <c r="AC82" t="e">
        <f t="shared" si="60"/>
        <v>#VALUE!</v>
      </c>
      <c r="AD82" t="e">
        <f t="shared" si="52"/>
        <v>#VALUE!</v>
      </c>
      <c r="AE82" t="e">
        <f t="shared" si="61"/>
        <v>#VALUE!</v>
      </c>
      <c r="AF82" s="1" t="e">
        <f t="shared" si="62"/>
        <v>#VALUE!</v>
      </c>
      <c r="AG82" s="1" t="e">
        <f t="shared" si="63"/>
        <v>#VALUE!</v>
      </c>
      <c r="AH82" s="1" t="e">
        <f t="shared" si="64"/>
        <v>#VALUE!</v>
      </c>
      <c r="AI82" s="1" t="e">
        <f t="shared" si="65"/>
        <v>#VALUE!</v>
      </c>
      <c r="AJ82" t="e">
        <f t="shared" si="66"/>
        <v>#VALUE!</v>
      </c>
      <c r="AK82" t="e">
        <f t="shared" si="71"/>
        <v>#VALUE!</v>
      </c>
      <c r="AL82" t="e">
        <f t="shared" si="67"/>
        <v>#VALUE!</v>
      </c>
      <c r="AM82" t="e">
        <f t="shared" si="72"/>
        <v>#VALUE!</v>
      </c>
      <c r="AN82">
        <f t="shared" si="53"/>
        <v>-7.0672666666666668</v>
      </c>
      <c r="AO82">
        <f t="shared" si="54"/>
        <v>148.00677777777778</v>
      </c>
      <c r="AP82">
        <f t="shared" si="55"/>
        <v>-119.25231111111111</v>
      </c>
      <c r="AQ82" s="1">
        <f t="shared" si="56"/>
        <v>0.6194974999999997</v>
      </c>
      <c r="AR82" s="1">
        <f t="shared" si="57"/>
        <v>0.10198507327329819</v>
      </c>
      <c r="AS82" s="1">
        <f t="shared" si="58"/>
        <v>0.61591922288888901</v>
      </c>
    </row>
    <row r="83" spans="3:45" x14ac:dyDescent="0.25">
      <c r="C83">
        <v>79</v>
      </c>
      <c r="D83">
        <v>52.357199999999999</v>
      </c>
      <c r="E83">
        <v>2.55288</v>
      </c>
      <c r="F83">
        <v>1193.54</v>
      </c>
      <c r="G83">
        <v>0.226993</v>
      </c>
      <c r="H83">
        <v>9.0278600000000004</v>
      </c>
      <c r="I83">
        <v>0.31945000000000001</v>
      </c>
      <c r="J83">
        <v>2</v>
      </c>
      <c r="K83">
        <v>0</v>
      </c>
      <c r="L83">
        <f t="shared" si="46"/>
        <v>7.6675583079481964</v>
      </c>
      <c r="M83">
        <f t="shared" si="47"/>
        <v>0.27131584910200768</v>
      </c>
      <c r="N83">
        <v>8.1</v>
      </c>
      <c r="O83">
        <f t="shared" si="48"/>
        <v>-1.5823733333333329E-2</v>
      </c>
      <c r="P83">
        <f t="shared" si="49"/>
        <v>2.1186013333333336E-5</v>
      </c>
      <c r="Q83" s="1">
        <f t="shared" si="70"/>
        <v>1.0902266666666869E-4</v>
      </c>
      <c r="R83" s="1">
        <f t="shared" si="59"/>
        <v>-1.5932755999999999E-2</v>
      </c>
      <c r="S83">
        <f t="shared" si="50"/>
        <v>1.1655303060252004E-2</v>
      </c>
      <c r="T83">
        <f t="shared" si="68"/>
        <v>1.8535168991915253E-9</v>
      </c>
      <c r="U83">
        <f>S83</f>
        <v>1.1655303060252004E-2</v>
      </c>
      <c r="V83">
        <f>T83</f>
        <v>1.8535168991915253E-9</v>
      </c>
      <c r="W83">
        <f t="shared" si="69"/>
        <v>6.4376156090869947E-7</v>
      </c>
      <c r="X83">
        <f>S82</f>
        <v>1.1655497393327188E-2</v>
      </c>
      <c r="Y83">
        <f>T82</f>
        <v>2.1828801230623251E-9</v>
      </c>
      <c r="Z83">
        <f>S84</f>
        <v>1.1655085001666907E-2</v>
      </c>
      <c r="AA83">
        <f>T84</f>
        <v>4.1370428865828655E-9</v>
      </c>
      <c r="AB83">
        <f t="shared" si="51"/>
        <v>1.943330751839889E-7</v>
      </c>
      <c r="AC83">
        <f t="shared" si="60"/>
        <v>2.8636498611473362E-9</v>
      </c>
      <c r="AD83">
        <f t="shared" si="52"/>
        <v>-2.1805858509658937E-7</v>
      </c>
      <c r="AE83">
        <f t="shared" si="61"/>
        <v>4.5332823363446549E-9</v>
      </c>
      <c r="AF83" s="1">
        <f t="shared" si="62"/>
        <v>1.073366888616343E-11</v>
      </c>
      <c r="AG83" s="1">
        <f t="shared" si="63"/>
        <v>1.6161581791773289E-13</v>
      </c>
      <c r="AH83" s="1">
        <f t="shared" si="64"/>
        <v>-1.2044108538889222E-11</v>
      </c>
      <c r="AI83" s="1">
        <f t="shared" si="65"/>
        <v>-2.5314455403455538E-13</v>
      </c>
      <c r="AJ83">
        <f t="shared" si="66"/>
        <v>5.1445679111509602E-24</v>
      </c>
      <c r="AK83">
        <f t="shared" si="71"/>
        <v>7.5809232017454235E-26</v>
      </c>
      <c r="AL83">
        <f t="shared" si="67"/>
        <v>-5.7726519203012178E-24</v>
      </c>
      <c r="AM83">
        <f t="shared" si="72"/>
        <v>-1.200093129712897E-25</v>
      </c>
      <c r="AN83">
        <f t="shared" si="53"/>
        <v>-7.0672666666666668</v>
      </c>
      <c r="AO83">
        <f t="shared" si="54"/>
        <v>148.00677777777778</v>
      </c>
      <c r="AP83">
        <f t="shared" si="55"/>
        <v>-119.25231111111111</v>
      </c>
      <c r="AQ83" s="1">
        <f t="shared" si="56"/>
        <v>0.6194974999999997</v>
      </c>
      <c r="AR83" s="1">
        <f t="shared" si="57"/>
        <v>0.10198507327329819</v>
      </c>
      <c r="AS83" s="1">
        <f t="shared" si="58"/>
        <v>0.61591922288888901</v>
      </c>
    </row>
    <row r="84" spans="3:45" x14ac:dyDescent="0.25">
      <c r="C84">
        <v>80</v>
      </c>
      <c r="D84">
        <v>43.591200000000001</v>
      </c>
      <c r="E84">
        <v>0.40239900000000001</v>
      </c>
      <c r="F84">
        <v>1218.43</v>
      </c>
      <c r="G84">
        <v>0.44216800000000001</v>
      </c>
      <c r="H84">
        <v>15.8954</v>
      </c>
      <c r="I84">
        <v>0.88335699999999995</v>
      </c>
      <c r="J84">
        <v>2</v>
      </c>
      <c r="K84">
        <v>1</v>
      </c>
      <c r="L84">
        <f t="shared" si="46"/>
        <v>13.500309744298178</v>
      </c>
      <c r="M84">
        <f t="shared" si="47"/>
        <v>0.75025435753702363</v>
      </c>
      <c r="N84">
        <v>8.1</v>
      </c>
      <c r="O84">
        <f t="shared" si="48"/>
        <v>-1.8146800000000008E-2</v>
      </c>
      <c r="P84">
        <f t="shared" si="49"/>
        <v>4.126901333333334E-5</v>
      </c>
      <c r="Q84" s="1">
        <f t="shared" si="70"/>
        <v>1.0902266666666869E-4</v>
      </c>
      <c r="R84" s="1">
        <f t="shared" si="59"/>
        <v>-1.8255822666666678E-2</v>
      </c>
      <c r="S84">
        <f t="shared" si="50"/>
        <v>1.1655085001666907E-2</v>
      </c>
      <c r="T84">
        <f t="shared" si="68"/>
        <v>4.1370428865828655E-9</v>
      </c>
      <c r="U84" t="s">
        <v>18</v>
      </c>
      <c r="V84" t="s">
        <v>18</v>
      </c>
      <c r="W84" t="e">
        <f t="shared" si="69"/>
        <v>#VALUE!</v>
      </c>
      <c r="X84" t="s">
        <v>18</v>
      </c>
      <c r="Y84" t="s">
        <v>18</v>
      </c>
      <c r="Z84" t="s">
        <v>18</v>
      </c>
      <c r="AA84" t="s">
        <v>18</v>
      </c>
      <c r="AB84" t="e">
        <f t="shared" si="51"/>
        <v>#VALUE!</v>
      </c>
      <c r="AC84" t="e">
        <f t="shared" si="60"/>
        <v>#VALUE!</v>
      </c>
      <c r="AD84" t="e">
        <f t="shared" si="52"/>
        <v>#VALUE!</v>
      </c>
      <c r="AE84" t="e">
        <f t="shared" si="61"/>
        <v>#VALUE!</v>
      </c>
      <c r="AF84" s="1" t="e">
        <f t="shared" si="62"/>
        <v>#VALUE!</v>
      </c>
      <c r="AG84" s="1" t="e">
        <f t="shared" si="63"/>
        <v>#VALUE!</v>
      </c>
      <c r="AH84" s="1" t="e">
        <f t="shared" si="64"/>
        <v>#VALUE!</v>
      </c>
      <c r="AI84" s="1" t="e">
        <f t="shared" si="65"/>
        <v>#VALUE!</v>
      </c>
      <c r="AJ84" t="e">
        <f t="shared" si="66"/>
        <v>#VALUE!</v>
      </c>
      <c r="AK84" t="e">
        <f t="shared" si="71"/>
        <v>#VALUE!</v>
      </c>
      <c r="AL84" t="e">
        <f t="shared" si="67"/>
        <v>#VALUE!</v>
      </c>
      <c r="AM84" t="e">
        <f t="shared" si="72"/>
        <v>#VALUE!</v>
      </c>
      <c r="AN84">
        <f t="shared" si="53"/>
        <v>-7.0672666666666668</v>
      </c>
      <c r="AO84">
        <f t="shared" si="54"/>
        <v>148.00677777777778</v>
      </c>
      <c r="AP84">
        <f t="shared" si="55"/>
        <v>-119.25231111111111</v>
      </c>
      <c r="AQ84" s="1">
        <f t="shared" si="56"/>
        <v>0.6194974999999997</v>
      </c>
      <c r="AR84" s="1">
        <f t="shared" si="57"/>
        <v>0.10198507327329819</v>
      </c>
      <c r="AS84" s="1">
        <f t="shared" si="58"/>
        <v>0.61591922288888901</v>
      </c>
    </row>
    <row r="85" spans="3:45" s="1" customFormat="1" x14ac:dyDescent="0.25">
      <c r="C85" s="1">
        <v>81</v>
      </c>
      <c r="D85" s="1">
        <v>47.8795</v>
      </c>
      <c r="E85" s="1">
        <v>0.47862199999999999</v>
      </c>
      <c r="F85" s="1">
        <v>827.21199999999999</v>
      </c>
      <c r="G85" s="1">
        <v>0.443963</v>
      </c>
      <c r="H85" s="1">
        <v>17.626200000000001</v>
      </c>
      <c r="I85" s="1">
        <v>1.1011</v>
      </c>
      <c r="J85" s="1">
        <v>-2</v>
      </c>
      <c r="K85" s="1">
        <v>-1</v>
      </c>
      <c r="L85" s="1">
        <f t="shared" si="46"/>
        <v>14.970315916236682</v>
      </c>
      <c r="M85" s="1">
        <f t="shared" si="47"/>
        <v>0.93518823429713771</v>
      </c>
      <c r="N85" s="1">
        <v>8.4</v>
      </c>
      <c r="O85" s="1">
        <f t="shared" si="48"/>
        <v>1.8366880000000002E-2</v>
      </c>
      <c r="P85" s="1">
        <f t="shared" si="49"/>
        <v>4.1436546666666668E-5</v>
      </c>
      <c r="Q85" s="1">
        <f>AVERAGE(O$85:O$94)</f>
        <v>1.0092133333333524E-4</v>
      </c>
      <c r="R85" s="1">
        <f t="shared" si="59"/>
        <v>1.8265958666666665E-2</v>
      </c>
      <c r="S85">
        <f t="shared" si="50"/>
        <v>1.1655083985293939E-2</v>
      </c>
      <c r="T85">
        <f t="shared" si="68"/>
        <v>4.1561440465032881E-9</v>
      </c>
      <c r="U85" s="1" t="s">
        <v>18</v>
      </c>
      <c r="V85" s="1" t="s">
        <v>18</v>
      </c>
      <c r="W85" t="e">
        <f t="shared" si="69"/>
        <v>#VALUE!</v>
      </c>
      <c r="X85" s="1" t="s">
        <v>18</v>
      </c>
      <c r="Y85" s="1" t="s">
        <v>18</v>
      </c>
      <c r="Z85" s="1" t="s">
        <v>18</v>
      </c>
      <c r="AA85" s="1" t="s">
        <v>18</v>
      </c>
      <c r="AB85" s="1" t="e">
        <f t="shared" si="51"/>
        <v>#VALUE!</v>
      </c>
      <c r="AC85" s="1" t="e">
        <f t="shared" si="60"/>
        <v>#VALUE!</v>
      </c>
      <c r="AD85" s="1" t="e">
        <f t="shared" si="52"/>
        <v>#VALUE!</v>
      </c>
      <c r="AE85" s="1" t="e">
        <f t="shared" si="61"/>
        <v>#VALUE!</v>
      </c>
      <c r="AF85" s="1" t="e">
        <f t="shared" si="62"/>
        <v>#VALUE!</v>
      </c>
      <c r="AG85" s="1" t="e">
        <f t="shared" si="63"/>
        <v>#VALUE!</v>
      </c>
      <c r="AH85" s="1" t="e">
        <f t="shared" si="64"/>
        <v>#VALUE!</v>
      </c>
      <c r="AI85" s="1" t="e">
        <f t="shared" si="65"/>
        <v>#VALUE!</v>
      </c>
      <c r="AJ85" t="e">
        <f t="shared" si="66"/>
        <v>#VALUE!</v>
      </c>
      <c r="AK85" t="e">
        <f t="shared" si="71"/>
        <v>#VALUE!</v>
      </c>
      <c r="AL85" t="e">
        <f t="shared" si="67"/>
        <v>#VALUE!</v>
      </c>
      <c r="AM85" t="e">
        <f t="shared" si="72"/>
        <v>#VALUE!</v>
      </c>
      <c r="AN85">
        <f t="shared" si="53"/>
        <v>-7.1919733333333333</v>
      </c>
      <c r="AO85">
        <f t="shared" si="54"/>
        <v>150.22888888888889</v>
      </c>
      <c r="AP85">
        <f t="shared" si="55"/>
        <v>-130.35115555555558</v>
      </c>
      <c r="AQ85" s="1">
        <f t="shared" si="56"/>
        <v>0.62881999999999993</v>
      </c>
      <c r="AR85" s="1">
        <f t="shared" si="57"/>
        <v>0.10539134018011158</v>
      </c>
      <c r="AS85" s="1">
        <f t="shared" si="58"/>
        <v>0.62410587271111129</v>
      </c>
    </row>
    <row r="86" spans="3:45" x14ac:dyDescent="0.25">
      <c r="C86">
        <v>82</v>
      </c>
      <c r="D86">
        <v>38.547899999999998</v>
      </c>
      <c r="E86">
        <v>3.3364199999999999</v>
      </c>
      <c r="F86">
        <v>851.976</v>
      </c>
      <c r="G86">
        <v>0.27336100000000002</v>
      </c>
      <c r="H86">
        <v>8.5559100000000008</v>
      </c>
      <c r="I86">
        <v>0.43375200000000003</v>
      </c>
      <c r="J86">
        <v>-2</v>
      </c>
      <c r="K86">
        <v>0</v>
      </c>
      <c r="L86">
        <f t="shared" si="46"/>
        <v>7.2667208843022655</v>
      </c>
      <c r="M86">
        <f t="shared" si="47"/>
        <v>0.36839502951852887</v>
      </c>
      <c r="N86">
        <v>8.4</v>
      </c>
      <c r="O86">
        <f t="shared" si="48"/>
        <v>1.6055573333333337E-2</v>
      </c>
      <c r="P86">
        <f t="shared" si="49"/>
        <v>2.5513693333333337E-5</v>
      </c>
      <c r="Q86" s="1">
        <f t="shared" ref="Q86:Q94" si="73">AVERAGE(O$85:O$94)</f>
        <v>1.0092133333333524E-4</v>
      </c>
      <c r="R86" s="1">
        <f t="shared" si="59"/>
        <v>1.5954652E-2</v>
      </c>
      <c r="S86">
        <f t="shared" si="50"/>
        <v>1.1655301143303497E-2</v>
      </c>
      <c r="T86">
        <f t="shared" si="68"/>
        <v>2.2352038763514459E-9</v>
      </c>
      <c r="U86">
        <f>S86</f>
        <v>1.1655301143303497E-2</v>
      </c>
      <c r="V86">
        <f>T86</f>
        <v>2.2352038763514459E-9</v>
      </c>
      <c r="W86">
        <f t="shared" si="69"/>
        <v>6.4376145502919069E-7</v>
      </c>
      <c r="X86">
        <f>S85</f>
        <v>1.1655083985293939E-2</v>
      </c>
      <c r="Y86">
        <f>T85</f>
        <v>4.1561440465032881E-9</v>
      </c>
      <c r="Z86">
        <f>S87</f>
        <v>1.1655489683686061E-2</v>
      </c>
      <c r="AA86">
        <f>T87</f>
        <v>2.7586723578525483E-9</v>
      </c>
      <c r="AB86">
        <f t="shared" si="51"/>
        <v>-2.1715800955883491E-7</v>
      </c>
      <c r="AC86">
        <f t="shared" si="60"/>
        <v>4.7190750899028146E-9</v>
      </c>
      <c r="AD86">
        <f t="shared" si="52"/>
        <v>1.8854038256327366E-7</v>
      </c>
      <c r="AE86">
        <f t="shared" si="61"/>
        <v>3.5505505977011887E-9</v>
      </c>
      <c r="AF86" s="1">
        <f t="shared" si="62"/>
        <v>-1.1994366725149678E-11</v>
      </c>
      <c r="AG86" s="1">
        <f t="shared" si="63"/>
        <v>-2.6327739080944247E-13</v>
      </c>
      <c r="AH86" s="1">
        <f t="shared" si="64"/>
        <v>1.0413719003770983E-11</v>
      </c>
      <c r="AI86" s="1">
        <f t="shared" si="65"/>
        <v>1.9873646975234063E-13</v>
      </c>
      <c r="AJ86">
        <f t="shared" si="66"/>
        <v>-5.7488119832995972E-24</v>
      </c>
      <c r="AK86">
        <f t="shared" si="71"/>
        <v>-1.2492781400554426E-25</v>
      </c>
      <c r="AL86">
        <f t="shared" si="67"/>
        <v>4.9912191257305663E-24</v>
      </c>
      <c r="AM86">
        <f t="shared" si="72"/>
        <v>9.399352971553386E-26</v>
      </c>
      <c r="AN86">
        <f t="shared" si="53"/>
        <v>-7.1919733333333333</v>
      </c>
      <c r="AO86">
        <f t="shared" si="54"/>
        <v>150.22888888888889</v>
      </c>
      <c r="AP86">
        <f t="shared" si="55"/>
        <v>-130.35115555555558</v>
      </c>
      <c r="AQ86" s="1">
        <f t="shared" si="56"/>
        <v>0.62881999999999993</v>
      </c>
      <c r="AR86" s="1">
        <f t="shared" si="57"/>
        <v>0.10539134018011158</v>
      </c>
      <c r="AS86" s="1">
        <f t="shared" si="58"/>
        <v>0.62410587271111129</v>
      </c>
    </row>
    <row r="87" spans="3:45" x14ac:dyDescent="0.25">
      <c r="C87">
        <v>83</v>
      </c>
      <c r="D87">
        <v>52.280500000000004</v>
      </c>
      <c r="E87">
        <v>0.40756900000000001</v>
      </c>
      <c r="F87">
        <v>876.84299999999996</v>
      </c>
      <c r="G87">
        <v>0.39482</v>
      </c>
      <c r="H87">
        <v>19.067</v>
      </c>
      <c r="I87">
        <v>1.10307</v>
      </c>
      <c r="J87">
        <v>-2</v>
      </c>
      <c r="K87">
        <v>1</v>
      </c>
      <c r="L87">
        <f t="shared" si="46"/>
        <v>16.194018766091659</v>
      </c>
      <c r="M87">
        <f t="shared" si="47"/>
        <v>0.93686139824370518</v>
      </c>
      <c r="N87">
        <v>8.4</v>
      </c>
      <c r="O87">
        <f t="shared" si="48"/>
        <v>1.3734653333333338E-2</v>
      </c>
      <c r="P87">
        <f t="shared" si="49"/>
        <v>3.6849866666666668E-5</v>
      </c>
      <c r="Q87" s="1">
        <f t="shared" si="73"/>
        <v>1.0092133333333524E-4</v>
      </c>
      <c r="R87" s="1">
        <f t="shared" si="59"/>
        <v>1.3633732000000003E-2</v>
      </c>
      <c r="S87">
        <f t="shared" si="50"/>
        <v>1.1655489683686061E-2</v>
      </c>
      <c r="T87">
        <f t="shared" si="68"/>
        <v>2.7586723578525483E-9</v>
      </c>
      <c r="U87" t="s">
        <v>18</v>
      </c>
      <c r="V87" t="s">
        <v>18</v>
      </c>
      <c r="W87" t="e">
        <f t="shared" si="69"/>
        <v>#VALUE!</v>
      </c>
      <c r="X87" t="s">
        <v>18</v>
      </c>
      <c r="Y87" t="s">
        <v>18</v>
      </c>
      <c r="Z87" t="s">
        <v>18</v>
      </c>
      <c r="AA87" t="s">
        <v>18</v>
      </c>
      <c r="AB87" t="e">
        <f t="shared" si="51"/>
        <v>#VALUE!</v>
      </c>
      <c r="AC87" t="e">
        <f t="shared" si="60"/>
        <v>#VALUE!</v>
      </c>
      <c r="AD87" t="e">
        <f t="shared" si="52"/>
        <v>#VALUE!</v>
      </c>
      <c r="AE87" t="e">
        <f t="shared" si="61"/>
        <v>#VALUE!</v>
      </c>
      <c r="AF87" s="1" t="e">
        <f t="shared" si="62"/>
        <v>#VALUE!</v>
      </c>
      <c r="AG87" s="1" t="e">
        <f t="shared" si="63"/>
        <v>#VALUE!</v>
      </c>
      <c r="AH87" s="1" t="e">
        <f t="shared" si="64"/>
        <v>#VALUE!</v>
      </c>
      <c r="AI87" s="1" t="e">
        <f t="shared" si="65"/>
        <v>#VALUE!</v>
      </c>
      <c r="AJ87" t="e">
        <f t="shared" si="66"/>
        <v>#VALUE!</v>
      </c>
      <c r="AK87" t="e">
        <f t="shared" si="71"/>
        <v>#VALUE!</v>
      </c>
      <c r="AL87" t="e">
        <f t="shared" si="67"/>
        <v>#VALUE!</v>
      </c>
      <c r="AM87" t="e">
        <f t="shared" si="72"/>
        <v>#VALUE!</v>
      </c>
      <c r="AN87">
        <f t="shared" si="53"/>
        <v>-7.1919733333333333</v>
      </c>
      <c r="AO87">
        <f t="shared" si="54"/>
        <v>150.22888888888889</v>
      </c>
      <c r="AP87">
        <f t="shared" si="55"/>
        <v>-130.35115555555558</v>
      </c>
      <c r="AQ87" s="1">
        <f t="shared" si="56"/>
        <v>0.62881999999999993</v>
      </c>
      <c r="AR87" s="1">
        <f t="shared" si="57"/>
        <v>0.10539134018011158</v>
      </c>
      <c r="AS87" s="1">
        <f t="shared" si="58"/>
        <v>0.62410587271111129</v>
      </c>
    </row>
    <row r="88" spans="3:45" x14ac:dyDescent="0.25">
      <c r="C88">
        <v>84</v>
      </c>
      <c r="D88">
        <v>38.230699999999999</v>
      </c>
      <c r="E88">
        <v>1.42404</v>
      </c>
      <c r="F88">
        <v>919.48599999999999</v>
      </c>
      <c r="G88">
        <v>0.58440199999999998</v>
      </c>
      <c r="H88">
        <v>17.671600000000002</v>
      </c>
      <c r="I88">
        <v>0.77342900000000003</v>
      </c>
      <c r="J88">
        <v>-1</v>
      </c>
      <c r="K88">
        <v>-1</v>
      </c>
      <c r="L88">
        <f t="shared" si="46"/>
        <v>15.008875125969759</v>
      </c>
      <c r="M88">
        <f t="shared" si="47"/>
        <v>0.65689011067496228</v>
      </c>
      <c r="N88">
        <v>8.4</v>
      </c>
      <c r="O88">
        <f t="shared" si="48"/>
        <v>9.7546400000000019E-3</v>
      </c>
      <c r="P88">
        <f t="shared" si="49"/>
        <v>5.4544186666666667E-5</v>
      </c>
      <c r="Q88" s="1">
        <f t="shared" si="73"/>
        <v>1.0092133333333524E-4</v>
      </c>
      <c r="R88" s="1">
        <f t="shared" si="59"/>
        <v>9.6537186666666667E-3</v>
      </c>
      <c r="S88">
        <f t="shared" si="50"/>
        <v>1.1655744144661804E-2</v>
      </c>
      <c r="T88">
        <f t="shared" si="68"/>
        <v>2.8912328970683212E-9</v>
      </c>
      <c r="U88" t="s">
        <v>18</v>
      </c>
      <c r="V88" t="s">
        <v>18</v>
      </c>
      <c r="W88" t="e">
        <f t="shared" si="69"/>
        <v>#VALUE!</v>
      </c>
      <c r="X88" t="s">
        <v>18</v>
      </c>
      <c r="Y88" t="s">
        <v>18</v>
      </c>
      <c r="Z88" t="s">
        <v>18</v>
      </c>
      <c r="AA88" t="s">
        <v>18</v>
      </c>
      <c r="AB88" t="e">
        <f t="shared" si="51"/>
        <v>#VALUE!</v>
      </c>
      <c r="AC88" t="e">
        <f t="shared" si="60"/>
        <v>#VALUE!</v>
      </c>
      <c r="AD88" t="e">
        <f t="shared" si="52"/>
        <v>#VALUE!</v>
      </c>
      <c r="AE88" t="e">
        <f t="shared" si="61"/>
        <v>#VALUE!</v>
      </c>
      <c r="AF88" s="1" t="e">
        <f t="shared" si="62"/>
        <v>#VALUE!</v>
      </c>
      <c r="AG88" s="1" t="e">
        <f t="shared" si="63"/>
        <v>#VALUE!</v>
      </c>
      <c r="AH88" s="1" t="e">
        <f t="shared" si="64"/>
        <v>#VALUE!</v>
      </c>
      <c r="AI88" s="1" t="e">
        <f t="shared" si="65"/>
        <v>#VALUE!</v>
      </c>
      <c r="AJ88" t="e">
        <f t="shared" si="66"/>
        <v>#VALUE!</v>
      </c>
      <c r="AK88" t="e">
        <f t="shared" si="71"/>
        <v>#VALUE!</v>
      </c>
      <c r="AL88" t="e">
        <f t="shared" si="67"/>
        <v>#VALUE!</v>
      </c>
      <c r="AM88" t="e">
        <f t="shared" si="72"/>
        <v>#VALUE!</v>
      </c>
      <c r="AN88">
        <f t="shared" si="53"/>
        <v>-7.1919733333333333</v>
      </c>
      <c r="AO88">
        <f t="shared" si="54"/>
        <v>150.22888888888889</v>
      </c>
      <c r="AP88">
        <f t="shared" si="55"/>
        <v>-130.35115555555558</v>
      </c>
      <c r="AQ88" s="1">
        <f t="shared" si="56"/>
        <v>0.62881999999999993</v>
      </c>
      <c r="AR88" s="1">
        <f t="shared" si="57"/>
        <v>0.10539134018011158</v>
      </c>
      <c r="AS88" s="1">
        <f t="shared" si="58"/>
        <v>0.62410587271111129</v>
      </c>
    </row>
    <row r="89" spans="3:45" x14ac:dyDescent="0.25">
      <c r="C89">
        <v>85</v>
      </c>
      <c r="D89">
        <v>70.517200000000003</v>
      </c>
      <c r="E89">
        <v>1.0123500000000001</v>
      </c>
      <c r="F89">
        <v>982.67</v>
      </c>
      <c r="G89">
        <v>1.0293699999999999</v>
      </c>
      <c r="H89">
        <v>38.320500000000003</v>
      </c>
      <c r="I89">
        <v>1.42625</v>
      </c>
      <c r="J89">
        <v>-1</v>
      </c>
      <c r="K89">
        <v>0</v>
      </c>
      <c r="L89">
        <f t="shared" si="46"/>
        <v>32.546436047937036</v>
      </c>
      <c r="M89">
        <f t="shared" si="47"/>
        <v>1.2113452176607873</v>
      </c>
      <c r="N89">
        <v>8.4</v>
      </c>
      <c r="O89">
        <f t="shared" si="48"/>
        <v>3.8574666666666706E-3</v>
      </c>
      <c r="P89">
        <f t="shared" si="49"/>
        <v>9.6074533333333323E-5</v>
      </c>
      <c r="Q89" s="1">
        <f t="shared" si="73"/>
        <v>1.0092133333333524E-4</v>
      </c>
      <c r="R89" s="1">
        <f t="shared" si="59"/>
        <v>3.7565453333333353E-3</v>
      </c>
      <c r="S89">
        <f t="shared" si="50"/>
        <v>1.1655961258321777E-2</v>
      </c>
      <c r="T89">
        <f t="shared" si="68"/>
        <v>1.981658418229711E-9</v>
      </c>
      <c r="U89">
        <f>S89</f>
        <v>1.1655961258321777E-2</v>
      </c>
      <c r="V89">
        <f>T89</f>
        <v>1.981658418229711E-9</v>
      </c>
      <c r="W89">
        <f t="shared" si="69"/>
        <v>6.4379791540026387E-7</v>
      </c>
      <c r="X89">
        <f>S88</f>
        <v>1.1655744144661804E-2</v>
      </c>
      <c r="Y89">
        <f>T88</f>
        <v>2.8912328970683212E-9</v>
      </c>
      <c r="Z89" t="s">
        <v>18</v>
      </c>
      <c r="AA89" t="s">
        <v>18</v>
      </c>
      <c r="AB89">
        <f t="shared" si="51"/>
        <v>-2.1711365997233167E-7</v>
      </c>
      <c r="AC89">
        <f t="shared" si="60"/>
        <v>3.5051672929591761E-9</v>
      </c>
      <c r="AD89" t="e">
        <f t="shared" si="52"/>
        <v>#VALUE!</v>
      </c>
      <c r="AE89" t="e">
        <f t="shared" si="61"/>
        <v>#VALUE!</v>
      </c>
      <c r="AF89" s="1">
        <f t="shared" si="62"/>
        <v>-1.1991917148430361E-11</v>
      </c>
      <c r="AG89" s="1">
        <f t="shared" si="63"/>
        <v>-1.971233199846339E-13</v>
      </c>
      <c r="AH89" s="1" t="e">
        <f t="shared" si="64"/>
        <v>#VALUE!</v>
      </c>
      <c r="AI89" s="1" t="e">
        <f t="shared" si="65"/>
        <v>#VALUE!</v>
      </c>
      <c r="AJ89">
        <f t="shared" si="66"/>
        <v>-5.7473124117075793E-24</v>
      </c>
      <c r="AK89">
        <f t="shared" si="71"/>
        <v>-9.2786844879405603E-26</v>
      </c>
      <c r="AL89" t="e">
        <f t="shared" si="67"/>
        <v>#VALUE!</v>
      </c>
      <c r="AM89" t="e">
        <f t="shared" si="72"/>
        <v>#VALUE!</v>
      </c>
      <c r="AN89">
        <f t="shared" si="53"/>
        <v>-7.1919733333333333</v>
      </c>
      <c r="AO89">
        <f t="shared" si="54"/>
        <v>150.22888888888889</v>
      </c>
      <c r="AP89">
        <f t="shared" si="55"/>
        <v>-130.35115555555558</v>
      </c>
      <c r="AQ89" s="1">
        <f t="shared" si="56"/>
        <v>0.62881999999999993</v>
      </c>
      <c r="AR89" s="1">
        <f t="shared" si="57"/>
        <v>0.10539134018011158</v>
      </c>
      <c r="AS89" s="1">
        <f t="shared" si="58"/>
        <v>0.62410587271111129</v>
      </c>
    </row>
    <row r="90" spans="3:45" x14ac:dyDescent="0.25">
      <c r="C90">
        <v>86</v>
      </c>
      <c r="D90">
        <v>70.620900000000006</v>
      </c>
      <c r="E90">
        <v>0.95351699999999995</v>
      </c>
      <c r="F90">
        <v>1063.0899999999999</v>
      </c>
      <c r="G90">
        <v>1.0471600000000001</v>
      </c>
      <c r="H90">
        <v>38.856200000000001</v>
      </c>
      <c r="I90">
        <v>1.45079</v>
      </c>
      <c r="J90">
        <v>1</v>
      </c>
      <c r="K90">
        <v>0</v>
      </c>
      <c r="L90">
        <f t="shared" si="46"/>
        <v>33.001417736351328</v>
      </c>
      <c r="M90">
        <f t="shared" si="47"/>
        <v>1.2321875746398552</v>
      </c>
      <c r="N90">
        <v>8.4</v>
      </c>
      <c r="O90">
        <f t="shared" si="48"/>
        <v>-3.6483999999999922E-3</v>
      </c>
      <c r="P90">
        <f t="shared" si="49"/>
        <v>9.7734933333333345E-5</v>
      </c>
      <c r="Q90" s="1">
        <f t="shared" si="73"/>
        <v>1.0092133333333524E-4</v>
      </c>
      <c r="R90" s="1">
        <f t="shared" si="59"/>
        <v>-3.7493213333333274E-3</v>
      </c>
      <c r="S90">
        <f t="shared" si="50"/>
        <v>1.1655961407182617E-2</v>
      </c>
      <c r="T90">
        <f t="shared" si="68"/>
        <v>2.0120295612249807E-9</v>
      </c>
      <c r="U90">
        <f>S90</f>
        <v>1.1655961407182617E-2</v>
      </c>
      <c r="V90">
        <f>T90</f>
        <v>2.0120295612249807E-9</v>
      </c>
      <c r="W90">
        <f t="shared" si="69"/>
        <v>6.4379792362234832E-7</v>
      </c>
      <c r="X90" t="s">
        <v>18</v>
      </c>
      <c r="Y90" t="s">
        <v>18</v>
      </c>
      <c r="Z90">
        <f>S91</f>
        <v>1.1655733959627615E-2</v>
      </c>
      <c r="AA90">
        <f>T91</f>
        <v>2.2530095312445752E-9</v>
      </c>
      <c r="AB90" t="e">
        <f t="shared" si="51"/>
        <v>#VALUE!</v>
      </c>
      <c r="AC90" t="e">
        <f t="shared" si="60"/>
        <v>#VALUE!</v>
      </c>
      <c r="AD90">
        <f t="shared" si="52"/>
        <v>-2.2744755500195279E-7</v>
      </c>
      <c r="AE90">
        <f t="shared" si="61"/>
        <v>3.0206480932280226E-9</v>
      </c>
      <c r="AF90" s="1" t="e">
        <f t="shared" si="62"/>
        <v>#VALUE!</v>
      </c>
      <c r="AG90" s="1" t="e">
        <f t="shared" si="63"/>
        <v>#VALUE!</v>
      </c>
      <c r="AH90" s="1">
        <f t="shared" si="64"/>
        <v>-1.2562692902620977E-11</v>
      </c>
      <c r="AI90" s="1">
        <f t="shared" si="65"/>
        <v>-1.7130573563975001E-13</v>
      </c>
      <c r="AJ90" t="e">
        <f t="shared" si="66"/>
        <v>#VALUE!</v>
      </c>
      <c r="AK90" t="e">
        <f t="shared" si="71"/>
        <v>#VALUE!</v>
      </c>
      <c r="AL90">
        <f t="shared" si="67"/>
        <v>-6.0208654736286956E-24</v>
      </c>
      <c r="AM90">
        <f t="shared" si="72"/>
        <v>-7.9960920282827677E-26</v>
      </c>
      <c r="AN90">
        <f t="shared" si="53"/>
        <v>-7.1919733333333333</v>
      </c>
      <c r="AO90">
        <f t="shared" si="54"/>
        <v>150.22888888888889</v>
      </c>
      <c r="AP90">
        <f t="shared" si="55"/>
        <v>-130.35115555555558</v>
      </c>
      <c r="AQ90" s="1">
        <f t="shared" si="56"/>
        <v>0.62881999999999993</v>
      </c>
      <c r="AR90" s="1">
        <f t="shared" si="57"/>
        <v>0.10539134018011158</v>
      </c>
      <c r="AS90" s="1">
        <f t="shared" si="58"/>
        <v>0.62410587271111129</v>
      </c>
    </row>
    <row r="91" spans="3:45" x14ac:dyDescent="0.25">
      <c r="C91">
        <v>87</v>
      </c>
      <c r="D91">
        <v>37.830300000000001</v>
      </c>
      <c r="E91">
        <v>1.10571</v>
      </c>
      <c r="F91">
        <v>1128.3900000000001</v>
      </c>
      <c r="G91">
        <v>0.44659599999999999</v>
      </c>
      <c r="H91">
        <v>18.264600000000002</v>
      </c>
      <c r="I91">
        <v>0.74631700000000001</v>
      </c>
      <c r="J91">
        <v>1</v>
      </c>
      <c r="K91">
        <v>1</v>
      </c>
      <c r="L91">
        <f t="shared" si="46"/>
        <v>15.512522953540554</v>
      </c>
      <c r="M91">
        <f t="shared" si="47"/>
        <v>0.63386329802555352</v>
      </c>
      <c r="N91">
        <v>8.4</v>
      </c>
      <c r="O91">
        <f t="shared" si="48"/>
        <v>-9.7430666666666766E-3</v>
      </c>
      <c r="P91">
        <f t="shared" si="49"/>
        <v>4.1682293333333336E-5</v>
      </c>
      <c r="Q91" s="1">
        <f t="shared" si="73"/>
        <v>1.0092133333333524E-4</v>
      </c>
      <c r="R91" s="1">
        <f t="shared" si="59"/>
        <v>-9.8439880000000118E-3</v>
      </c>
      <c r="S91">
        <f t="shared" si="50"/>
        <v>1.1655733959627615E-2</v>
      </c>
      <c r="T91">
        <f t="shared" si="68"/>
        <v>2.2530095312445752E-9</v>
      </c>
      <c r="U91" t="s">
        <v>18</v>
      </c>
      <c r="V91" t="s">
        <v>18</v>
      </c>
      <c r="W91" t="e">
        <f t="shared" si="69"/>
        <v>#VALUE!</v>
      </c>
      <c r="X91" t="s">
        <v>18</v>
      </c>
      <c r="Y91" t="s">
        <v>18</v>
      </c>
      <c r="Z91" t="s">
        <v>18</v>
      </c>
      <c r="AA91" t="s">
        <v>18</v>
      </c>
      <c r="AB91" t="e">
        <f t="shared" si="51"/>
        <v>#VALUE!</v>
      </c>
      <c r="AC91" t="e">
        <f t="shared" si="60"/>
        <v>#VALUE!</v>
      </c>
      <c r="AD91" t="e">
        <f t="shared" si="52"/>
        <v>#VALUE!</v>
      </c>
      <c r="AE91" t="e">
        <f t="shared" si="61"/>
        <v>#VALUE!</v>
      </c>
      <c r="AF91" s="1" t="e">
        <f t="shared" si="62"/>
        <v>#VALUE!</v>
      </c>
      <c r="AG91" s="1" t="e">
        <f t="shared" si="63"/>
        <v>#VALUE!</v>
      </c>
      <c r="AH91" s="1" t="e">
        <f t="shared" si="64"/>
        <v>#VALUE!</v>
      </c>
      <c r="AI91" s="1" t="e">
        <f t="shared" si="65"/>
        <v>#VALUE!</v>
      </c>
      <c r="AJ91" t="e">
        <f t="shared" si="66"/>
        <v>#VALUE!</v>
      </c>
      <c r="AK91" t="e">
        <f t="shared" si="71"/>
        <v>#VALUE!</v>
      </c>
      <c r="AL91" t="e">
        <f t="shared" si="67"/>
        <v>#VALUE!</v>
      </c>
      <c r="AM91" t="e">
        <f t="shared" si="72"/>
        <v>#VALUE!</v>
      </c>
      <c r="AN91">
        <f t="shared" si="53"/>
        <v>-7.1919733333333333</v>
      </c>
      <c r="AO91">
        <f t="shared" si="54"/>
        <v>150.22888888888889</v>
      </c>
      <c r="AP91">
        <f t="shared" si="55"/>
        <v>-130.35115555555558</v>
      </c>
      <c r="AQ91" s="1">
        <f t="shared" si="56"/>
        <v>0.62881999999999993</v>
      </c>
      <c r="AR91" s="1">
        <f t="shared" si="57"/>
        <v>0.10539134018011158</v>
      </c>
      <c r="AS91" s="1">
        <f t="shared" si="58"/>
        <v>0.62410587271111129</v>
      </c>
    </row>
    <row r="92" spans="3:45" x14ac:dyDescent="0.25">
      <c r="C92">
        <v>88</v>
      </c>
      <c r="D92">
        <v>47.173999999999999</v>
      </c>
      <c r="E92">
        <v>0.50173900000000005</v>
      </c>
      <c r="F92">
        <v>1167.3800000000001</v>
      </c>
      <c r="G92">
        <v>0.31304599999999999</v>
      </c>
      <c r="H92">
        <v>15.263299999999999</v>
      </c>
      <c r="I92">
        <v>0.67431799999999997</v>
      </c>
      <c r="J92">
        <v>2</v>
      </c>
      <c r="K92">
        <v>-1</v>
      </c>
      <c r="L92">
        <f t="shared" si="46"/>
        <v>12.96345343433612</v>
      </c>
      <c r="M92">
        <f t="shared" si="47"/>
        <v>0.57271297772661645</v>
      </c>
      <c r="N92">
        <v>8.4</v>
      </c>
      <c r="O92">
        <f t="shared" si="48"/>
        <v>-1.3382133333333344E-2</v>
      </c>
      <c r="P92">
        <f t="shared" si="49"/>
        <v>2.9217626666666664E-5</v>
      </c>
      <c r="Q92" s="1">
        <f t="shared" si="73"/>
        <v>1.0092133333333524E-4</v>
      </c>
      <c r="R92" s="1">
        <f t="shared" si="59"/>
        <v>-1.348305466666668E-2</v>
      </c>
      <c r="S92">
        <f t="shared" si="50"/>
        <v>1.1655500901426709E-2</v>
      </c>
      <c r="T92">
        <f t="shared" si="68"/>
        <v>2.1631282171525582E-9</v>
      </c>
      <c r="U92" t="s">
        <v>18</v>
      </c>
      <c r="V92" t="s">
        <v>18</v>
      </c>
      <c r="W92" t="e">
        <f t="shared" si="69"/>
        <v>#VALUE!</v>
      </c>
      <c r="X92" t="s">
        <v>18</v>
      </c>
      <c r="Y92" t="s">
        <v>18</v>
      </c>
      <c r="Z92" t="s">
        <v>18</v>
      </c>
      <c r="AA92" t="s">
        <v>18</v>
      </c>
      <c r="AB92" t="e">
        <f t="shared" si="51"/>
        <v>#VALUE!</v>
      </c>
      <c r="AC92" t="e">
        <f t="shared" si="60"/>
        <v>#VALUE!</v>
      </c>
      <c r="AD92" t="e">
        <f t="shared" si="52"/>
        <v>#VALUE!</v>
      </c>
      <c r="AE92" t="e">
        <f t="shared" si="61"/>
        <v>#VALUE!</v>
      </c>
      <c r="AF92" s="1" t="e">
        <f t="shared" si="62"/>
        <v>#VALUE!</v>
      </c>
      <c r="AG92" s="1" t="e">
        <f t="shared" si="63"/>
        <v>#VALUE!</v>
      </c>
      <c r="AH92" s="1" t="e">
        <f t="shared" si="64"/>
        <v>#VALUE!</v>
      </c>
      <c r="AI92" s="1" t="e">
        <f t="shared" si="65"/>
        <v>#VALUE!</v>
      </c>
      <c r="AJ92" t="e">
        <f t="shared" si="66"/>
        <v>#VALUE!</v>
      </c>
      <c r="AK92" t="e">
        <f t="shared" si="71"/>
        <v>#VALUE!</v>
      </c>
      <c r="AL92" t="e">
        <f t="shared" si="67"/>
        <v>#VALUE!</v>
      </c>
      <c r="AM92" t="e">
        <f t="shared" si="72"/>
        <v>#VALUE!</v>
      </c>
      <c r="AN92">
        <f t="shared" si="53"/>
        <v>-7.1919733333333333</v>
      </c>
      <c r="AO92">
        <f t="shared" si="54"/>
        <v>150.22888888888889</v>
      </c>
      <c r="AP92">
        <f t="shared" si="55"/>
        <v>-130.35115555555558</v>
      </c>
      <c r="AQ92" s="1">
        <f t="shared" si="56"/>
        <v>0.62881999999999993</v>
      </c>
      <c r="AR92" s="1">
        <f t="shared" si="57"/>
        <v>0.10539134018011158</v>
      </c>
      <c r="AS92" s="1">
        <f t="shared" si="58"/>
        <v>0.62410587271111129</v>
      </c>
    </row>
    <row r="93" spans="3:45" x14ac:dyDescent="0.25">
      <c r="C93">
        <v>89</v>
      </c>
      <c r="D93">
        <v>54.816600000000001</v>
      </c>
      <c r="E93">
        <v>2.47804</v>
      </c>
      <c r="F93">
        <v>1193.32</v>
      </c>
      <c r="G93">
        <v>0.22667699999999999</v>
      </c>
      <c r="H93">
        <v>9.1979199999999999</v>
      </c>
      <c r="I93">
        <v>0.31736999999999999</v>
      </c>
      <c r="J93">
        <v>2</v>
      </c>
      <c r="K93">
        <v>0</v>
      </c>
      <c r="L93">
        <f t="shared" si="46"/>
        <v>7.8119939733051762</v>
      </c>
      <c r="M93">
        <f t="shared" si="47"/>
        <v>0.26954925975740862</v>
      </c>
      <c r="N93">
        <v>8.4</v>
      </c>
      <c r="O93">
        <f t="shared" si="48"/>
        <v>-1.5803199999999996E-2</v>
      </c>
      <c r="P93">
        <f t="shared" si="49"/>
        <v>2.1156520000000001E-5</v>
      </c>
      <c r="Q93" s="1">
        <f t="shared" si="73"/>
        <v>1.0092133333333524E-4</v>
      </c>
      <c r="R93" s="1">
        <f t="shared" si="59"/>
        <v>-1.5904121333333333E-2</v>
      </c>
      <c r="S93">
        <f t="shared" si="50"/>
        <v>1.1655305563183463E-2</v>
      </c>
      <c r="T93">
        <f t="shared" si="68"/>
        <v>1.8476096565475354E-9</v>
      </c>
      <c r="U93">
        <f>S93</f>
        <v>1.1655305563183463E-2</v>
      </c>
      <c r="V93">
        <f>T93</f>
        <v>1.8476096565475354E-9</v>
      </c>
      <c r="W93">
        <f t="shared" si="69"/>
        <v>6.4376169915401617E-7</v>
      </c>
      <c r="X93">
        <f>S92</f>
        <v>1.1655500901426709E-2</v>
      </c>
      <c r="Y93">
        <f>T92</f>
        <v>2.1631282171525582E-9</v>
      </c>
      <c r="Z93">
        <f>S94</f>
        <v>1.1655082162647004E-2</v>
      </c>
      <c r="AA93">
        <f>T94</f>
        <v>3.9594054077652683E-9</v>
      </c>
      <c r="AB93">
        <f t="shared" si="51"/>
        <v>1.9533824324562132E-7</v>
      </c>
      <c r="AC93">
        <f t="shared" si="60"/>
        <v>2.8447820877545799E-9</v>
      </c>
      <c r="AD93">
        <f t="shared" si="52"/>
        <v>-2.2340053645875102E-7</v>
      </c>
      <c r="AE93">
        <f t="shared" si="61"/>
        <v>4.3692736954794386E-9</v>
      </c>
      <c r="AF93" s="1">
        <f t="shared" si="62"/>
        <v>1.0789187696527E-11</v>
      </c>
      <c r="AG93" s="1">
        <f t="shared" si="63"/>
        <v>1.6063164398910683E-13</v>
      </c>
      <c r="AH93" s="1">
        <f t="shared" si="64"/>
        <v>-1.2339162466652914E-11</v>
      </c>
      <c r="AI93" s="1">
        <f t="shared" si="65"/>
        <v>-2.4432896652593402E-13</v>
      </c>
      <c r="AJ93">
        <f t="shared" si="66"/>
        <v>5.1711765548175404E-24</v>
      </c>
      <c r="AK93">
        <f t="shared" si="71"/>
        <v>7.5309730405096273E-26</v>
      </c>
      <c r="AL93">
        <f t="shared" si="67"/>
        <v>-5.9140678101447512E-24</v>
      </c>
      <c r="AM93">
        <f t="shared" si="72"/>
        <v>-1.1566749716273435E-25</v>
      </c>
      <c r="AN93">
        <f t="shared" si="53"/>
        <v>-7.1919733333333333</v>
      </c>
      <c r="AO93">
        <f t="shared" si="54"/>
        <v>150.22888888888889</v>
      </c>
      <c r="AP93">
        <f t="shared" si="55"/>
        <v>-130.35115555555558</v>
      </c>
      <c r="AQ93" s="1">
        <f t="shared" si="56"/>
        <v>0.62881999999999993</v>
      </c>
      <c r="AR93" s="1">
        <f t="shared" si="57"/>
        <v>0.10539134018011158</v>
      </c>
      <c r="AS93" s="1">
        <f t="shared" si="58"/>
        <v>0.62410587271111129</v>
      </c>
    </row>
    <row r="94" spans="3:45" x14ac:dyDescent="0.25">
      <c r="C94">
        <v>90</v>
      </c>
      <c r="D94">
        <v>44.711399999999998</v>
      </c>
      <c r="E94">
        <v>0.41054400000000002</v>
      </c>
      <c r="F94">
        <v>1218.82</v>
      </c>
      <c r="G94">
        <v>0.42252699999999999</v>
      </c>
      <c r="H94">
        <v>15.9556</v>
      </c>
      <c r="I94">
        <v>0.89482099999999998</v>
      </c>
      <c r="J94">
        <v>2</v>
      </c>
      <c r="K94">
        <v>1</v>
      </c>
      <c r="L94">
        <f t="shared" si="46"/>
        <v>13.551438916675517</v>
      </c>
      <c r="M94">
        <f t="shared" si="47"/>
        <v>0.75999098265552545</v>
      </c>
      <c r="N94">
        <v>8.4</v>
      </c>
      <c r="O94">
        <f t="shared" si="48"/>
        <v>-1.8183199999999993E-2</v>
      </c>
      <c r="P94">
        <f t="shared" si="49"/>
        <v>3.9435853333333334E-5</v>
      </c>
      <c r="Q94" s="1">
        <f t="shared" si="73"/>
        <v>1.0092133333333524E-4</v>
      </c>
      <c r="R94" s="1">
        <f t="shared" si="59"/>
        <v>-1.8284121333333327E-2</v>
      </c>
      <c r="S94">
        <f t="shared" si="50"/>
        <v>1.1655082162647004E-2</v>
      </c>
      <c r="T94">
        <f t="shared" si="68"/>
        <v>3.9594054077652683E-9</v>
      </c>
      <c r="U94" t="s">
        <v>18</v>
      </c>
      <c r="V94" t="s">
        <v>18</v>
      </c>
      <c r="W94" t="e">
        <f t="shared" si="69"/>
        <v>#VALUE!</v>
      </c>
      <c r="X94" t="s">
        <v>18</v>
      </c>
      <c r="Y94" t="s">
        <v>18</v>
      </c>
      <c r="Z94" t="s">
        <v>18</v>
      </c>
      <c r="AA94" t="s">
        <v>18</v>
      </c>
      <c r="AB94" t="e">
        <f t="shared" si="51"/>
        <v>#VALUE!</v>
      </c>
      <c r="AC94" t="e">
        <f t="shared" si="60"/>
        <v>#VALUE!</v>
      </c>
      <c r="AD94" t="e">
        <f t="shared" si="52"/>
        <v>#VALUE!</v>
      </c>
      <c r="AE94" t="e">
        <f t="shared" si="61"/>
        <v>#VALUE!</v>
      </c>
      <c r="AF94" s="1" t="e">
        <f t="shared" si="62"/>
        <v>#VALUE!</v>
      </c>
      <c r="AG94" s="1" t="e">
        <f t="shared" si="63"/>
        <v>#VALUE!</v>
      </c>
      <c r="AH94" s="1" t="e">
        <f t="shared" si="64"/>
        <v>#VALUE!</v>
      </c>
      <c r="AI94" s="1" t="e">
        <f t="shared" si="65"/>
        <v>#VALUE!</v>
      </c>
      <c r="AJ94" t="e">
        <f t="shared" si="66"/>
        <v>#VALUE!</v>
      </c>
      <c r="AK94" t="e">
        <f t="shared" si="71"/>
        <v>#VALUE!</v>
      </c>
      <c r="AL94" t="e">
        <f t="shared" si="67"/>
        <v>#VALUE!</v>
      </c>
      <c r="AM94" t="e">
        <f t="shared" si="72"/>
        <v>#VALUE!</v>
      </c>
      <c r="AN94">
        <f t="shared" si="53"/>
        <v>-7.1919733333333333</v>
      </c>
      <c r="AO94">
        <f t="shared" si="54"/>
        <v>150.22888888888889</v>
      </c>
      <c r="AP94">
        <f t="shared" si="55"/>
        <v>-130.35115555555558</v>
      </c>
      <c r="AQ94" s="1">
        <f t="shared" si="56"/>
        <v>0.62881999999999993</v>
      </c>
      <c r="AR94" s="1">
        <f t="shared" si="57"/>
        <v>0.10539134018011158</v>
      </c>
      <c r="AS94" s="1">
        <f t="shared" si="58"/>
        <v>0.62410587271111129</v>
      </c>
    </row>
    <row r="95" spans="3:45" s="1" customFormat="1" x14ac:dyDescent="0.25">
      <c r="C95" s="1">
        <v>91</v>
      </c>
      <c r="D95" s="1">
        <v>48.680799999999998</v>
      </c>
      <c r="E95" s="1">
        <v>0.46401900000000001</v>
      </c>
      <c r="F95" s="1">
        <v>826.95299999999997</v>
      </c>
      <c r="G95" s="1">
        <v>0.43526199999999998</v>
      </c>
      <c r="H95" s="1">
        <v>-17.3216</v>
      </c>
      <c r="I95" s="1">
        <v>1.09135</v>
      </c>
      <c r="J95" s="1">
        <v>-2</v>
      </c>
      <c r="K95" s="1">
        <v>-1</v>
      </c>
      <c r="L95" s="1">
        <f t="shared" si="46"/>
        <v>14.711612495868952</v>
      </c>
      <c r="M95" s="1">
        <f t="shared" si="47"/>
        <v>0.92690734674432962</v>
      </c>
      <c r="N95" s="1">
        <v>8.5</v>
      </c>
      <c r="O95" s="1">
        <f t="shared" si="48"/>
        <v>1.8391053333333338E-2</v>
      </c>
      <c r="P95" s="1">
        <f t="shared" si="49"/>
        <v>4.0624453333333332E-5</v>
      </c>
      <c r="Q95" s="1">
        <f>AVERAGE(O$95:O$104)</f>
        <v>1.0894799999999587E-4</v>
      </c>
      <c r="R95" s="1">
        <f t="shared" si="59"/>
        <v>1.828210533333334E-2</v>
      </c>
      <c r="S95">
        <f t="shared" si="50"/>
        <v>1.1655082365044582E-2</v>
      </c>
      <c r="T95">
        <f t="shared" si="68"/>
        <v>4.07829243483511E-9</v>
      </c>
      <c r="U95" s="1" t="s">
        <v>18</v>
      </c>
      <c r="V95" s="1" t="s">
        <v>18</v>
      </c>
      <c r="W95" t="e">
        <f t="shared" si="69"/>
        <v>#VALUE!</v>
      </c>
      <c r="X95" s="1" t="s">
        <v>18</v>
      </c>
      <c r="Y95" s="1" t="s">
        <v>18</v>
      </c>
      <c r="Z95" s="1" t="s">
        <v>18</v>
      </c>
      <c r="AA95" s="1" t="s">
        <v>18</v>
      </c>
      <c r="AB95" s="1" t="e">
        <f t="shared" si="51"/>
        <v>#VALUE!</v>
      </c>
      <c r="AC95" s="1" t="e">
        <f t="shared" si="60"/>
        <v>#VALUE!</v>
      </c>
      <c r="AD95" s="1" t="e">
        <f t="shared" si="52"/>
        <v>#VALUE!</v>
      </c>
      <c r="AE95" s="1" t="e">
        <f t="shared" si="61"/>
        <v>#VALUE!</v>
      </c>
      <c r="AF95" s="1" t="e">
        <f t="shared" si="62"/>
        <v>#VALUE!</v>
      </c>
      <c r="AG95" s="1" t="e">
        <f t="shared" si="63"/>
        <v>#VALUE!</v>
      </c>
      <c r="AH95" s="1" t="e">
        <f t="shared" si="64"/>
        <v>#VALUE!</v>
      </c>
      <c r="AI95" s="1" t="e">
        <f t="shared" si="65"/>
        <v>#VALUE!</v>
      </c>
      <c r="AJ95" t="e">
        <f t="shared" si="66"/>
        <v>#VALUE!</v>
      </c>
      <c r="AK95" t="e">
        <f t="shared" si="71"/>
        <v>#VALUE!</v>
      </c>
      <c r="AL95" t="e">
        <f t="shared" si="67"/>
        <v>#VALUE!</v>
      </c>
      <c r="AM95" t="e">
        <f t="shared" si="72"/>
        <v>#VALUE!</v>
      </c>
      <c r="AN95">
        <f>(-7.31668+6.19432)/(8.7-6)*(8.7-6)-6.19432</f>
        <v>-7.3166799999999999</v>
      </c>
      <c r="AO95">
        <f>(152.451-132.452)/(8.7-6)*(8.7-6)+132.452</f>
        <v>152.45099999999999</v>
      </c>
      <c r="AP95">
        <f>(-141.396+41.5064)/(8.7-6)*(8.7-6)-41.5604</f>
        <v>-141.44999999999999</v>
      </c>
      <c r="AQ95" s="1">
        <f t="shared" si="56"/>
        <v>0.63165749999999976</v>
      </c>
      <c r="AR95" s="1">
        <f t="shared" si="57"/>
        <v>0.10654586617978194</v>
      </c>
      <c r="AS95" s="1">
        <f t="shared" si="58"/>
        <v>0.62575336999999986</v>
      </c>
    </row>
    <row r="96" spans="3:45" x14ac:dyDescent="0.25">
      <c r="C96">
        <v>92</v>
      </c>
      <c r="D96">
        <v>40.874299999999998</v>
      </c>
      <c r="E96">
        <v>3.5662799999999999</v>
      </c>
      <c r="F96">
        <v>852.01499999999999</v>
      </c>
      <c r="G96">
        <v>0.28390900000000002</v>
      </c>
      <c r="H96">
        <v>8.8099000000000007</v>
      </c>
      <c r="I96">
        <v>0.442749</v>
      </c>
      <c r="J96">
        <v>-2</v>
      </c>
      <c r="K96">
        <v>0</v>
      </c>
      <c r="L96">
        <f t="shared" si="46"/>
        <v>7.4824401283574193</v>
      </c>
      <c r="M96">
        <f t="shared" si="47"/>
        <v>0.37603637775572013</v>
      </c>
      <c r="N96">
        <v>8.5</v>
      </c>
      <c r="O96">
        <f t="shared" si="48"/>
        <v>1.6051933333333334E-2</v>
      </c>
      <c r="P96">
        <f t="shared" si="49"/>
        <v>2.6498173333333336E-5</v>
      </c>
      <c r="Q96" s="1">
        <f t="shared" ref="Q96:Q104" si="74">AVERAGE(O$95:O$104)</f>
        <v>1.0894799999999587E-4</v>
      </c>
      <c r="R96" s="1">
        <f t="shared" si="59"/>
        <v>1.594298533333334E-2</v>
      </c>
      <c r="S96">
        <f t="shared" si="50"/>
        <v>1.1655302165023192E-2</v>
      </c>
      <c r="T96">
        <f t="shared" si="68"/>
        <v>2.3197544689316522E-9</v>
      </c>
      <c r="U96">
        <f>S96</f>
        <v>1.1655302165023192E-2</v>
      </c>
      <c r="V96">
        <f>T96</f>
        <v>2.3197544689316522E-9</v>
      </c>
      <c r="W96">
        <f t="shared" si="69"/>
        <v>6.4376151146220334E-7</v>
      </c>
      <c r="X96">
        <f>S95</f>
        <v>1.1655082365044582E-2</v>
      </c>
      <c r="Y96">
        <f>T95</f>
        <v>4.07829243483511E-9</v>
      </c>
      <c r="Z96">
        <f>S97</f>
        <v>1.1655492056557091E-2</v>
      </c>
      <c r="AA96">
        <f>T97</f>
        <v>2.798544569580473E-9</v>
      </c>
      <c r="AB96">
        <f t="shared" si="51"/>
        <v>-2.1979997861035216E-7</v>
      </c>
      <c r="AC96">
        <f t="shared" si="60"/>
        <v>4.6918791523398874E-9</v>
      </c>
      <c r="AD96">
        <f t="shared" si="52"/>
        <v>1.8989153389818714E-7</v>
      </c>
      <c r="AE96">
        <f t="shared" si="61"/>
        <v>3.6349845259721159E-9</v>
      </c>
      <c r="AF96" s="1">
        <f t="shared" si="62"/>
        <v>-1.2140291555390896E-11</v>
      </c>
      <c r="AG96" s="1">
        <f t="shared" si="63"/>
        <v>-2.6185468634589278E-13</v>
      </c>
      <c r="AH96" s="1">
        <f t="shared" si="64"/>
        <v>1.0488347633150352E-11</v>
      </c>
      <c r="AI96" s="1">
        <f t="shared" si="65"/>
        <v>2.0337647696657038E-13</v>
      </c>
      <c r="AJ96">
        <f t="shared" si="66"/>
        <v>-5.8187521738816061E-24</v>
      </c>
      <c r="AK96">
        <f t="shared" si="71"/>
        <v>-1.2420784656604329E-25</v>
      </c>
      <c r="AL96">
        <f t="shared" si="67"/>
        <v>5.0269876396600749E-24</v>
      </c>
      <c r="AM96">
        <f t="shared" si="72"/>
        <v>9.6228735996216036E-26</v>
      </c>
      <c r="AN96">
        <f t="shared" ref="AN96:AN104" si="75">(-7.31668+6.19432)/(8.7-6)*(8.7-6)-6.19432</f>
        <v>-7.3166799999999999</v>
      </c>
      <c r="AO96">
        <f t="shared" ref="AO96:AO104" si="76">(152.451-132.452)/(8.7-6)*(8.7-6)+132.452</f>
        <v>152.45099999999999</v>
      </c>
      <c r="AP96">
        <f t="shared" ref="AP96:AP104" si="77">(-141.396+41.5064)/(8.7-6)*(8.7-6)-41.5604</f>
        <v>-141.44999999999999</v>
      </c>
      <c r="AQ96" s="1">
        <f t="shared" si="56"/>
        <v>0.63165749999999976</v>
      </c>
      <c r="AR96" s="1">
        <f t="shared" si="57"/>
        <v>0.10654586617978194</v>
      </c>
      <c r="AS96" s="1">
        <f t="shared" si="58"/>
        <v>0.62575336999999986</v>
      </c>
    </row>
    <row r="97" spans="3:45" x14ac:dyDescent="0.25">
      <c r="C97">
        <v>93</v>
      </c>
      <c r="D97">
        <v>52.644799999999996</v>
      </c>
      <c r="E97">
        <v>0.439247</v>
      </c>
      <c r="F97">
        <v>877.09699999999998</v>
      </c>
      <c r="G97">
        <v>0.40146100000000001</v>
      </c>
      <c r="H97">
        <v>18.7134</v>
      </c>
      <c r="I97">
        <v>1.11208</v>
      </c>
      <c r="J97">
        <v>-2</v>
      </c>
      <c r="K97">
        <v>1</v>
      </c>
      <c r="L97">
        <f t="shared" si="46"/>
        <v>15.893698577509817</v>
      </c>
      <c r="M97">
        <f t="shared" si="47"/>
        <v>0.94451378766430016</v>
      </c>
      <c r="N97">
        <v>8.5</v>
      </c>
      <c r="O97">
        <f t="shared" si="48"/>
        <v>1.371094666666667E-2</v>
      </c>
      <c r="P97">
        <f t="shared" si="49"/>
        <v>3.7469693333333335E-5</v>
      </c>
      <c r="Q97" s="1">
        <f t="shared" si="74"/>
        <v>1.0894799999999587E-4</v>
      </c>
      <c r="R97" s="1">
        <f t="shared" si="59"/>
        <v>1.3601998666666674E-2</v>
      </c>
      <c r="S97">
        <f t="shared" si="50"/>
        <v>1.1655492056557091E-2</v>
      </c>
      <c r="T97">
        <f t="shared" si="68"/>
        <v>2.798544569580473E-9</v>
      </c>
      <c r="U97" t="s">
        <v>18</v>
      </c>
      <c r="V97" t="s">
        <v>18</v>
      </c>
      <c r="W97" t="e">
        <f t="shared" si="69"/>
        <v>#VALUE!</v>
      </c>
      <c r="X97" t="s">
        <v>18</v>
      </c>
      <c r="Y97" t="s">
        <v>18</v>
      </c>
      <c r="Z97" t="s">
        <v>18</v>
      </c>
      <c r="AA97" t="s">
        <v>18</v>
      </c>
      <c r="AB97" t="e">
        <f t="shared" si="51"/>
        <v>#VALUE!</v>
      </c>
      <c r="AC97" t="e">
        <f t="shared" si="60"/>
        <v>#VALUE!</v>
      </c>
      <c r="AD97" t="e">
        <f t="shared" si="52"/>
        <v>#VALUE!</v>
      </c>
      <c r="AE97" t="e">
        <f t="shared" si="61"/>
        <v>#VALUE!</v>
      </c>
      <c r="AF97" s="1" t="e">
        <f t="shared" si="62"/>
        <v>#VALUE!</v>
      </c>
      <c r="AG97" s="1" t="e">
        <f t="shared" si="63"/>
        <v>#VALUE!</v>
      </c>
      <c r="AH97" s="1" t="e">
        <f t="shared" si="64"/>
        <v>#VALUE!</v>
      </c>
      <c r="AI97" s="1" t="e">
        <f t="shared" si="65"/>
        <v>#VALUE!</v>
      </c>
      <c r="AJ97" t="e">
        <f t="shared" si="66"/>
        <v>#VALUE!</v>
      </c>
      <c r="AK97" t="e">
        <f t="shared" si="71"/>
        <v>#VALUE!</v>
      </c>
      <c r="AL97" t="e">
        <f t="shared" si="67"/>
        <v>#VALUE!</v>
      </c>
      <c r="AM97" t="e">
        <f t="shared" si="72"/>
        <v>#VALUE!</v>
      </c>
      <c r="AN97">
        <f t="shared" si="75"/>
        <v>-7.3166799999999999</v>
      </c>
      <c r="AO97">
        <f t="shared" si="76"/>
        <v>152.45099999999999</v>
      </c>
      <c r="AP97">
        <f t="shared" si="77"/>
        <v>-141.44999999999999</v>
      </c>
      <c r="AQ97" s="1">
        <f t="shared" si="56"/>
        <v>0.63165749999999976</v>
      </c>
      <c r="AR97" s="1">
        <f t="shared" si="57"/>
        <v>0.10654586617978194</v>
      </c>
      <c r="AS97" s="1">
        <f t="shared" si="58"/>
        <v>0.62575336999999986</v>
      </c>
    </row>
    <row r="98" spans="3:45" x14ac:dyDescent="0.25">
      <c r="C98">
        <v>94</v>
      </c>
      <c r="D98">
        <v>39.274700000000003</v>
      </c>
      <c r="E98">
        <v>1.44171</v>
      </c>
      <c r="F98">
        <v>919.23900000000003</v>
      </c>
      <c r="G98">
        <v>0.59996499999999997</v>
      </c>
      <c r="H98">
        <v>17.837</v>
      </c>
      <c r="I98">
        <v>0.79504699999999995</v>
      </c>
      <c r="J98">
        <v>-1</v>
      </c>
      <c r="K98">
        <v>-1</v>
      </c>
      <c r="L98">
        <f t="shared" si="46"/>
        <v>15.149352951737395</v>
      </c>
      <c r="M98">
        <f t="shared" si="47"/>
        <v>0.67525074935358864</v>
      </c>
      <c r="N98">
        <v>8.5</v>
      </c>
      <c r="O98">
        <f t="shared" si="48"/>
        <v>9.7776933333333319E-3</v>
      </c>
      <c r="P98">
        <f t="shared" si="49"/>
        <v>5.5996733333333325E-5</v>
      </c>
      <c r="Q98" s="1">
        <f t="shared" si="74"/>
        <v>1.0894799999999587E-4</v>
      </c>
      <c r="R98" s="1">
        <f t="shared" si="59"/>
        <v>9.6687453333333361E-3</v>
      </c>
      <c r="S98">
        <f t="shared" si="50"/>
        <v>1.1655743347520805E-2</v>
      </c>
      <c r="T98">
        <f t="shared" si="68"/>
        <v>2.9728487346694412E-9</v>
      </c>
      <c r="U98" t="s">
        <v>18</v>
      </c>
      <c r="V98" t="s">
        <v>18</v>
      </c>
      <c r="W98" t="e">
        <f t="shared" si="69"/>
        <v>#VALUE!</v>
      </c>
      <c r="X98" t="s">
        <v>18</v>
      </c>
      <c r="Y98" t="s">
        <v>18</v>
      </c>
      <c r="Z98" t="s">
        <v>18</v>
      </c>
      <c r="AA98" t="s">
        <v>18</v>
      </c>
      <c r="AB98" t="e">
        <f t="shared" si="51"/>
        <v>#VALUE!</v>
      </c>
      <c r="AC98" t="e">
        <f t="shared" si="60"/>
        <v>#VALUE!</v>
      </c>
      <c r="AD98" t="e">
        <f t="shared" si="52"/>
        <v>#VALUE!</v>
      </c>
      <c r="AE98" t="e">
        <f t="shared" si="61"/>
        <v>#VALUE!</v>
      </c>
      <c r="AF98" s="1" t="e">
        <f t="shared" si="62"/>
        <v>#VALUE!</v>
      </c>
      <c r="AG98" s="1" t="e">
        <f t="shared" si="63"/>
        <v>#VALUE!</v>
      </c>
      <c r="AH98" s="1" t="e">
        <f t="shared" si="64"/>
        <v>#VALUE!</v>
      </c>
      <c r="AI98" s="1" t="e">
        <f t="shared" si="65"/>
        <v>#VALUE!</v>
      </c>
      <c r="AJ98" t="e">
        <f t="shared" si="66"/>
        <v>#VALUE!</v>
      </c>
      <c r="AK98" t="e">
        <f t="shared" si="71"/>
        <v>#VALUE!</v>
      </c>
      <c r="AL98" t="e">
        <f t="shared" si="67"/>
        <v>#VALUE!</v>
      </c>
      <c r="AM98" t="e">
        <f t="shared" si="72"/>
        <v>#VALUE!</v>
      </c>
      <c r="AN98">
        <f t="shared" si="75"/>
        <v>-7.3166799999999999</v>
      </c>
      <c r="AO98">
        <f t="shared" si="76"/>
        <v>152.45099999999999</v>
      </c>
      <c r="AP98">
        <f t="shared" si="77"/>
        <v>-141.44999999999999</v>
      </c>
      <c r="AQ98" s="1">
        <f t="shared" si="56"/>
        <v>0.63165749999999976</v>
      </c>
      <c r="AR98" s="1">
        <f t="shared" si="57"/>
        <v>0.10654586617978194</v>
      </c>
      <c r="AS98" s="1">
        <f t="shared" si="58"/>
        <v>0.62575336999999986</v>
      </c>
    </row>
    <row r="99" spans="3:45" x14ac:dyDescent="0.25">
      <c r="C99">
        <v>95</v>
      </c>
      <c r="D99">
        <v>70.851500000000001</v>
      </c>
      <c r="E99">
        <v>1.1011299999999999</v>
      </c>
      <c r="F99">
        <v>982.36300000000006</v>
      </c>
      <c r="G99">
        <v>1.0429299999999999</v>
      </c>
      <c r="H99">
        <v>37.955599999999997</v>
      </c>
      <c r="I99">
        <v>1.4274100000000001</v>
      </c>
      <c r="J99">
        <v>-1</v>
      </c>
      <c r="K99">
        <v>0</v>
      </c>
      <c r="L99">
        <f t="shared" si="46"/>
        <v>32.236518523011931</v>
      </c>
      <c r="M99">
        <f t="shared" si="47"/>
        <v>1.2123304309491214</v>
      </c>
      <c r="N99">
        <v>8.5</v>
      </c>
      <c r="O99">
        <f t="shared" si="48"/>
        <v>3.8861199999999951E-3</v>
      </c>
      <c r="P99">
        <f t="shared" si="49"/>
        <v>9.7340133333333333E-5</v>
      </c>
      <c r="Q99" s="1">
        <f t="shared" si="74"/>
        <v>1.0894799999999587E-4</v>
      </c>
      <c r="R99" s="1">
        <f t="shared" si="59"/>
        <v>3.7771719999999992E-3</v>
      </c>
      <c r="S99">
        <f t="shared" si="50"/>
        <v>1.1655960831702708E-2</v>
      </c>
      <c r="T99">
        <f t="shared" si="68"/>
        <v>2.0187874350595533E-9</v>
      </c>
      <c r="U99">
        <f>S99</f>
        <v>1.1655960831702708E-2</v>
      </c>
      <c r="V99">
        <f>T99</f>
        <v>2.0187874350595533E-9</v>
      </c>
      <c r="W99">
        <f t="shared" si="69"/>
        <v>6.4379789183665887E-7</v>
      </c>
      <c r="X99">
        <f>S98</f>
        <v>1.1655743347520805E-2</v>
      </c>
      <c r="Y99">
        <f>T98</f>
        <v>2.9728487346694412E-9</v>
      </c>
      <c r="Z99" t="s">
        <v>18</v>
      </c>
      <c r="AA99" t="s">
        <v>18</v>
      </c>
      <c r="AB99">
        <f t="shared" si="51"/>
        <v>-2.1748418190317698E-7</v>
      </c>
      <c r="AC99">
        <f t="shared" si="60"/>
        <v>3.5935125305444571E-9</v>
      </c>
      <c r="AD99" t="e">
        <f t="shared" si="52"/>
        <v>#VALUE!</v>
      </c>
      <c r="AE99" t="e">
        <f t="shared" si="61"/>
        <v>#VALUE!</v>
      </c>
      <c r="AF99" s="1">
        <f t="shared" si="62"/>
        <v>-1.2012382319976634E-11</v>
      </c>
      <c r="AG99" s="1">
        <f t="shared" si="63"/>
        <v>-2.0192948686823178E-13</v>
      </c>
      <c r="AH99" s="1" t="e">
        <f t="shared" si="64"/>
        <v>#VALUE!</v>
      </c>
      <c r="AI99" s="1" t="e">
        <f t="shared" si="65"/>
        <v>#VALUE!</v>
      </c>
      <c r="AJ99">
        <f t="shared" si="66"/>
        <v>-5.7571208735130259E-24</v>
      </c>
      <c r="AK99">
        <f t="shared" si="71"/>
        <v>-9.5125474500830686E-26</v>
      </c>
      <c r="AL99" t="e">
        <f t="shared" si="67"/>
        <v>#VALUE!</v>
      </c>
      <c r="AM99" t="e">
        <f t="shared" si="72"/>
        <v>#VALUE!</v>
      </c>
      <c r="AN99">
        <f t="shared" si="75"/>
        <v>-7.3166799999999999</v>
      </c>
      <c r="AO99">
        <f t="shared" si="76"/>
        <v>152.45099999999999</v>
      </c>
      <c r="AP99">
        <f t="shared" si="77"/>
        <v>-141.44999999999999</v>
      </c>
      <c r="AQ99" s="1">
        <f t="shared" si="56"/>
        <v>0.63165749999999976</v>
      </c>
      <c r="AR99" s="1">
        <f t="shared" si="57"/>
        <v>0.10654586617978194</v>
      </c>
      <c r="AS99" s="1">
        <f t="shared" si="58"/>
        <v>0.62575336999999986</v>
      </c>
    </row>
    <row r="100" spans="3:45" x14ac:dyDescent="0.25">
      <c r="C100">
        <v>96</v>
      </c>
      <c r="D100">
        <v>71.557299999999998</v>
      </c>
      <c r="E100">
        <v>0.94116500000000003</v>
      </c>
      <c r="F100">
        <v>1062.6500000000001</v>
      </c>
      <c r="G100">
        <v>1.07351</v>
      </c>
      <c r="H100">
        <v>39.268900000000002</v>
      </c>
      <c r="I100">
        <v>1.49637</v>
      </c>
      <c r="J100">
        <v>1</v>
      </c>
      <c r="K100">
        <v>0</v>
      </c>
      <c r="L100">
        <f t="shared" si="46"/>
        <v>33.351932843330196</v>
      </c>
      <c r="M100">
        <f t="shared" si="47"/>
        <v>1.270899662296983</v>
      </c>
      <c r="N100">
        <v>8.5</v>
      </c>
      <c r="O100">
        <f t="shared" si="48"/>
        <v>-3.6073333333333417E-3</v>
      </c>
      <c r="P100">
        <f t="shared" si="49"/>
        <v>1.0019426666666666E-4</v>
      </c>
      <c r="Q100" s="1">
        <f t="shared" si="74"/>
        <v>1.0894799999999587E-4</v>
      </c>
      <c r="R100" s="1">
        <f t="shared" si="59"/>
        <v>-3.7162813333333376E-3</v>
      </c>
      <c r="S100">
        <f t="shared" si="50"/>
        <v>1.1655962084366752E-2</v>
      </c>
      <c r="T100">
        <f t="shared" si="68"/>
        <v>2.0444820542840199E-9</v>
      </c>
      <c r="U100">
        <f>S100</f>
        <v>1.1655962084366752E-2</v>
      </c>
      <c r="V100">
        <f>T100</f>
        <v>2.0444820542840199E-9</v>
      </c>
      <c r="W100">
        <f t="shared" si="69"/>
        <v>6.4379796102550416E-7</v>
      </c>
      <c r="X100" t="s">
        <v>18</v>
      </c>
      <c r="Y100" t="s">
        <v>18</v>
      </c>
      <c r="Z100">
        <f>S101</f>
        <v>1.1655732312464947E-2</v>
      </c>
      <c r="AA100">
        <f>T101</f>
        <v>2.3199247207932868E-9</v>
      </c>
      <c r="AB100" t="e">
        <f t="shared" si="51"/>
        <v>#VALUE!</v>
      </c>
      <c r="AC100" t="e">
        <f t="shared" si="60"/>
        <v>#VALUE!</v>
      </c>
      <c r="AD100">
        <f t="shared" si="52"/>
        <v>-2.2977190180552276E-7</v>
      </c>
      <c r="AE100">
        <f t="shared" si="61"/>
        <v>3.0922415139243599E-9</v>
      </c>
      <c r="AF100" s="1" t="e">
        <f t="shared" si="62"/>
        <v>#VALUE!</v>
      </c>
      <c r="AG100" s="1" t="e">
        <f t="shared" si="63"/>
        <v>#VALUE!</v>
      </c>
      <c r="AH100" s="1">
        <f t="shared" si="64"/>
        <v>-1.2691074388595569E-11</v>
      </c>
      <c r="AI100" s="1">
        <f t="shared" si="65"/>
        <v>-1.7524782369125122E-13</v>
      </c>
      <c r="AJ100" t="e">
        <f t="shared" si="66"/>
        <v>#VALUE!</v>
      </c>
      <c r="AK100" t="e">
        <f t="shared" si="71"/>
        <v>#VALUE!</v>
      </c>
      <c r="AL100">
        <f t="shared" si="67"/>
        <v>-6.082393939144342E-24</v>
      </c>
      <c r="AM100">
        <f t="shared" si="72"/>
        <v>-8.1856096835463712E-26</v>
      </c>
      <c r="AN100">
        <f t="shared" si="75"/>
        <v>-7.3166799999999999</v>
      </c>
      <c r="AO100">
        <f t="shared" si="76"/>
        <v>152.45099999999999</v>
      </c>
      <c r="AP100">
        <f t="shared" si="77"/>
        <v>-141.44999999999999</v>
      </c>
      <c r="AQ100" s="1">
        <f t="shared" si="56"/>
        <v>0.63165749999999976</v>
      </c>
      <c r="AR100" s="1">
        <f t="shared" si="57"/>
        <v>0.10654586617978194</v>
      </c>
      <c r="AS100" s="1">
        <f t="shared" si="58"/>
        <v>0.62575336999999986</v>
      </c>
    </row>
    <row r="101" spans="3:45" x14ac:dyDescent="0.25">
      <c r="C101">
        <v>97</v>
      </c>
      <c r="D101">
        <v>38.355600000000003</v>
      </c>
      <c r="E101">
        <v>1.13846</v>
      </c>
      <c r="F101">
        <v>1128.6300000000001</v>
      </c>
      <c r="G101">
        <v>0.45844299999999999</v>
      </c>
      <c r="H101">
        <v>18.383400000000002</v>
      </c>
      <c r="I101">
        <v>0.76482499999999998</v>
      </c>
      <c r="J101">
        <v>1</v>
      </c>
      <c r="K101">
        <v>1</v>
      </c>
      <c r="L101">
        <f t="shared" si="46"/>
        <v>15.613422383414772</v>
      </c>
      <c r="M101">
        <f t="shared" si="47"/>
        <v>0.64958254590528419</v>
      </c>
      <c r="N101">
        <v>8.5</v>
      </c>
      <c r="O101">
        <f t="shared" si="48"/>
        <v>-9.7654666666666771E-3</v>
      </c>
      <c r="P101">
        <f t="shared" si="49"/>
        <v>4.278801333333333E-5</v>
      </c>
      <c r="Q101" s="1">
        <f t="shared" si="74"/>
        <v>1.0894799999999587E-4</v>
      </c>
      <c r="R101" s="1">
        <f t="shared" si="59"/>
        <v>-9.874414666666673E-3</v>
      </c>
      <c r="S101">
        <f t="shared" si="50"/>
        <v>1.1655732312464947E-2</v>
      </c>
      <c r="T101">
        <f t="shared" si="68"/>
        <v>2.3199247207932868E-9</v>
      </c>
      <c r="U101" t="s">
        <v>18</v>
      </c>
      <c r="V101" t="s">
        <v>18</v>
      </c>
      <c r="W101" t="e">
        <f t="shared" si="69"/>
        <v>#VALUE!</v>
      </c>
      <c r="X101" t="s">
        <v>18</v>
      </c>
      <c r="Y101" t="s">
        <v>18</v>
      </c>
      <c r="Z101" t="s">
        <v>18</v>
      </c>
      <c r="AA101" t="s">
        <v>18</v>
      </c>
      <c r="AB101" t="e">
        <f t="shared" si="51"/>
        <v>#VALUE!</v>
      </c>
      <c r="AC101" t="e">
        <f t="shared" si="60"/>
        <v>#VALUE!</v>
      </c>
      <c r="AD101" t="e">
        <f t="shared" si="52"/>
        <v>#VALUE!</v>
      </c>
      <c r="AE101" t="e">
        <f t="shared" si="61"/>
        <v>#VALUE!</v>
      </c>
      <c r="AF101" s="1" t="e">
        <f t="shared" si="62"/>
        <v>#VALUE!</v>
      </c>
      <c r="AG101" s="1" t="e">
        <f t="shared" si="63"/>
        <v>#VALUE!</v>
      </c>
      <c r="AH101" s="1" t="e">
        <f t="shared" si="64"/>
        <v>#VALUE!</v>
      </c>
      <c r="AI101" s="1" t="e">
        <f t="shared" si="65"/>
        <v>#VALUE!</v>
      </c>
      <c r="AJ101" t="e">
        <f t="shared" si="66"/>
        <v>#VALUE!</v>
      </c>
      <c r="AK101" t="e">
        <f t="shared" si="71"/>
        <v>#VALUE!</v>
      </c>
      <c r="AL101" t="e">
        <f t="shared" si="67"/>
        <v>#VALUE!</v>
      </c>
      <c r="AM101" t="e">
        <f t="shared" si="72"/>
        <v>#VALUE!</v>
      </c>
      <c r="AN101">
        <f t="shared" si="75"/>
        <v>-7.3166799999999999</v>
      </c>
      <c r="AO101">
        <f t="shared" si="76"/>
        <v>152.45099999999999</v>
      </c>
      <c r="AP101">
        <f t="shared" si="77"/>
        <v>-141.44999999999999</v>
      </c>
      <c r="AQ101" s="1">
        <f t="shared" si="56"/>
        <v>0.63165749999999976</v>
      </c>
      <c r="AR101" s="1">
        <f t="shared" si="57"/>
        <v>0.10654586617978194</v>
      </c>
      <c r="AS101" s="1">
        <f t="shared" si="58"/>
        <v>0.62575336999999986</v>
      </c>
    </row>
    <row r="102" spans="3:45" x14ac:dyDescent="0.25">
      <c r="C102">
        <v>98</v>
      </c>
      <c r="D102">
        <v>47.493200000000002</v>
      </c>
      <c r="E102">
        <v>0.54538799999999998</v>
      </c>
      <c r="F102">
        <v>1167.17</v>
      </c>
      <c r="G102">
        <v>0.31628400000000001</v>
      </c>
      <c r="H102">
        <v>15.0695</v>
      </c>
      <c r="I102">
        <v>0.67235599999999995</v>
      </c>
      <c r="J102">
        <v>2</v>
      </c>
      <c r="K102">
        <v>-1</v>
      </c>
      <c r="L102">
        <f t="shared" si="46"/>
        <v>12.798854869440303</v>
      </c>
      <c r="M102">
        <f t="shared" si="47"/>
        <v>0.57104660835445131</v>
      </c>
      <c r="N102">
        <v>8.5</v>
      </c>
      <c r="O102">
        <f t="shared" si="48"/>
        <v>-1.3362533333333341E-2</v>
      </c>
      <c r="P102">
        <f t="shared" si="49"/>
        <v>2.9519840000000001E-5</v>
      </c>
      <c r="Q102" s="1">
        <f t="shared" si="74"/>
        <v>1.0894799999999587E-4</v>
      </c>
      <c r="R102" s="1">
        <f t="shared" si="59"/>
        <v>-1.3471481333333337E-2</v>
      </c>
      <c r="S102">
        <f t="shared" si="50"/>
        <v>1.1655501757891162E-2</v>
      </c>
      <c r="T102">
        <f t="shared" si="68"/>
        <v>2.183626482509842E-9</v>
      </c>
      <c r="U102" t="s">
        <v>18</v>
      </c>
      <c r="V102" t="s">
        <v>18</v>
      </c>
      <c r="W102" t="e">
        <f t="shared" si="69"/>
        <v>#VALUE!</v>
      </c>
      <c r="X102" t="s">
        <v>18</v>
      </c>
      <c r="Y102" t="s">
        <v>18</v>
      </c>
      <c r="Z102" t="s">
        <v>18</v>
      </c>
      <c r="AA102" t="s">
        <v>18</v>
      </c>
      <c r="AB102" t="e">
        <f t="shared" si="51"/>
        <v>#VALUE!</v>
      </c>
      <c r="AC102" t="e">
        <f t="shared" si="60"/>
        <v>#VALUE!</v>
      </c>
      <c r="AD102" t="e">
        <f t="shared" si="52"/>
        <v>#VALUE!</v>
      </c>
      <c r="AE102" t="e">
        <f t="shared" si="61"/>
        <v>#VALUE!</v>
      </c>
      <c r="AF102" s="1" t="e">
        <f t="shared" si="62"/>
        <v>#VALUE!</v>
      </c>
      <c r="AG102" s="1" t="e">
        <f t="shared" si="63"/>
        <v>#VALUE!</v>
      </c>
      <c r="AH102" s="1" t="e">
        <f t="shared" si="64"/>
        <v>#VALUE!</v>
      </c>
      <c r="AI102" s="1" t="e">
        <f t="shared" si="65"/>
        <v>#VALUE!</v>
      </c>
      <c r="AJ102" t="e">
        <f t="shared" si="66"/>
        <v>#VALUE!</v>
      </c>
      <c r="AK102" t="e">
        <f t="shared" si="71"/>
        <v>#VALUE!</v>
      </c>
      <c r="AL102" t="e">
        <f t="shared" si="67"/>
        <v>#VALUE!</v>
      </c>
      <c r="AM102" t="e">
        <f t="shared" si="72"/>
        <v>#VALUE!</v>
      </c>
      <c r="AN102">
        <f t="shared" si="75"/>
        <v>-7.3166799999999999</v>
      </c>
      <c r="AO102">
        <f t="shared" si="76"/>
        <v>152.45099999999999</v>
      </c>
      <c r="AP102">
        <f t="shared" si="77"/>
        <v>-141.44999999999999</v>
      </c>
      <c r="AQ102" s="1">
        <f t="shared" si="56"/>
        <v>0.63165749999999976</v>
      </c>
      <c r="AR102" s="1">
        <f t="shared" si="57"/>
        <v>0.10654586617978194</v>
      </c>
      <c r="AS102" s="1">
        <f t="shared" si="58"/>
        <v>0.62575336999999986</v>
      </c>
    </row>
    <row r="103" spans="3:45" x14ac:dyDescent="0.25">
      <c r="C103">
        <v>99</v>
      </c>
      <c r="D103">
        <v>55.993600000000001</v>
      </c>
      <c r="E103">
        <v>2.4757099999999999</v>
      </c>
      <c r="F103">
        <v>1193.21</v>
      </c>
      <c r="G103">
        <v>0.22897999999999999</v>
      </c>
      <c r="H103">
        <v>9.2934000000000001</v>
      </c>
      <c r="I103">
        <v>0.320573</v>
      </c>
      <c r="J103">
        <v>2</v>
      </c>
      <c r="K103">
        <v>0</v>
      </c>
      <c r="L103">
        <f t="shared" si="46"/>
        <v>7.8930872187966763</v>
      </c>
      <c r="M103">
        <f t="shared" si="47"/>
        <v>0.27226963748373112</v>
      </c>
      <c r="N103">
        <v>8.5</v>
      </c>
      <c r="O103">
        <f t="shared" si="48"/>
        <v>-1.5792933333333339E-2</v>
      </c>
      <c r="P103">
        <f t="shared" si="49"/>
        <v>2.1371466666666667E-5</v>
      </c>
      <c r="Q103" s="1">
        <f t="shared" si="74"/>
        <v>1.0894799999999587E-4</v>
      </c>
      <c r="R103" s="1">
        <f t="shared" si="59"/>
        <v>-1.5901881333333333E-2</v>
      </c>
      <c r="S103">
        <f t="shared" si="50"/>
        <v>1.1655305758790025E-2</v>
      </c>
      <c r="T103">
        <f t="shared" si="68"/>
        <v>1.8661181584330894E-9</v>
      </c>
      <c r="U103">
        <f>S103</f>
        <v>1.1655305758790025E-2</v>
      </c>
      <c r="V103">
        <f>T103</f>
        <v>1.8661181584330894E-9</v>
      </c>
      <c r="W103">
        <f t="shared" si="69"/>
        <v>6.4376170995802401E-7</v>
      </c>
      <c r="X103">
        <f>S102</f>
        <v>1.1655501757891162E-2</v>
      </c>
      <c r="Y103">
        <f>T102</f>
        <v>2.183626482509842E-9</v>
      </c>
      <c r="Z103">
        <f>S104</f>
        <v>1.1655079668328338E-2</v>
      </c>
      <c r="AA103">
        <f>T104</f>
        <v>3.9194225994696193E-9</v>
      </c>
      <c r="AB103">
        <f t="shared" si="51"/>
        <v>1.9599910113660135E-7</v>
      </c>
      <c r="AC103">
        <f t="shared" si="60"/>
        <v>2.8723895272668034E-9</v>
      </c>
      <c r="AD103">
        <f t="shared" si="52"/>
        <v>-2.2609046168749203E-7</v>
      </c>
      <c r="AE103">
        <f t="shared" si="61"/>
        <v>4.3409987899637674E-9</v>
      </c>
      <c r="AF103" s="1">
        <f t="shared" si="62"/>
        <v>1.0825689098956163E-11</v>
      </c>
      <c r="AG103" s="1">
        <f t="shared" si="63"/>
        <v>1.6214681232021819E-13</v>
      </c>
      <c r="AH103" s="1">
        <f t="shared" si="64"/>
        <v>-1.2487736077740515E-11</v>
      </c>
      <c r="AI103" s="1">
        <f t="shared" si="65"/>
        <v>-2.4285920683077226E-13</v>
      </c>
      <c r="AJ103">
        <f t="shared" si="66"/>
        <v>5.1886713155216623E-24</v>
      </c>
      <c r="AK103">
        <f t="shared" si="71"/>
        <v>7.6040579072024896E-26</v>
      </c>
      <c r="AL103">
        <f t="shared" si="67"/>
        <v>-5.9852779245826357E-24</v>
      </c>
      <c r="AM103">
        <f t="shared" si="72"/>
        <v>-1.1491897550736362E-25</v>
      </c>
      <c r="AN103">
        <f t="shared" si="75"/>
        <v>-7.3166799999999999</v>
      </c>
      <c r="AO103">
        <f t="shared" si="76"/>
        <v>152.45099999999999</v>
      </c>
      <c r="AP103">
        <f t="shared" si="77"/>
        <v>-141.44999999999999</v>
      </c>
      <c r="AQ103" s="1">
        <f t="shared" si="56"/>
        <v>0.63165749999999976</v>
      </c>
      <c r="AR103" s="1">
        <f t="shared" si="57"/>
        <v>0.10654586617978194</v>
      </c>
      <c r="AS103" s="1">
        <f t="shared" si="58"/>
        <v>0.62575336999999986</v>
      </c>
    </row>
    <row r="104" spans="3:45" x14ac:dyDescent="0.25">
      <c r="C104">
        <v>100</v>
      </c>
      <c r="D104">
        <v>45.382199999999997</v>
      </c>
      <c r="E104">
        <v>0.41713299999999998</v>
      </c>
      <c r="F104">
        <v>1219</v>
      </c>
      <c r="G104">
        <v>0.41769299999999998</v>
      </c>
      <c r="H104">
        <v>16.011299999999999</v>
      </c>
      <c r="I104">
        <v>0.91027800000000003</v>
      </c>
      <c r="J104">
        <v>2</v>
      </c>
      <c r="K104">
        <v>1</v>
      </c>
      <c r="L104">
        <f t="shared" si="46"/>
        <v>13.598746140951558</v>
      </c>
      <c r="M104">
        <f t="shared" si="47"/>
        <v>0.77311894972257744</v>
      </c>
      <c r="N104">
        <v>8.5</v>
      </c>
      <c r="O104">
        <f t="shared" si="48"/>
        <v>-1.8200000000000001E-2</v>
      </c>
      <c r="P104">
        <f t="shared" si="49"/>
        <v>3.8984679999999998E-5</v>
      </c>
      <c r="Q104" s="1">
        <f t="shared" si="74"/>
        <v>1.0894799999999587E-4</v>
      </c>
      <c r="R104" s="1">
        <f t="shared" si="59"/>
        <v>-1.8308947999999999E-2</v>
      </c>
      <c r="S104">
        <f t="shared" si="50"/>
        <v>1.1655079668328338E-2</v>
      </c>
      <c r="T104">
        <f t="shared" si="68"/>
        <v>3.9194225994696193E-9</v>
      </c>
      <c r="U104" t="s">
        <v>18</v>
      </c>
      <c r="V104" t="s">
        <v>18</v>
      </c>
      <c r="W104" t="e">
        <f t="shared" si="69"/>
        <v>#VALUE!</v>
      </c>
      <c r="X104" t="s">
        <v>18</v>
      </c>
      <c r="Y104" t="s">
        <v>18</v>
      </c>
      <c r="Z104" t="s">
        <v>18</v>
      </c>
      <c r="AA104" t="s">
        <v>18</v>
      </c>
      <c r="AB104" t="e">
        <f t="shared" si="51"/>
        <v>#VALUE!</v>
      </c>
      <c r="AC104" t="e">
        <f t="shared" si="60"/>
        <v>#VALUE!</v>
      </c>
      <c r="AD104" t="e">
        <f t="shared" si="52"/>
        <v>#VALUE!</v>
      </c>
      <c r="AE104" t="e">
        <f t="shared" si="61"/>
        <v>#VALUE!</v>
      </c>
      <c r="AF104" s="1" t="e">
        <f t="shared" si="62"/>
        <v>#VALUE!</v>
      </c>
      <c r="AG104" s="1" t="e">
        <f t="shared" si="63"/>
        <v>#VALUE!</v>
      </c>
      <c r="AH104" s="1" t="e">
        <f t="shared" si="64"/>
        <v>#VALUE!</v>
      </c>
      <c r="AI104" s="1" t="e">
        <f t="shared" si="65"/>
        <v>#VALUE!</v>
      </c>
      <c r="AJ104" t="e">
        <f t="shared" si="66"/>
        <v>#VALUE!</v>
      </c>
      <c r="AK104" t="e">
        <f t="shared" si="71"/>
        <v>#VALUE!</v>
      </c>
      <c r="AL104" t="e">
        <f t="shared" si="67"/>
        <v>#VALUE!</v>
      </c>
      <c r="AM104" t="e">
        <f t="shared" si="72"/>
        <v>#VALUE!</v>
      </c>
      <c r="AN104">
        <f t="shared" si="75"/>
        <v>-7.3166799999999999</v>
      </c>
      <c r="AO104">
        <f t="shared" si="76"/>
        <v>152.45099999999999</v>
      </c>
      <c r="AP104">
        <f t="shared" si="77"/>
        <v>-141.44999999999999</v>
      </c>
      <c r="AQ104" s="1">
        <f t="shared" si="56"/>
        <v>0.63165749999999976</v>
      </c>
      <c r="AR104" s="1">
        <f t="shared" si="57"/>
        <v>0.10654586617978194</v>
      </c>
      <c r="AS104" s="1">
        <f t="shared" si="58"/>
        <v>0.62575336999999986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zeeman_neu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2017-12-04T20:11:57Z</dcterms:modified>
</cp:coreProperties>
</file>