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M96" i="1" l="1"/>
  <c r="AM97" i="1"/>
  <c r="AM98" i="1"/>
  <c r="AM99" i="1"/>
  <c r="AM100" i="1"/>
  <c r="AM101" i="1"/>
  <c r="AM102" i="1"/>
  <c r="AM103" i="1"/>
  <c r="AM104" i="1"/>
  <c r="AM95" i="1"/>
  <c r="AL96" i="1"/>
  <c r="AL97" i="1"/>
  <c r="AL98" i="1"/>
  <c r="AL99" i="1"/>
  <c r="AL100" i="1"/>
  <c r="AL101" i="1"/>
  <c r="AL102" i="1"/>
  <c r="AL103" i="1"/>
  <c r="AL104" i="1"/>
  <c r="AL95" i="1"/>
  <c r="AK96" i="1"/>
  <c r="AP96" i="1" s="1"/>
  <c r="AK97" i="1"/>
  <c r="AP97" i="1" s="1"/>
  <c r="AK98" i="1"/>
  <c r="AK99" i="1"/>
  <c r="AK100" i="1"/>
  <c r="AK101" i="1"/>
  <c r="AK102" i="1"/>
  <c r="AK103" i="1"/>
  <c r="AK104" i="1"/>
  <c r="AK95" i="1"/>
  <c r="AP95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8" i="1"/>
  <c r="AP99" i="1"/>
  <c r="AP100" i="1"/>
  <c r="AP101" i="1"/>
  <c r="AP102" i="1"/>
  <c r="AP103" i="1"/>
  <c r="AP104" i="1"/>
  <c r="AP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5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C13" i="1"/>
  <c r="AD13" i="1" s="1"/>
  <c r="AC6" i="1"/>
  <c r="AD6" i="1" s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5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H5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G5" i="1"/>
  <c r="AG13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E7" i="1"/>
  <c r="AF7" i="1" s="1"/>
  <c r="AE8" i="1"/>
  <c r="AI8" i="1" s="1"/>
  <c r="AE9" i="1"/>
  <c r="AI9" i="1" s="1"/>
  <c r="AE10" i="1"/>
  <c r="AF10" i="1" s="1"/>
  <c r="AE11" i="1"/>
  <c r="AF11" i="1" s="1"/>
  <c r="AE12" i="1"/>
  <c r="AI12" i="1" s="1"/>
  <c r="AE13" i="1"/>
  <c r="AI13" i="1" s="1"/>
  <c r="AE14" i="1"/>
  <c r="AF14" i="1" s="1"/>
  <c r="AE15" i="1"/>
  <c r="AF15" i="1" s="1"/>
  <c r="AE16" i="1"/>
  <c r="AI16" i="1" s="1"/>
  <c r="AE17" i="1"/>
  <c r="AI17" i="1" s="1"/>
  <c r="AE18" i="1"/>
  <c r="AF18" i="1" s="1"/>
  <c r="AE19" i="1"/>
  <c r="AF19" i="1" s="1"/>
  <c r="AE20" i="1"/>
  <c r="AI20" i="1" s="1"/>
  <c r="AE21" i="1"/>
  <c r="AI21" i="1" s="1"/>
  <c r="AE22" i="1"/>
  <c r="AF22" i="1" s="1"/>
  <c r="AE23" i="1"/>
  <c r="AF23" i="1" s="1"/>
  <c r="AE24" i="1"/>
  <c r="AI24" i="1" s="1"/>
  <c r="AE25" i="1"/>
  <c r="AI25" i="1" s="1"/>
  <c r="AE26" i="1"/>
  <c r="AF26" i="1" s="1"/>
  <c r="AE27" i="1"/>
  <c r="AF27" i="1" s="1"/>
  <c r="AE28" i="1"/>
  <c r="AI28" i="1" s="1"/>
  <c r="AE29" i="1"/>
  <c r="AI29" i="1" s="1"/>
  <c r="AE30" i="1"/>
  <c r="AF30" i="1" s="1"/>
  <c r="AE31" i="1"/>
  <c r="AF31" i="1" s="1"/>
  <c r="AE32" i="1"/>
  <c r="AI32" i="1" s="1"/>
  <c r="AE33" i="1"/>
  <c r="AI33" i="1" s="1"/>
  <c r="AE34" i="1"/>
  <c r="AF34" i="1" s="1"/>
  <c r="AE35" i="1"/>
  <c r="AF35" i="1" s="1"/>
  <c r="AE36" i="1"/>
  <c r="AI36" i="1" s="1"/>
  <c r="AE37" i="1"/>
  <c r="AI37" i="1" s="1"/>
  <c r="AE38" i="1"/>
  <c r="AF38" i="1" s="1"/>
  <c r="AE39" i="1"/>
  <c r="AF39" i="1" s="1"/>
  <c r="AE40" i="1"/>
  <c r="AI40" i="1" s="1"/>
  <c r="AE41" i="1"/>
  <c r="AI41" i="1" s="1"/>
  <c r="AE42" i="1"/>
  <c r="AF42" i="1" s="1"/>
  <c r="AE43" i="1"/>
  <c r="AF43" i="1" s="1"/>
  <c r="AE44" i="1"/>
  <c r="AI44" i="1" s="1"/>
  <c r="AE45" i="1"/>
  <c r="AI45" i="1" s="1"/>
  <c r="AE46" i="1"/>
  <c r="AF46" i="1" s="1"/>
  <c r="AE47" i="1"/>
  <c r="AF47" i="1" s="1"/>
  <c r="AE48" i="1"/>
  <c r="AI48" i="1" s="1"/>
  <c r="AE49" i="1"/>
  <c r="AI49" i="1" s="1"/>
  <c r="AE50" i="1"/>
  <c r="AF50" i="1" s="1"/>
  <c r="AE51" i="1"/>
  <c r="AF51" i="1" s="1"/>
  <c r="AE52" i="1"/>
  <c r="AI52" i="1" s="1"/>
  <c r="AE53" i="1"/>
  <c r="AI53" i="1" s="1"/>
  <c r="AE54" i="1"/>
  <c r="AF54" i="1" s="1"/>
  <c r="AE55" i="1"/>
  <c r="AF55" i="1" s="1"/>
  <c r="AE56" i="1"/>
  <c r="AI56" i="1" s="1"/>
  <c r="AE57" i="1"/>
  <c r="AI57" i="1" s="1"/>
  <c r="AE58" i="1"/>
  <c r="AF58" i="1" s="1"/>
  <c r="AE59" i="1"/>
  <c r="AF59" i="1" s="1"/>
  <c r="AE60" i="1"/>
  <c r="AI60" i="1" s="1"/>
  <c r="AE61" i="1"/>
  <c r="AI61" i="1" s="1"/>
  <c r="AE62" i="1"/>
  <c r="AF62" i="1" s="1"/>
  <c r="AE63" i="1"/>
  <c r="AF63" i="1" s="1"/>
  <c r="AE64" i="1"/>
  <c r="AI64" i="1" s="1"/>
  <c r="AE65" i="1"/>
  <c r="AI65" i="1" s="1"/>
  <c r="AE66" i="1"/>
  <c r="AF66" i="1" s="1"/>
  <c r="AE67" i="1"/>
  <c r="AE68" i="1"/>
  <c r="AI68" i="1" s="1"/>
  <c r="AE69" i="1"/>
  <c r="AI69" i="1" s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5" i="1"/>
  <c r="AI5" i="1" s="1"/>
  <c r="AE6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5" i="1"/>
  <c r="AC7" i="1"/>
  <c r="AG7" i="1" s="1"/>
  <c r="AC8" i="1"/>
  <c r="AC9" i="1"/>
  <c r="AC10" i="1"/>
  <c r="AG10" i="1" s="1"/>
  <c r="AC11" i="1"/>
  <c r="AG11" i="1" s="1"/>
  <c r="AC12" i="1"/>
  <c r="AC14" i="1"/>
  <c r="AC15" i="1"/>
  <c r="AG15" i="1" s="1"/>
  <c r="AC16" i="1"/>
  <c r="AG16" i="1" s="1"/>
  <c r="AC17" i="1"/>
  <c r="AC18" i="1"/>
  <c r="AG18" i="1" s="1"/>
  <c r="AC19" i="1"/>
  <c r="AG19" i="1" s="1"/>
  <c r="AC20" i="1"/>
  <c r="AG20" i="1" s="1"/>
  <c r="AC21" i="1"/>
  <c r="AC22" i="1"/>
  <c r="AG22" i="1" s="1"/>
  <c r="AC23" i="1"/>
  <c r="AG23" i="1" s="1"/>
  <c r="AC24" i="1"/>
  <c r="AG24" i="1" s="1"/>
  <c r="AC25" i="1"/>
  <c r="AG25" i="1" s="1"/>
  <c r="AC26" i="1"/>
  <c r="AG26" i="1" s="1"/>
  <c r="AC27" i="1"/>
  <c r="AG27" i="1" s="1"/>
  <c r="AC28" i="1"/>
  <c r="AG28" i="1" s="1"/>
  <c r="AC29" i="1"/>
  <c r="AG29" i="1" s="1"/>
  <c r="AC30" i="1"/>
  <c r="AG30" i="1" s="1"/>
  <c r="AC31" i="1"/>
  <c r="AG31" i="1" s="1"/>
  <c r="AC32" i="1"/>
  <c r="AG32" i="1" s="1"/>
  <c r="AC33" i="1"/>
  <c r="AG33" i="1" s="1"/>
  <c r="AC34" i="1"/>
  <c r="AG34" i="1" s="1"/>
  <c r="AC35" i="1"/>
  <c r="AG35" i="1" s="1"/>
  <c r="AC36" i="1"/>
  <c r="AG36" i="1" s="1"/>
  <c r="AC37" i="1"/>
  <c r="AG37" i="1" s="1"/>
  <c r="AC38" i="1"/>
  <c r="AG38" i="1" s="1"/>
  <c r="AC39" i="1"/>
  <c r="AG39" i="1" s="1"/>
  <c r="AC40" i="1"/>
  <c r="AG40" i="1" s="1"/>
  <c r="AC41" i="1"/>
  <c r="AG41" i="1" s="1"/>
  <c r="AC42" i="1"/>
  <c r="AG42" i="1" s="1"/>
  <c r="AC43" i="1"/>
  <c r="AG43" i="1" s="1"/>
  <c r="AC44" i="1"/>
  <c r="AG44" i="1" s="1"/>
  <c r="AC45" i="1"/>
  <c r="AG45" i="1" s="1"/>
  <c r="AC46" i="1"/>
  <c r="AG46" i="1" s="1"/>
  <c r="AC47" i="1"/>
  <c r="AG47" i="1" s="1"/>
  <c r="AC48" i="1"/>
  <c r="AG48" i="1" s="1"/>
  <c r="AC49" i="1"/>
  <c r="AG49" i="1" s="1"/>
  <c r="AC50" i="1"/>
  <c r="AG50" i="1" s="1"/>
  <c r="AC51" i="1"/>
  <c r="AG51" i="1" s="1"/>
  <c r="AC52" i="1"/>
  <c r="AG52" i="1" s="1"/>
  <c r="AC53" i="1"/>
  <c r="AG53" i="1" s="1"/>
  <c r="AC54" i="1"/>
  <c r="AG54" i="1" s="1"/>
  <c r="AC55" i="1"/>
  <c r="AG55" i="1" s="1"/>
  <c r="AC56" i="1"/>
  <c r="AG56" i="1" s="1"/>
  <c r="AC57" i="1"/>
  <c r="AG57" i="1" s="1"/>
  <c r="AC58" i="1"/>
  <c r="AG58" i="1" s="1"/>
  <c r="AC59" i="1"/>
  <c r="AG59" i="1" s="1"/>
  <c r="AC60" i="1"/>
  <c r="AG60" i="1" s="1"/>
  <c r="AC61" i="1"/>
  <c r="AG61" i="1" s="1"/>
  <c r="AC62" i="1"/>
  <c r="AG62" i="1" s="1"/>
  <c r="AC63" i="1"/>
  <c r="AG63" i="1" s="1"/>
  <c r="AC64" i="1"/>
  <c r="AG64" i="1" s="1"/>
  <c r="AC65" i="1"/>
  <c r="AG65" i="1" s="1"/>
  <c r="AC66" i="1"/>
  <c r="AG66" i="1" s="1"/>
  <c r="AC67" i="1"/>
  <c r="AG67" i="1" s="1"/>
  <c r="AC68" i="1"/>
  <c r="AG68" i="1" s="1"/>
  <c r="AC69" i="1"/>
  <c r="AG69" i="1" s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5" i="1"/>
  <c r="AD18" i="1" l="1"/>
  <c r="AH18" i="1" s="1"/>
  <c r="AG14" i="1"/>
  <c r="AD14" i="1"/>
  <c r="AD9" i="1"/>
  <c r="AG9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H24" i="1" s="1"/>
  <c r="AD19" i="1"/>
  <c r="AD11" i="1"/>
  <c r="AD21" i="1"/>
  <c r="AG21" i="1"/>
  <c r="AD17" i="1"/>
  <c r="AG17" i="1"/>
  <c r="AD12" i="1"/>
  <c r="AG12" i="1"/>
  <c r="AD8" i="1"/>
  <c r="AG8" i="1"/>
  <c r="AD67" i="1"/>
  <c r="AD63" i="1"/>
  <c r="AH63" i="1" s="1"/>
  <c r="AD59" i="1"/>
  <c r="AH59" i="1" s="1"/>
  <c r="AD55" i="1"/>
  <c r="AD51" i="1"/>
  <c r="AD47" i="1"/>
  <c r="AD43" i="1"/>
  <c r="AD39" i="1"/>
  <c r="AD35" i="1"/>
  <c r="AD31" i="1"/>
  <c r="AD27" i="1"/>
  <c r="AD23" i="1"/>
  <c r="AD10" i="1"/>
  <c r="AH68" i="1"/>
  <c r="AH64" i="1"/>
  <c r="AH60" i="1"/>
  <c r="AH56" i="1"/>
  <c r="AH52" i="1"/>
  <c r="AH48" i="1"/>
  <c r="AH44" i="1"/>
  <c r="AH40" i="1"/>
  <c r="AH36" i="1"/>
  <c r="AH32" i="1"/>
  <c r="AH28" i="1"/>
  <c r="AH11" i="1"/>
  <c r="AD66" i="1"/>
  <c r="AH66" i="1" s="1"/>
  <c r="AD62" i="1"/>
  <c r="AH62" i="1" s="1"/>
  <c r="AD58" i="1"/>
  <c r="AH58" i="1" s="1"/>
  <c r="AD54" i="1"/>
  <c r="AH54" i="1" s="1"/>
  <c r="AD50" i="1"/>
  <c r="AH50" i="1" s="1"/>
  <c r="AD46" i="1"/>
  <c r="AH46" i="1" s="1"/>
  <c r="AD42" i="1"/>
  <c r="AH42" i="1" s="1"/>
  <c r="AD38" i="1"/>
  <c r="AH38" i="1" s="1"/>
  <c r="AD34" i="1"/>
  <c r="AH34" i="1" s="1"/>
  <c r="AD30" i="1"/>
  <c r="AH30" i="1" s="1"/>
  <c r="AD26" i="1"/>
  <c r="AH26" i="1" s="1"/>
  <c r="AD22" i="1"/>
  <c r="AH22" i="1" s="1"/>
  <c r="AD16" i="1"/>
  <c r="AH16" i="1" s="1"/>
  <c r="AD7" i="1"/>
  <c r="AH7" i="1" s="1"/>
  <c r="AF67" i="1"/>
  <c r="AI67" i="1"/>
  <c r="AH67" i="1"/>
  <c r="AH55" i="1"/>
  <c r="AH51" i="1"/>
  <c r="AH47" i="1"/>
  <c r="AH43" i="1"/>
  <c r="AH39" i="1"/>
  <c r="AH35" i="1"/>
  <c r="AH31" i="1"/>
  <c r="AH27" i="1"/>
  <c r="AH23" i="1"/>
  <c r="AH19" i="1"/>
  <c r="AH10" i="1"/>
  <c r="AD69" i="1"/>
  <c r="AH69" i="1" s="1"/>
  <c r="AD65" i="1"/>
  <c r="AH65" i="1" s="1"/>
  <c r="AD61" i="1"/>
  <c r="AH61" i="1" s="1"/>
  <c r="AD57" i="1"/>
  <c r="AH57" i="1" s="1"/>
  <c r="AD53" i="1"/>
  <c r="AH53" i="1" s="1"/>
  <c r="AD49" i="1"/>
  <c r="AH49" i="1" s="1"/>
  <c r="AD45" i="1"/>
  <c r="AH45" i="1" s="1"/>
  <c r="AD41" i="1"/>
  <c r="AH41" i="1" s="1"/>
  <c r="AD37" i="1"/>
  <c r="AH37" i="1" s="1"/>
  <c r="AD33" i="1"/>
  <c r="AH33" i="1" s="1"/>
  <c r="AD29" i="1"/>
  <c r="AH29" i="1" s="1"/>
  <c r="AD25" i="1"/>
  <c r="AH25" i="1" s="1"/>
  <c r="AD20" i="1"/>
  <c r="AH20" i="1" s="1"/>
  <c r="AD15" i="1"/>
  <c r="AH15" i="1" s="1"/>
  <c r="AF6" i="1"/>
  <c r="AI6" i="1"/>
  <c r="AF5" i="1"/>
  <c r="AJ5" i="1" s="1"/>
  <c r="AF69" i="1"/>
  <c r="AJ69" i="1" s="1"/>
  <c r="AF65" i="1"/>
  <c r="AJ65" i="1" s="1"/>
  <c r="AF61" i="1"/>
  <c r="AJ61" i="1" s="1"/>
  <c r="AF57" i="1"/>
  <c r="AJ57" i="1" s="1"/>
  <c r="AF53" i="1"/>
  <c r="AJ53" i="1" s="1"/>
  <c r="AF49" i="1"/>
  <c r="AJ49" i="1" s="1"/>
  <c r="AF45" i="1"/>
  <c r="AJ45" i="1" s="1"/>
  <c r="AF41" i="1"/>
  <c r="AJ41" i="1" s="1"/>
  <c r="AF37" i="1"/>
  <c r="AJ37" i="1" s="1"/>
  <c r="AF33" i="1"/>
  <c r="AJ33" i="1" s="1"/>
  <c r="AF29" i="1"/>
  <c r="AJ29" i="1" s="1"/>
  <c r="AF25" i="1"/>
  <c r="AJ25" i="1" s="1"/>
  <c r="AF21" i="1"/>
  <c r="AJ21" i="1" s="1"/>
  <c r="AF17" i="1"/>
  <c r="AJ17" i="1" s="1"/>
  <c r="AF13" i="1"/>
  <c r="AJ13" i="1" s="1"/>
  <c r="AF9" i="1"/>
  <c r="AJ9" i="1" s="1"/>
  <c r="AI63" i="1"/>
  <c r="AJ63" i="1" s="1"/>
  <c r="AI59" i="1"/>
  <c r="AJ59" i="1" s="1"/>
  <c r="AI55" i="1"/>
  <c r="AJ55" i="1" s="1"/>
  <c r="AI51" i="1"/>
  <c r="AJ51" i="1" s="1"/>
  <c r="AI47" i="1"/>
  <c r="AJ47" i="1" s="1"/>
  <c r="AI43" i="1"/>
  <c r="AJ43" i="1" s="1"/>
  <c r="AI39" i="1"/>
  <c r="AJ39" i="1" s="1"/>
  <c r="AI35" i="1"/>
  <c r="AJ35" i="1" s="1"/>
  <c r="AI31" i="1"/>
  <c r="AJ31" i="1" s="1"/>
  <c r="AI27" i="1"/>
  <c r="AJ27" i="1" s="1"/>
  <c r="AI23" i="1"/>
  <c r="AJ23" i="1" s="1"/>
  <c r="AI19" i="1"/>
  <c r="AJ19" i="1" s="1"/>
  <c r="AI15" i="1"/>
  <c r="AJ15" i="1" s="1"/>
  <c r="AI11" i="1"/>
  <c r="AJ11" i="1" s="1"/>
  <c r="AI7" i="1"/>
  <c r="AJ7" i="1" s="1"/>
  <c r="AF68" i="1"/>
  <c r="AJ68" i="1" s="1"/>
  <c r="AF64" i="1"/>
  <c r="AJ64" i="1" s="1"/>
  <c r="AF60" i="1"/>
  <c r="AJ60" i="1" s="1"/>
  <c r="AF56" i="1"/>
  <c r="AJ56" i="1" s="1"/>
  <c r="AF52" i="1"/>
  <c r="AJ52" i="1" s="1"/>
  <c r="AF48" i="1"/>
  <c r="AJ48" i="1" s="1"/>
  <c r="AF44" i="1"/>
  <c r="AJ44" i="1" s="1"/>
  <c r="AF40" i="1"/>
  <c r="AJ40" i="1" s="1"/>
  <c r="AF36" i="1"/>
  <c r="AJ36" i="1" s="1"/>
  <c r="AF32" i="1"/>
  <c r="AJ32" i="1" s="1"/>
  <c r="AF28" i="1"/>
  <c r="AJ28" i="1" s="1"/>
  <c r="AF24" i="1"/>
  <c r="AJ24" i="1" s="1"/>
  <c r="AF20" i="1"/>
  <c r="AJ20" i="1" s="1"/>
  <c r="AF16" i="1"/>
  <c r="AJ16" i="1" s="1"/>
  <c r="AF12" i="1"/>
  <c r="AJ12" i="1" s="1"/>
  <c r="AF8" i="1"/>
  <c r="AJ8" i="1" s="1"/>
  <c r="AI66" i="1"/>
  <c r="AJ66" i="1" s="1"/>
  <c r="AI62" i="1"/>
  <c r="AJ62" i="1" s="1"/>
  <c r="AI58" i="1"/>
  <c r="AJ58" i="1" s="1"/>
  <c r="AI54" i="1"/>
  <c r="AJ54" i="1" s="1"/>
  <c r="AI50" i="1"/>
  <c r="AJ50" i="1" s="1"/>
  <c r="AI46" i="1"/>
  <c r="AJ46" i="1" s="1"/>
  <c r="AI42" i="1"/>
  <c r="AJ42" i="1" s="1"/>
  <c r="AI38" i="1"/>
  <c r="AJ38" i="1" s="1"/>
  <c r="AI34" i="1"/>
  <c r="AJ34" i="1" s="1"/>
  <c r="AI30" i="1"/>
  <c r="AJ30" i="1" s="1"/>
  <c r="AI26" i="1"/>
  <c r="AJ26" i="1" s="1"/>
  <c r="AI22" i="1"/>
  <c r="AJ22" i="1" s="1"/>
  <c r="AI18" i="1"/>
  <c r="AJ18" i="1" s="1"/>
  <c r="AI14" i="1"/>
  <c r="AJ14" i="1" s="1"/>
  <c r="AI10" i="1"/>
  <c r="AJ10" i="1" s="1"/>
  <c r="AH13" i="1"/>
  <c r="AH6" i="1"/>
  <c r="AB7" i="1"/>
  <c r="AB8" i="1"/>
  <c r="AB11" i="1"/>
  <c r="AB12" i="1"/>
  <c r="AB14" i="1"/>
  <c r="AB15" i="1"/>
  <c r="AB17" i="1"/>
  <c r="AB18" i="1"/>
  <c r="AB21" i="1"/>
  <c r="AB22" i="1"/>
  <c r="AB24" i="1"/>
  <c r="AB25" i="1"/>
  <c r="AB27" i="1"/>
  <c r="AB28" i="1"/>
  <c r="AB31" i="1"/>
  <c r="AB32" i="1"/>
  <c r="AB34" i="1"/>
  <c r="AB35" i="1"/>
  <c r="AB37" i="1"/>
  <c r="AB38" i="1"/>
  <c r="AB41" i="1"/>
  <c r="AB42" i="1"/>
  <c r="AB44" i="1"/>
  <c r="AB45" i="1"/>
  <c r="AB47" i="1"/>
  <c r="AB48" i="1"/>
  <c r="AB51" i="1"/>
  <c r="AB52" i="1"/>
  <c r="AB54" i="1"/>
  <c r="AB55" i="1"/>
  <c r="AB57" i="1"/>
  <c r="AB58" i="1"/>
  <c r="AB61" i="1"/>
  <c r="AB62" i="1"/>
  <c r="AB64" i="1"/>
  <c r="AB65" i="1"/>
  <c r="AB67" i="1"/>
  <c r="AB68" i="1"/>
  <c r="AB71" i="1"/>
  <c r="AB72" i="1"/>
  <c r="AB74" i="1"/>
  <c r="AB75" i="1"/>
  <c r="AB77" i="1"/>
  <c r="AB78" i="1"/>
  <c r="AB81" i="1"/>
  <c r="AB82" i="1"/>
  <c r="AB84" i="1"/>
  <c r="AB85" i="1"/>
  <c r="AB87" i="1"/>
  <c r="AB88" i="1"/>
  <c r="AB91" i="1"/>
  <c r="AB92" i="1"/>
  <c r="AB94" i="1"/>
  <c r="AB95" i="1"/>
  <c r="AB97" i="1"/>
  <c r="AB98" i="1"/>
  <c r="AB101" i="1"/>
  <c r="AB102" i="1"/>
  <c r="AB104" i="1"/>
  <c r="AB5" i="1"/>
  <c r="Z7" i="1"/>
  <c r="Z8" i="1"/>
  <c r="Z11" i="1"/>
  <c r="Z12" i="1"/>
  <c r="Z14" i="1"/>
  <c r="Z15" i="1"/>
  <c r="Z17" i="1"/>
  <c r="Z18" i="1"/>
  <c r="Z21" i="1"/>
  <c r="Z22" i="1"/>
  <c r="Z24" i="1"/>
  <c r="Z25" i="1"/>
  <c r="Z27" i="1"/>
  <c r="Z28" i="1"/>
  <c r="Z31" i="1"/>
  <c r="Z32" i="1"/>
  <c r="Z34" i="1"/>
  <c r="Z35" i="1"/>
  <c r="Z37" i="1"/>
  <c r="Z38" i="1"/>
  <c r="Z41" i="1"/>
  <c r="Z42" i="1"/>
  <c r="Z44" i="1"/>
  <c r="Z45" i="1"/>
  <c r="Z47" i="1"/>
  <c r="Z48" i="1"/>
  <c r="Z51" i="1"/>
  <c r="Z52" i="1"/>
  <c r="Z54" i="1"/>
  <c r="Z55" i="1"/>
  <c r="Z57" i="1"/>
  <c r="Z58" i="1"/>
  <c r="Z61" i="1"/>
  <c r="Z62" i="1"/>
  <c r="Z64" i="1"/>
  <c r="Z65" i="1"/>
  <c r="Z67" i="1"/>
  <c r="Z68" i="1"/>
  <c r="Z71" i="1"/>
  <c r="Z72" i="1"/>
  <c r="Z74" i="1"/>
  <c r="Z75" i="1"/>
  <c r="Z77" i="1"/>
  <c r="Z78" i="1"/>
  <c r="Z81" i="1"/>
  <c r="Z82" i="1"/>
  <c r="Z84" i="1"/>
  <c r="Z85" i="1"/>
  <c r="Z87" i="1"/>
  <c r="Z88" i="1"/>
  <c r="Z91" i="1"/>
  <c r="Z92" i="1"/>
  <c r="Z94" i="1"/>
  <c r="Z95" i="1"/>
  <c r="Z97" i="1"/>
  <c r="Z98" i="1"/>
  <c r="Z101" i="1"/>
  <c r="Z102" i="1"/>
  <c r="Z104" i="1"/>
  <c r="Z5" i="1"/>
  <c r="AA104" i="1"/>
  <c r="Y104" i="1"/>
  <c r="AA102" i="1"/>
  <c r="Y102" i="1"/>
  <c r="AA101" i="1"/>
  <c r="Y101" i="1"/>
  <c r="AA98" i="1"/>
  <c r="Y98" i="1"/>
  <c r="AA97" i="1"/>
  <c r="Y97" i="1"/>
  <c r="AA95" i="1"/>
  <c r="Y95" i="1"/>
  <c r="AA94" i="1"/>
  <c r="Y94" i="1"/>
  <c r="AA92" i="1"/>
  <c r="Y92" i="1"/>
  <c r="AA91" i="1"/>
  <c r="Y91" i="1"/>
  <c r="AA88" i="1"/>
  <c r="Y88" i="1"/>
  <c r="AA87" i="1"/>
  <c r="Y87" i="1"/>
  <c r="AA85" i="1"/>
  <c r="Y85" i="1"/>
  <c r="AA84" i="1"/>
  <c r="Y84" i="1"/>
  <c r="AA82" i="1"/>
  <c r="Y82" i="1"/>
  <c r="AA81" i="1"/>
  <c r="Y81" i="1"/>
  <c r="AA78" i="1"/>
  <c r="Y78" i="1"/>
  <c r="AA77" i="1"/>
  <c r="Y77" i="1"/>
  <c r="AA75" i="1"/>
  <c r="Y75" i="1"/>
  <c r="AA74" i="1"/>
  <c r="Y74" i="1"/>
  <c r="AA72" i="1"/>
  <c r="Y72" i="1"/>
  <c r="AA71" i="1"/>
  <c r="Y71" i="1"/>
  <c r="AA68" i="1"/>
  <c r="Y68" i="1"/>
  <c r="AA67" i="1"/>
  <c r="Y67" i="1"/>
  <c r="AA65" i="1"/>
  <c r="Y65" i="1"/>
  <c r="AA64" i="1"/>
  <c r="Y64" i="1"/>
  <c r="AA62" i="1"/>
  <c r="Y62" i="1"/>
  <c r="AA61" i="1"/>
  <c r="Y61" i="1"/>
  <c r="AA58" i="1"/>
  <c r="Y58" i="1"/>
  <c r="AA57" i="1"/>
  <c r="Y57" i="1"/>
  <c r="AA55" i="1"/>
  <c r="Y55" i="1"/>
  <c r="AA54" i="1"/>
  <c r="Y54" i="1"/>
  <c r="AA52" i="1"/>
  <c r="Y52" i="1"/>
  <c r="AA51" i="1"/>
  <c r="Y51" i="1"/>
  <c r="AA48" i="1"/>
  <c r="Y48" i="1"/>
  <c r="AA47" i="1"/>
  <c r="Y47" i="1"/>
  <c r="AA45" i="1"/>
  <c r="Y45" i="1"/>
  <c r="AA44" i="1"/>
  <c r="Y44" i="1"/>
  <c r="AA42" i="1"/>
  <c r="Y42" i="1"/>
  <c r="AA41" i="1"/>
  <c r="Y41" i="1"/>
  <c r="AA38" i="1"/>
  <c r="Y38" i="1"/>
  <c r="AA37" i="1"/>
  <c r="Y37" i="1"/>
  <c r="AA35" i="1"/>
  <c r="Y35" i="1"/>
  <c r="AA34" i="1"/>
  <c r="Y34" i="1"/>
  <c r="AA32" i="1"/>
  <c r="Y32" i="1"/>
  <c r="AA31" i="1"/>
  <c r="Y31" i="1"/>
  <c r="AA28" i="1"/>
  <c r="Y28" i="1"/>
  <c r="AA27" i="1"/>
  <c r="Y27" i="1"/>
  <c r="AA25" i="1"/>
  <c r="Y25" i="1"/>
  <c r="AA24" i="1"/>
  <c r="Y24" i="1"/>
  <c r="AA22" i="1"/>
  <c r="Y22" i="1"/>
  <c r="AA21" i="1"/>
  <c r="Y21" i="1"/>
  <c r="AA18" i="1"/>
  <c r="Y18" i="1"/>
  <c r="AA17" i="1"/>
  <c r="Y17" i="1"/>
  <c r="AA15" i="1"/>
  <c r="Y1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R6" i="1" s="1"/>
  <c r="T6" i="1" s="1"/>
  <c r="O7" i="1"/>
  <c r="R7" i="1" s="1"/>
  <c r="X6" i="1" s="1"/>
  <c r="O8" i="1"/>
  <c r="R8" i="1" s="1"/>
  <c r="V9" i="1" s="1"/>
  <c r="O9" i="1"/>
  <c r="R9" i="1" s="1"/>
  <c r="T9" i="1" s="1"/>
  <c r="AB9" i="1" s="1"/>
  <c r="O10" i="1"/>
  <c r="R10" i="1" s="1"/>
  <c r="T10" i="1" s="1"/>
  <c r="Z10" i="1" s="1"/>
  <c r="O11" i="1"/>
  <c r="R11" i="1" s="1"/>
  <c r="X10" i="1" s="1"/>
  <c r="O12" i="1"/>
  <c r="R12" i="1" s="1"/>
  <c r="V13" i="1" s="1"/>
  <c r="O13" i="1"/>
  <c r="R13" i="1" s="1"/>
  <c r="T13" i="1" s="1"/>
  <c r="O14" i="1"/>
  <c r="R14" i="1" s="1"/>
  <c r="X13" i="1" s="1"/>
  <c r="O15" i="1"/>
  <c r="R15" i="1" s="1"/>
  <c r="V16" i="1" s="1"/>
  <c r="O16" i="1"/>
  <c r="R16" i="1" s="1"/>
  <c r="T16" i="1" s="1"/>
  <c r="O17" i="1"/>
  <c r="R17" i="1" s="1"/>
  <c r="X16" i="1" s="1"/>
  <c r="AB16" i="1" s="1"/>
  <c r="O18" i="1"/>
  <c r="R18" i="1" s="1"/>
  <c r="V19" i="1" s="1"/>
  <c r="Z19" i="1" s="1"/>
  <c r="O19" i="1"/>
  <c r="R19" i="1" s="1"/>
  <c r="T19" i="1" s="1"/>
  <c r="AB19" i="1" s="1"/>
  <c r="O20" i="1"/>
  <c r="R20" i="1" s="1"/>
  <c r="T20" i="1" s="1"/>
  <c r="Z20" i="1" s="1"/>
  <c r="O21" i="1"/>
  <c r="R21" i="1" s="1"/>
  <c r="X20" i="1" s="1"/>
  <c r="AB20" i="1" s="1"/>
  <c r="O22" i="1"/>
  <c r="R22" i="1" s="1"/>
  <c r="V23" i="1" s="1"/>
  <c r="O23" i="1"/>
  <c r="R23" i="1" s="1"/>
  <c r="T23" i="1" s="1"/>
  <c r="O24" i="1"/>
  <c r="R24" i="1" s="1"/>
  <c r="X23" i="1" s="1"/>
  <c r="O25" i="1"/>
  <c r="R25" i="1" s="1"/>
  <c r="V26" i="1" s="1"/>
  <c r="Z26" i="1" s="1"/>
  <c r="O26" i="1"/>
  <c r="R26" i="1" s="1"/>
  <c r="T26" i="1" s="1"/>
  <c r="O27" i="1"/>
  <c r="R27" i="1" s="1"/>
  <c r="X26" i="1" s="1"/>
  <c r="AB26" i="1" s="1"/>
  <c r="O28" i="1"/>
  <c r="R28" i="1" s="1"/>
  <c r="V29" i="1" s="1"/>
  <c r="O29" i="1"/>
  <c r="R29" i="1" s="1"/>
  <c r="T29" i="1" s="1"/>
  <c r="AB29" i="1" s="1"/>
  <c r="O30" i="1"/>
  <c r="R30" i="1" s="1"/>
  <c r="T30" i="1" s="1"/>
  <c r="Z30" i="1" s="1"/>
  <c r="O31" i="1"/>
  <c r="R31" i="1" s="1"/>
  <c r="X30" i="1" s="1"/>
  <c r="AB30" i="1" s="1"/>
  <c r="O32" i="1"/>
  <c r="R32" i="1" s="1"/>
  <c r="V33" i="1" s="1"/>
  <c r="O33" i="1"/>
  <c r="R33" i="1" s="1"/>
  <c r="T33" i="1" s="1"/>
  <c r="O34" i="1"/>
  <c r="R34" i="1" s="1"/>
  <c r="X33" i="1" s="1"/>
  <c r="O35" i="1"/>
  <c r="R35" i="1" s="1"/>
  <c r="V36" i="1" s="1"/>
  <c r="O36" i="1"/>
  <c r="R36" i="1" s="1"/>
  <c r="T36" i="1" s="1"/>
  <c r="O37" i="1"/>
  <c r="R37" i="1" s="1"/>
  <c r="X36" i="1" s="1"/>
  <c r="AB36" i="1" s="1"/>
  <c r="O38" i="1"/>
  <c r="R38" i="1" s="1"/>
  <c r="V39" i="1" s="1"/>
  <c r="O39" i="1"/>
  <c r="R39" i="1" s="1"/>
  <c r="T39" i="1" s="1"/>
  <c r="AB39" i="1" s="1"/>
  <c r="O40" i="1"/>
  <c r="R40" i="1" s="1"/>
  <c r="T40" i="1" s="1"/>
  <c r="Z40" i="1" s="1"/>
  <c r="O41" i="1"/>
  <c r="R41" i="1" s="1"/>
  <c r="X40" i="1" s="1"/>
  <c r="AB40" i="1" s="1"/>
  <c r="O42" i="1"/>
  <c r="R42" i="1" s="1"/>
  <c r="V43" i="1" s="1"/>
  <c r="O43" i="1"/>
  <c r="R43" i="1" s="1"/>
  <c r="T43" i="1" s="1"/>
  <c r="O44" i="1"/>
  <c r="R44" i="1" s="1"/>
  <c r="X43" i="1" s="1"/>
  <c r="O45" i="1"/>
  <c r="R45" i="1" s="1"/>
  <c r="V46" i="1" s="1"/>
  <c r="Z46" i="1" s="1"/>
  <c r="O46" i="1"/>
  <c r="R46" i="1" s="1"/>
  <c r="T46" i="1" s="1"/>
  <c r="O47" i="1"/>
  <c r="R47" i="1" s="1"/>
  <c r="X46" i="1" s="1"/>
  <c r="AB46" i="1" s="1"/>
  <c r="O48" i="1"/>
  <c r="R48" i="1" s="1"/>
  <c r="V49" i="1" s="1"/>
  <c r="O49" i="1"/>
  <c r="R49" i="1" s="1"/>
  <c r="T49" i="1" s="1"/>
  <c r="AB49" i="1" s="1"/>
  <c r="O50" i="1"/>
  <c r="R50" i="1" s="1"/>
  <c r="T50" i="1" s="1"/>
  <c r="Z50" i="1" s="1"/>
  <c r="O51" i="1"/>
  <c r="R51" i="1" s="1"/>
  <c r="X50" i="1" s="1"/>
  <c r="AB50" i="1" s="1"/>
  <c r="O52" i="1"/>
  <c r="R52" i="1" s="1"/>
  <c r="V53" i="1" s="1"/>
  <c r="O53" i="1"/>
  <c r="R53" i="1" s="1"/>
  <c r="T53" i="1" s="1"/>
  <c r="O54" i="1"/>
  <c r="R54" i="1" s="1"/>
  <c r="X53" i="1" s="1"/>
  <c r="O55" i="1"/>
  <c r="R55" i="1" s="1"/>
  <c r="V56" i="1" s="1"/>
  <c r="O56" i="1"/>
  <c r="R56" i="1" s="1"/>
  <c r="T56" i="1" s="1"/>
  <c r="O57" i="1"/>
  <c r="R57" i="1" s="1"/>
  <c r="X56" i="1" s="1"/>
  <c r="AB56" i="1" s="1"/>
  <c r="O58" i="1"/>
  <c r="R58" i="1" s="1"/>
  <c r="V59" i="1" s="1"/>
  <c r="O59" i="1"/>
  <c r="R59" i="1" s="1"/>
  <c r="T59" i="1" s="1"/>
  <c r="AB59" i="1" s="1"/>
  <c r="O60" i="1"/>
  <c r="R60" i="1" s="1"/>
  <c r="T60" i="1" s="1"/>
  <c r="Z60" i="1" s="1"/>
  <c r="O61" i="1"/>
  <c r="R61" i="1" s="1"/>
  <c r="X60" i="1" s="1"/>
  <c r="AB60" i="1" s="1"/>
  <c r="O62" i="1"/>
  <c r="R62" i="1" s="1"/>
  <c r="V63" i="1" s="1"/>
  <c r="O63" i="1"/>
  <c r="R63" i="1" s="1"/>
  <c r="T63" i="1" s="1"/>
  <c r="O64" i="1"/>
  <c r="R64" i="1" s="1"/>
  <c r="X63" i="1" s="1"/>
  <c r="O65" i="1"/>
  <c r="R65" i="1" s="1"/>
  <c r="V66" i="1" s="1"/>
  <c r="Z66" i="1" s="1"/>
  <c r="O66" i="1"/>
  <c r="R66" i="1" s="1"/>
  <c r="T66" i="1" s="1"/>
  <c r="O67" i="1"/>
  <c r="R67" i="1" s="1"/>
  <c r="X66" i="1" s="1"/>
  <c r="AB66" i="1" s="1"/>
  <c r="O68" i="1"/>
  <c r="R68" i="1" s="1"/>
  <c r="V69" i="1" s="1"/>
  <c r="O69" i="1"/>
  <c r="R69" i="1" s="1"/>
  <c r="T69" i="1" s="1"/>
  <c r="AB69" i="1" s="1"/>
  <c r="O70" i="1"/>
  <c r="R70" i="1" s="1"/>
  <c r="T70" i="1" s="1"/>
  <c r="Z70" i="1" s="1"/>
  <c r="O71" i="1"/>
  <c r="R71" i="1" s="1"/>
  <c r="X70" i="1" s="1"/>
  <c r="AB70" i="1" s="1"/>
  <c r="O72" i="1"/>
  <c r="R72" i="1" s="1"/>
  <c r="V73" i="1" s="1"/>
  <c r="O73" i="1"/>
  <c r="R73" i="1" s="1"/>
  <c r="T73" i="1" s="1"/>
  <c r="O74" i="1"/>
  <c r="R74" i="1" s="1"/>
  <c r="X73" i="1" s="1"/>
  <c r="O75" i="1"/>
  <c r="R75" i="1" s="1"/>
  <c r="V76" i="1" s="1"/>
  <c r="O76" i="1"/>
  <c r="R76" i="1" s="1"/>
  <c r="T76" i="1" s="1"/>
  <c r="O77" i="1"/>
  <c r="R77" i="1" s="1"/>
  <c r="X76" i="1" s="1"/>
  <c r="AB76" i="1" s="1"/>
  <c r="O78" i="1"/>
  <c r="R78" i="1" s="1"/>
  <c r="V79" i="1" s="1"/>
  <c r="O79" i="1"/>
  <c r="R79" i="1" s="1"/>
  <c r="T79" i="1" s="1"/>
  <c r="AB79" i="1" s="1"/>
  <c r="O80" i="1"/>
  <c r="R80" i="1" s="1"/>
  <c r="T80" i="1" s="1"/>
  <c r="Z80" i="1" s="1"/>
  <c r="O81" i="1"/>
  <c r="R81" i="1" s="1"/>
  <c r="X80" i="1" s="1"/>
  <c r="AB80" i="1" s="1"/>
  <c r="O82" i="1"/>
  <c r="R82" i="1" s="1"/>
  <c r="V83" i="1" s="1"/>
  <c r="O83" i="1"/>
  <c r="R83" i="1" s="1"/>
  <c r="T83" i="1" s="1"/>
  <c r="O84" i="1"/>
  <c r="R84" i="1" s="1"/>
  <c r="X83" i="1" s="1"/>
  <c r="O85" i="1"/>
  <c r="R85" i="1" s="1"/>
  <c r="V86" i="1" s="1"/>
  <c r="Z86" i="1" s="1"/>
  <c r="O86" i="1"/>
  <c r="R86" i="1" s="1"/>
  <c r="T86" i="1" s="1"/>
  <c r="O87" i="1"/>
  <c r="R87" i="1" s="1"/>
  <c r="X86" i="1" s="1"/>
  <c r="AB86" i="1" s="1"/>
  <c r="O88" i="1"/>
  <c r="R88" i="1" s="1"/>
  <c r="V89" i="1" s="1"/>
  <c r="O89" i="1"/>
  <c r="R89" i="1" s="1"/>
  <c r="T89" i="1" s="1"/>
  <c r="AB89" i="1" s="1"/>
  <c r="O90" i="1"/>
  <c r="R90" i="1" s="1"/>
  <c r="T90" i="1" s="1"/>
  <c r="Z90" i="1" s="1"/>
  <c r="O91" i="1"/>
  <c r="R91" i="1" s="1"/>
  <c r="X90" i="1" s="1"/>
  <c r="AB90" i="1" s="1"/>
  <c r="O92" i="1"/>
  <c r="R92" i="1" s="1"/>
  <c r="V93" i="1" s="1"/>
  <c r="O93" i="1"/>
  <c r="R93" i="1" s="1"/>
  <c r="T93" i="1" s="1"/>
  <c r="O94" i="1"/>
  <c r="R94" i="1" s="1"/>
  <c r="X93" i="1" s="1"/>
  <c r="O95" i="1"/>
  <c r="R95" i="1" s="1"/>
  <c r="V96" i="1" s="1"/>
  <c r="O96" i="1"/>
  <c r="R96" i="1" s="1"/>
  <c r="T96" i="1" s="1"/>
  <c r="O97" i="1"/>
  <c r="R97" i="1" s="1"/>
  <c r="X96" i="1" s="1"/>
  <c r="AB96" i="1" s="1"/>
  <c r="O98" i="1"/>
  <c r="R98" i="1" s="1"/>
  <c r="V99" i="1" s="1"/>
  <c r="O99" i="1"/>
  <c r="R99" i="1" s="1"/>
  <c r="T99" i="1" s="1"/>
  <c r="AB99" i="1" s="1"/>
  <c r="O100" i="1"/>
  <c r="R100" i="1" s="1"/>
  <c r="T100" i="1" s="1"/>
  <c r="Z100" i="1" s="1"/>
  <c r="O101" i="1"/>
  <c r="R101" i="1" s="1"/>
  <c r="X100" i="1" s="1"/>
  <c r="AB100" i="1" s="1"/>
  <c r="O102" i="1"/>
  <c r="R102" i="1" s="1"/>
  <c r="V103" i="1" s="1"/>
  <c r="O103" i="1"/>
  <c r="R103" i="1" s="1"/>
  <c r="T103" i="1" s="1"/>
  <c r="O104" i="1"/>
  <c r="R104" i="1" s="1"/>
  <c r="X103" i="1" s="1"/>
  <c r="O5" i="1"/>
  <c r="Q5" i="1" s="1"/>
  <c r="U6" i="1" s="1"/>
  <c r="AA7" i="1"/>
  <c r="AA8" i="1"/>
  <c r="AA11" i="1"/>
  <c r="AA12" i="1"/>
  <c r="AA14" i="1"/>
  <c r="AA5" i="1"/>
  <c r="Y7" i="1"/>
  <c r="Y8" i="1"/>
  <c r="Y11" i="1"/>
  <c r="Y12" i="1"/>
  <c r="Y14" i="1"/>
  <c r="Y5" i="1"/>
  <c r="Q6" i="1"/>
  <c r="S6" i="1" s="1"/>
  <c r="Q7" i="1"/>
  <c r="W6" i="1" s="1"/>
  <c r="Q8" i="1"/>
  <c r="U9" i="1" s="1"/>
  <c r="Q9" i="1"/>
  <c r="S9" i="1" s="1"/>
  <c r="AA9" i="1" s="1"/>
  <c r="Q10" i="1"/>
  <c r="S10" i="1" s="1"/>
  <c r="Y10" i="1" s="1"/>
  <c r="Q11" i="1"/>
  <c r="W10" i="1" s="1"/>
  <c r="Q12" i="1"/>
  <c r="U13" i="1" s="1"/>
  <c r="Q13" i="1"/>
  <c r="S13" i="1" s="1"/>
  <c r="Q14" i="1"/>
  <c r="W13" i="1" s="1"/>
  <c r="Q15" i="1"/>
  <c r="U16" i="1" s="1"/>
  <c r="Y16" i="1" s="1"/>
  <c r="Q16" i="1"/>
  <c r="S16" i="1" s="1"/>
  <c r="Q17" i="1"/>
  <c r="W16" i="1" s="1"/>
  <c r="AA16" i="1" s="1"/>
  <c r="Q18" i="1"/>
  <c r="U19" i="1" s="1"/>
  <c r="Q19" i="1"/>
  <c r="S19" i="1" s="1"/>
  <c r="AA19" i="1" s="1"/>
  <c r="Q20" i="1"/>
  <c r="S20" i="1" s="1"/>
  <c r="Y20" i="1" s="1"/>
  <c r="Q21" i="1"/>
  <c r="W20" i="1" s="1"/>
  <c r="AA20" i="1" s="1"/>
  <c r="Q22" i="1"/>
  <c r="U23" i="1" s="1"/>
  <c r="Q23" i="1"/>
  <c r="S23" i="1" s="1"/>
  <c r="Q24" i="1"/>
  <c r="W23" i="1" s="1"/>
  <c r="Q25" i="1"/>
  <c r="U26" i="1" s="1"/>
  <c r="Y26" i="1" s="1"/>
  <c r="Q26" i="1"/>
  <c r="S26" i="1" s="1"/>
  <c r="Q27" i="1"/>
  <c r="W26" i="1" s="1"/>
  <c r="AA26" i="1" s="1"/>
  <c r="Q28" i="1"/>
  <c r="U29" i="1" s="1"/>
  <c r="Q29" i="1"/>
  <c r="S29" i="1" s="1"/>
  <c r="AA29" i="1" s="1"/>
  <c r="Q30" i="1"/>
  <c r="S30" i="1" s="1"/>
  <c r="Y30" i="1" s="1"/>
  <c r="Q31" i="1"/>
  <c r="W30" i="1" s="1"/>
  <c r="AA30" i="1" s="1"/>
  <c r="Q32" i="1"/>
  <c r="U33" i="1" s="1"/>
  <c r="Q33" i="1"/>
  <c r="S33" i="1" s="1"/>
  <c r="Q34" i="1"/>
  <c r="W33" i="1" s="1"/>
  <c r="Q35" i="1"/>
  <c r="U36" i="1" s="1"/>
  <c r="Y36" i="1" s="1"/>
  <c r="Q36" i="1"/>
  <c r="S36" i="1" s="1"/>
  <c r="Q37" i="1"/>
  <c r="W36" i="1" s="1"/>
  <c r="AA36" i="1" s="1"/>
  <c r="Q38" i="1"/>
  <c r="U39" i="1" s="1"/>
  <c r="Q39" i="1"/>
  <c r="S39" i="1" s="1"/>
  <c r="AA39" i="1" s="1"/>
  <c r="Q40" i="1"/>
  <c r="S40" i="1" s="1"/>
  <c r="Y40" i="1" s="1"/>
  <c r="Q41" i="1"/>
  <c r="W40" i="1" s="1"/>
  <c r="AA40" i="1" s="1"/>
  <c r="Q42" i="1"/>
  <c r="U43" i="1" s="1"/>
  <c r="Q43" i="1"/>
  <c r="S43" i="1" s="1"/>
  <c r="Q44" i="1"/>
  <c r="W43" i="1" s="1"/>
  <c r="Q45" i="1"/>
  <c r="U46" i="1" s="1"/>
  <c r="Y46" i="1" s="1"/>
  <c r="Q46" i="1"/>
  <c r="S46" i="1" s="1"/>
  <c r="Q47" i="1"/>
  <c r="W46" i="1" s="1"/>
  <c r="AA46" i="1" s="1"/>
  <c r="Q48" i="1"/>
  <c r="U49" i="1" s="1"/>
  <c r="Q49" i="1"/>
  <c r="S49" i="1" s="1"/>
  <c r="AA49" i="1" s="1"/>
  <c r="Q50" i="1"/>
  <c r="S50" i="1" s="1"/>
  <c r="Y50" i="1" s="1"/>
  <c r="Q51" i="1"/>
  <c r="W50" i="1" s="1"/>
  <c r="AA50" i="1" s="1"/>
  <c r="Q52" i="1"/>
  <c r="U53" i="1" s="1"/>
  <c r="Q53" i="1"/>
  <c r="S53" i="1" s="1"/>
  <c r="Q54" i="1"/>
  <c r="W53" i="1" s="1"/>
  <c r="Q55" i="1"/>
  <c r="U56" i="1" s="1"/>
  <c r="Y56" i="1" s="1"/>
  <c r="Q56" i="1"/>
  <c r="S56" i="1" s="1"/>
  <c r="Q57" i="1"/>
  <c r="W56" i="1" s="1"/>
  <c r="AA56" i="1" s="1"/>
  <c r="Q58" i="1"/>
  <c r="U59" i="1" s="1"/>
  <c r="Q59" i="1"/>
  <c r="S59" i="1" s="1"/>
  <c r="AA59" i="1" s="1"/>
  <c r="Q60" i="1"/>
  <c r="S60" i="1" s="1"/>
  <c r="Y60" i="1" s="1"/>
  <c r="Q61" i="1"/>
  <c r="W60" i="1" s="1"/>
  <c r="AA60" i="1" s="1"/>
  <c r="Q62" i="1"/>
  <c r="U63" i="1" s="1"/>
  <c r="Q63" i="1"/>
  <c r="S63" i="1" s="1"/>
  <c r="Q64" i="1"/>
  <c r="W63" i="1" s="1"/>
  <c r="Q65" i="1"/>
  <c r="U66" i="1" s="1"/>
  <c r="Y66" i="1" s="1"/>
  <c r="Q66" i="1"/>
  <c r="S66" i="1" s="1"/>
  <c r="Q67" i="1"/>
  <c r="W66" i="1" s="1"/>
  <c r="AA66" i="1" s="1"/>
  <c r="Q68" i="1"/>
  <c r="U69" i="1" s="1"/>
  <c r="Q69" i="1"/>
  <c r="S69" i="1" s="1"/>
  <c r="AA69" i="1" s="1"/>
  <c r="Q70" i="1"/>
  <c r="S70" i="1" s="1"/>
  <c r="Y70" i="1" s="1"/>
  <c r="Q71" i="1"/>
  <c r="W70" i="1" s="1"/>
  <c r="AA70" i="1" s="1"/>
  <c r="Q72" i="1"/>
  <c r="U73" i="1" s="1"/>
  <c r="Q73" i="1"/>
  <c r="S73" i="1" s="1"/>
  <c r="Q74" i="1"/>
  <c r="W73" i="1" s="1"/>
  <c r="Q75" i="1"/>
  <c r="U76" i="1" s="1"/>
  <c r="Y76" i="1" s="1"/>
  <c r="Q76" i="1"/>
  <c r="S76" i="1" s="1"/>
  <c r="Q77" i="1"/>
  <c r="W76" i="1" s="1"/>
  <c r="AA76" i="1" s="1"/>
  <c r="Q78" i="1"/>
  <c r="U79" i="1" s="1"/>
  <c r="Q79" i="1"/>
  <c r="S79" i="1" s="1"/>
  <c r="AA79" i="1" s="1"/>
  <c r="Q80" i="1"/>
  <c r="S80" i="1" s="1"/>
  <c r="Y80" i="1" s="1"/>
  <c r="Q81" i="1"/>
  <c r="W80" i="1" s="1"/>
  <c r="AA80" i="1" s="1"/>
  <c r="Q82" i="1"/>
  <c r="U83" i="1" s="1"/>
  <c r="Q83" i="1"/>
  <c r="S83" i="1" s="1"/>
  <c r="Q84" i="1"/>
  <c r="W83" i="1" s="1"/>
  <c r="Q85" i="1"/>
  <c r="U86" i="1" s="1"/>
  <c r="Y86" i="1" s="1"/>
  <c r="Q86" i="1"/>
  <c r="S86" i="1" s="1"/>
  <c r="Q87" i="1"/>
  <c r="W86" i="1" s="1"/>
  <c r="AA86" i="1" s="1"/>
  <c r="Q88" i="1"/>
  <c r="U89" i="1" s="1"/>
  <c r="Q89" i="1"/>
  <c r="S89" i="1" s="1"/>
  <c r="AA89" i="1" s="1"/>
  <c r="Q90" i="1"/>
  <c r="S90" i="1" s="1"/>
  <c r="Y90" i="1" s="1"/>
  <c r="Q91" i="1"/>
  <c r="W90" i="1" s="1"/>
  <c r="AA90" i="1" s="1"/>
  <c r="Q92" i="1"/>
  <c r="U93" i="1" s="1"/>
  <c r="Q93" i="1"/>
  <c r="S93" i="1" s="1"/>
  <c r="Q94" i="1"/>
  <c r="W93" i="1" s="1"/>
  <c r="Q95" i="1"/>
  <c r="U96" i="1" s="1"/>
  <c r="Y96" i="1" s="1"/>
  <c r="Q96" i="1"/>
  <c r="S96" i="1" s="1"/>
  <c r="Q97" i="1"/>
  <c r="W96" i="1" s="1"/>
  <c r="AA96" i="1" s="1"/>
  <c r="Q98" i="1"/>
  <c r="U99" i="1" s="1"/>
  <c r="Q99" i="1"/>
  <c r="S99" i="1" s="1"/>
  <c r="AA99" i="1" s="1"/>
  <c r="Q100" i="1"/>
  <c r="S100" i="1" s="1"/>
  <c r="Y100" i="1" s="1"/>
  <c r="Q101" i="1"/>
  <c r="W100" i="1" s="1"/>
  <c r="AA100" i="1" s="1"/>
  <c r="Q102" i="1"/>
  <c r="U103" i="1" s="1"/>
  <c r="Q103" i="1"/>
  <c r="S103" i="1" s="1"/>
  <c r="Q104" i="1"/>
  <c r="W103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H14" i="1" l="1"/>
  <c r="AH8" i="1"/>
  <c r="AH17" i="1"/>
  <c r="AH12" i="1"/>
  <c r="AH21" i="1"/>
  <c r="AJ6" i="1"/>
  <c r="AJ67" i="1"/>
  <c r="AH9" i="1"/>
  <c r="AA103" i="1"/>
  <c r="AA83" i="1"/>
  <c r="AA63" i="1"/>
  <c r="AA43" i="1"/>
  <c r="AA23" i="1"/>
  <c r="Y9" i="1"/>
  <c r="AB103" i="1"/>
  <c r="AB83" i="1"/>
  <c r="AB63" i="1"/>
  <c r="AB43" i="1"/>
  <c r="AB23" i="1"/>
  <c r="Z93" i="1"/>
  <c r="Z73" i="1"/>
  <c r="Z53" i="1"/>
  <c r="Z33" i="1"/>
  <c r="Z29" i="1"/>
  <c r="Z9" i="1"/>
  <c r="Z96" i="1"/>
  <c r="Z76" i="1"/>
  <c r="Z56" i="1"/>
  <c r="Z36" i="1"/>
  <c r="Z16" i="1"/>
  <c r="AB10" i="1"/>
  <c r="AB6" i="1"/>
  <c r="Z89" i="1"/>
  <c r="Z69" i="1"/>
  <c r="Z49" i="1"/>
  <c r="Z13" i="1"/>
  <c r="AA93" i="1"/>
  <c r="AA73" i="1"/>
  <c r="AA53" i="1"/>
  <c r="AA33" i="1"/>
  <c r="Z103" i="1"/>
  <c r="Z99" i="1"/>
  <c r="AB93" i="1"/>
  <c r="Z83" i="1"/>
  <c r="Z79" i="1"/>
  <c r="AB73" i="1"/>
  <c r="Z63" i="1"/>
  <c r="Z59" i="1"/>
  <c r="AB53" i="1"/>
  <c r="Z43" i="1"/>
  <c r="Z39" i="1"/>
  <c r="AB33" i="1"/>
  <c r="Z23" i="1"/>
  <c r="AB13" i="1"/>
  <c r="Y103" i="1"/>
  <c r="Y99" i="1"/>
  <c r="Y83" i="1"/>
  <c r="Y79" i="1"/>
  <c r="Y63" i="1"/>
  <c r="Y59" i="1"/>
  <c r="Y43" i="1"/>
  <c r="Y39" i="1"/>
  <c r="Y23" i="1"/>
  <c r="Y19" i="1"/>
  <c r="AA13" i="1"/>
  <c r="Y93" i="1"/>
  <c r="Y89" i="1"/>
  <c r="Y73" i="1"/>
  <c r="Y69" i="1"/>
  <c r="Y53" i="1"/>
  <c r="Y49" i="1"/>
  <c r="Y33" i="1"/>
  <c r="Y29" i="1"/>
  <c r="Y13" i="1"/>
  <c r="R5" i="1"/>
  <c r="V6" i="1" s="1"/>
  <c r="Z6" i="1" s="1"/>
  <c r="AA10" i="1"/>
  <c r="AA6" i="1"/>
  <c r="Y6" i="1"/>
</calcChain>
</file>

<file path=xl/sharedStrings.xml><?xml version="1.0" encoding="utf-8"?>
<sst xmlns="http://schemas.openxmlformats.org/spreadsheetml/2006/main" count="440" uniqueCount="38">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</sst>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zeeman!$AG$4:$AG$104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-4.790783067919649E-24</c:v>
                </c:pt>
                <c:pt idx="3">
                  <c:v>0</c:v>
                </c:pt>
                <c:pt idx="4">
                  <c:v>0</c:v>
                </c:pt>
                <c:pt idx="5">
                  <c:v>-5.3531632148436553E-24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4.4183230167092633E-24</c:v>
                </c:pt>
                <c:pt idx="10">
                  <c:v>0</c:v>
                </c:pt>
                <c:pt idx="11">
                  <c:v>0</c:v>
                </c:pt>
                <c:pt idx="12">
                  <c:v>-4.9545517063569877E-24</c:v>
                </c:pt>
                <c:pt idx="13">
                  <c:v>0</c:v>
                </c:pt>
                <c:pt idx="14">
                  <c:v>0</c:v>
                </c:pt>
                <c:pt idx="15">
                  <c:v>-5.3489141391218094E-24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4.6403622639055146E-24</c:v>
                </c:pt>
                <c:pt idx="20">
                  <c:v>0</c:v>
                </c:pt>
                <c:pt idx="21">
                  <c:v>0</c:v>
                </c:pt>
                <c:pt idx="22">
                  <c:v>-5.1016785794933213E-24</c:v>
                </c:pt>
                <c:pt idx="23">
                  <c:v>0</c:v>
                </c:pt>
                <c:pt idx="24">
                  <c:v>0</c:v>
                </c:pt>
                <c:pt idx="25">
                  <c:v>-5.457239382790786E-24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4.834864921092364E-24</c:v>
                </c:pt>
                <c:pt idx="30">
                  <c:v>0</c:v>
                </c:pt>
                <c:pt idx="31">
                  <c:v>0</c:v>
                </c:pt>
                <c:pt idx="32">
                  <c:v>-5.211648463279465E-24</c:v>
                </c:pt>
                <c:pt idx="33">
                  <c:v>0</c:v>
                </c:pt>
                <c:pt idx="34">
                  <c:v>0</c:v>
                </c:pt>
                <c:pt idx="35">
                  <c:v>-5.5044804809902527E-24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4.9432418061628662E-24</c:v>
                </c:pt>
                <c:pt idx="40">
                  <c:v>0</c:v>
                </c:pt>
                <c:pt idx="41">
                  <c:v>0</c:v>
                </c:pt>
                <c:pt idx="42">
                  <c:v>-5.3067633904306166E-24</c:v>
                </c:pt>
                <c:pt idx="43">
                  <c:v>0</c:v>
                </c:pt>
                <c:pt idx="44">
                  <c:v>0</c:v>
                </c:pt>
                <c:pt idx="45">
                  <c:v>-5.5801797571405466E-24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5.0214996101945167E-24</c:v>
                </c:pt>
                <c:pt idx="50">
                  <c:v>0</c:v>
                </c:pt>
                <c:pt idx="51">
                  <c:v>0</c:v>
                </c:pt>
                <c:pt idx="52">
                  <c:v>-5.4038631089470894E-24</c:v>
                </c:pt>
                <c:pt idx="53">
                  <c:v>0</c:v>
                </c:pt>
                <c:pt idx="54">
                  <c:v>0</c:v>
                </c:pt>
                <c:pt idx="55">
                  <c:v>-5.6337967759452024E-24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5.031289557165595E-24</c:v>
                </c:pt>
                <c:pt idx="60">
                  <c:v>0</c:v>
                </c:pt>
                <c:pt idx="61">
                  <c:v>0</c:v>
                </c:pt>
                <c:pt idx="62">
                  <c:v>-5.5068272459386133E-24</c:v>
                </c:pt>
                <c:pt idx="63">
                  <c:v>0</c:v>
                </c:pt>
                <c:pt idx="64">
                  <c:v>0</c:v>
                </c:pt>
                <c:pt idx="65">
                  <c:v>-5.698634047219949E-24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5.0747110270940536E-24</c:v>
                </c:pt>
                <c:pt idx="70">
                  <c:v>0</c:v>
                </c:pt>
                <c:pt idx="71">
                  <c:v>0</c:v>
                </c:pt>
                <c:pt idx="72">
                  <c:v>-5.6098035918106056E-24</c:v>
                </c:pt>
                <c:pt idx="73">
                  <c:v>0</c:v>
                </c:pt>
                <c:pt idx="74">
                  <c:v>0</c:v>
                </c:pt>
                <c:pt idx="75">
                  <c:v>-5.7676302466479866E-24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5.1061861719105796E-24</c:v>
                </c:pt>
                <c:pt idx="80">
                  <c:v>0</c:v>
                </c:pt>
                <c:pt idx="81">
                  <c:v>0</c:v>
                </c:pt>
                <c:pt idx="82">
                  <c:v>-5.7823785737946722E-24</c:v>
                </c:pt>
                <c:pt idx="83">
                  <c:v>0</c:v>
                </c:pt>
                <c:pt idx="84">
                  <c:v>0</c:v>
                </c:pt>
                <c:pt idx="85">
                  <c:v>-5.8338002447241028E-24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5.1353497781666722E-24</c:v>
                </c:pt>
                <c:pt idx="90">
                  <c:v>0</c:v>
                </c:pt>
                <c:pt idx="91">
                  <c:v>0</c:v>
                </c:pt>
                <c:pt idx="92">
                  <c:v>-5.855452673157399E-24</c:v>
                </c:pt>
                <c:pt idx="93">
                  <c:v>0</c:v>
                </c:pt>
                <c:pt idx="94">
                  <c:v>0</c:v>
                </c:pt>
                <c:pt idx="95">
                  <c:v>-5.8503999969103185E-24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5.1498708001775014E-24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zeeman!$AI$4:$AI$104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4.3974495079617815E-24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-5.352025180033415E-24</c:v>
                </c:pt>
                <c:pt idx="7">
                  <c:v>0</c:v>
                </c:pt>
                <c:pt idx="8">
                  <c:v>0</c:v>
                </c:pt>
                <c:pt idx="9">
                  <c:v>-4.7996621672006859E-24</c:v>
                </c:pt>
                <c:pt idx="10">
                  <c:v>0</c:v>
                </c:pt>
                <c:pt idx="11">
                  <c:v>0</c:v>
                </c:pt>
                <c:pt idx="12">
                  <c:v>4.4748191370398163E-24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-5.4677550357745201E-24</c:v>
                </c:pt>
                <c:pt idx="17">
                  <c:v>0</c:v>
                </c:pt>
                <c:pt idx="18">
                  <c:v>0</c:v>
                </c:pt>
                <c:pt idx="19">
                  <c:v>-4.9509337520119723E-24</c:v>
                </c:pt>
                <c:pt idx="20">
                  <c:v>0</c:v>
                </c:pt>
                <c:pt idx="21">
                  <c:v>0</c:v>
                </c:pt>
                <c:pt idx="22">
                  <c:v>4.5705958769859726E-24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-5.5380162821368146E-24</c:v>
                </c:pt>
                <c:pt idx="27">
                  <c:v>0</c:v>
                </c:pt>
                <c:pt idx="28">
                  <c:v>0</c:v>
                </c:pt>
                <c:pt idx="29">
                  <c:v>-5.1069828063435194E-24</c:v>
                </c:pt>
                <c:pt idx="30">
                  <c:v>0</c:v>
                </c:pt>
                <c:pt idx="31">
                  <c:v>0</c:v>
                </c:pt>
                <c:pt idx="32">
                  <c:v>4.6481985593430227E-24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-5.6284771620574776E-24</c:v>
                </c:pt>
                <c:pt idx="37">
                  <c:v>0</c:v>
                </c:pt>
                <c:pt idx="38">
                  <c:v>0</c:v>
                </c:pt>
                <c:pt idx="39">
                  <c:v>-5.2231768500386949E-24</c:v>
                </c:pt>
                <c:pt idx="40">
                  <c:v>0</c:v>
                </c:pt>
                <c:pt idx="41">
                  <c:v>0</c:v>
                </c:pt>
                <c:pt idx="42">
                  <c:v>4.7545022491724659E-24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-5.7195896060087586E-24</c:v>
                </c:pt>
                <c:pt idx="47">
                  <c:v>0</c:v>
                </c:pt>
                <c:pt idx="48">
                  <c:v>0</c:v>
                </c:pt>
                <c:pt idx="49">
                  <c:v>-5.3533564799015029E-24</c:v>
                </c:pt>
                <c:pt idx="50">
                  <c:v>0</c:v>
                </c:pt>
                <c:pt idx="51">
                  <c:v>0</c:v>
                </c:pt>
                <c:pt idx="52">
                  <c:v>4.8152360540964696E-24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-5.7779208839536954E-24</c:v>
                </c:pt>
                <c:pt idx="57">
                  <c:v>0</c:v>
                </c:pt>
                <c:pt idx="58">
                  <c:v>0</c:v>
                </c:pt>
                <c:pt idx="59">
                  <c:v>-5.4808060268384769E-24</c:v>
                </c:pt>
                <c:pt idx="60">
                  <c:v>0</c:v>
                </c:pt>
                <c:pt idx="61">
                  <c:v>0</c:v>
                </c:pt>
                <c:pt idx="62">
                  <c:v>4.9024117436911694E-24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-5.8571870748354901E-24</c:v>
                </c:pt>
                <c:pt idx="67">
                  <c:v>0</c:v>
                </c:pt>
                <c:pt idx="68">
                  <c:v>0</c:v>
                </c:pt>
                <c:pt idx="69">
                  <c:v>-5.636246734243502E-24</c:v>
                </c:pt>
                <c:pt idx="70">
                  <c:v>0</c:v>
                </c:pt>
                <c:pt idx="71">
                  <c:v>0</c:v>
                </c:pt>
                <c:pt idx="72">
                  <c:v>4.9627253281978352E-24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-5.8850909161615986E-24</c:v>
                </c:pt>
                <c:pt idx="77">
                  <c:v>0</c:v>
                </c:pt>
                <c:pt idx="78">
                  <c:v>0</c:v>
                </c:pt>
                <c:pt idx="79">
                  <c:v>-5.7354880501515239E-24</c:v>
                </c:pt>
                <c:pt idx="80">
                  <c:v>0</c:v>
                </c:pt>
                <c:pt idx="81">
                  <c:v>0</c:v>
                </c:pt>
                <c:pt idx="82">
                  <c:v>5.0249703342670005E-24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-5.9314425513377283E-24</c:v>
                </c:pt>
                <c:pt idx="87">
                  <c:v>0</c:v>
                </c:pt>
                <c:pt idx="88">
                  <c:v>0</c:v>
                </c:pt>
                <c:pt idx="89">
                  <c:v>-5.8787974442794262E-24</c:v>
                </c:pt>
                <c:pt idx="90">
                  <c:v>0</c:v>
                </c:pt>
                <c:pt idx="91">
                  <c:v>0</c:v>
                </c:pt>
                <c:pt idx="92">
                  <c:v>5.0637630769716813E-24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-5.9848555160196734E-24</c:v>
                </c:pt>
                <c:pt idx="97">
                  <c:v>0</c:v>
                </c:pt>
                <c:pt idx="98">
                  <c:v>0</c:v>
                </c:pt>
                <c:pt idx="99">
                  <c:v>-5.9467975128062893E-24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06656"/>
        <c:axId val="280000768"/>
      </c:scatterChart>
      <c:valAx>
        <c:axId val="2800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00768"/>
        <c:crosses val="autoZero"/>
        <c:crossBetween val="midCat"/>
      </c:valAx>
      <c:valAx>
        <c:axId val="280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06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106</xdr:row>
      <xdr:rowOff>100012</xdr:rowOff>
    </xdr:from>
    <xdr:to>
      <xdr:col>25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104"/>
  <sheetViews>
    <sheetView tabSelected="1" topLeftCell="AH86" workbookViewId="0">
      <selection activeCell="AM95" sqref="AM95:AM104"/>
    </sheetView>
  </sheetViews>
  <sheetFormatPr baseColWidth="10" defaultColWidth="9.140625" defaultRowHeight="15" x14ac:dyDescent="0.25"/>
  <cols>
    <col min="16" max="16" width="12" bestFit="1" customWidth="1"/>
    <col min="17" max="17" width="13.42578125" customWidth="1"/>
    <col min="18" max="18" width="12" bestFit="1" customWidth="1"/>
    <col min="19" max="19" width="9" customWidth="1"/>
    <col min="25" max="26" width="14.42578125" customWidth="1"/>
    <col min="27" max="28" width="13.5703125" customWidth="1"/>
    <col min="29" max="29" width="13" customWidth="1"/>
    <col min="30" max="30" width="13.42578125" customWidth="1"/>
    <col min="31" max="31" width="15.28515625" customWidth="1"/>
    <col min="32" max="32" width="13.5703125" customWidth="1"/>
    <col min="33" max="34" width="12.7109375" bestFit="1" customWidth="1"/>
  </cols>
  <sheetData>
    <row r="4" spans="3:42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14</v>
      </c>
      <c r="R4" t="s">
        <v>21</v>
      </c>
      <c r="S4" t="s">
        <v>15</v>
      </c>
      <c r="T4" t="s">
        <v>22</v>
      </c>
      <c r="U4" t="s">
        <v>17</v>
      </c>
      <c r="V4" t="s">
        <v>23</v>
      </c>
      <c r="W4" t="s">
        <v>16</v>
      </c>
      <c r="X4" t="s">
        <v>24</v>
      </c>
      <c r="Y4" t="s">
        <v>28</v>
      </c>
      <c r="Z4" t="s">
        <v>29</v>
      </c>
      <c r="AA4" t="s">
        <v>26</v>
      </c>
      <c r="AB4" t="s">
        <v>27</v>
      </c>
      <c r="AC4" t="s">
        <v>19</v>
      </c>
      <c r="AD4" t="s">
        <v>25</v>
      </c>
      <c r="AE4" t="s">
        <v>20</v>
      </c>
      <c r="AF4" t="s">
        <v>30</v>
      </c>
      <c r="AG4" t="s">
        <v>33</v>
      </c>
      <c r="AH4" t="s">
        <v>32</v>
      </c>
      <c r="AI4" t="s">
        <v>31</v>
      </c>
      <c r="AJ4" t="s">
        <v>34</v>
      </c>
      <c r="AK4" t="s">
        <v>6</v>
      </c>
      <c r="AL4" t="s">
        <v>8</v>
      </c>
      <c r="AM4" t="s">
        <v>10</v>
      </c>
      <c r="AN4" t="s">
        <v>35</v>
      </c>
      <c r="AO4" t="s">
        <v>36</v>
      </c>
      <c r="AP4" t="s">
        <v>37</v>
      </c>
    </row>
    <row r="5" spans="3:42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2*0.004*SQRT(1.457^2-O5^2)</f>
        <v>1.1655093925329324E-2</v>
      </c>
      <c r="R5" s="1">
        <f>ABS(0.004/SQRT(1.457^2-O5^2)*(2*O5*P5))</f>
        <v>4.5835822176618131E-9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e">
        <f>U5-S5</f>
        <v>#VALUE!</v>
      </c>
      <c r="Z5" s="1" t="e">
        <f>SQRT(V5^2+T5^2)</f>
        <v>#VALUE!</v>
      </c>
      <c r="AA5" s="1" t="e">
        <f>W5-S5</f>
        <v>#VALUE!</v>
      </c>
      <c r="AB5" s="1" t="e">
        <f>SQRT(X5^2+T5^2)</f>
        <v>#VALUE!</v>
      </c>
      <c r="AC5" s="1" t="e">
        <f>Y5/18105</f>
        <v>#VALUE!</v>
      </c>
      <c r="AD5" s="1" t="e">
        <f>AC5*SQRT((Z5/Y5)^2+(56/18105)^2)</f>
        <v>#VALUE!</v>
      </c>
      <c r="AE5" s="1" t="e">
        <f t="shared" ref="AC5:AE69" si="4">AA5/18105</f>
        <v>#VALUE!</v>
      </c>
      <c r="AF5" s="1" t="e">
        <f>AE5*SQRT((AB5/AA5)^2+(56/18105)^2)</f>
        <v>#VALUE!</v>
      </c>
      <c r="AG5" t="e">
        <f>1.98644582*10^-25/643.8^2*10^18*AC5</f>
        <v>#VALUE!</v>
      </c>
      <c r="AH5" t="e">
        <f>AG5*AD5/AC5</f>
        <v>#VALUE!</v>
      </c>
      <c r="AI5" t="e">
        <f>1.98644582*10^-25/643.8^2*10^18*AE5</f>
        <v>#VALUE!</v>
      </c>
      <c r="AJ5" t="e">
        <f>AI5*AF5/AE5</f>
        <v>#VALUE!</v>
      </c>
      <c r="AK5">
        <f t="shared" ref="AK5:AL68" si="5">(-7.31668+6.19432)/(8.7-6)*(N5-6)-6.19432</f>
        <v>-6.1943200000000003</v>
      </c>
      <c r="AL5">
        <f>(152.451-132.452)/(8.7-6)*(N5-6)+132.452</f>
        <v>132.452</v>
      </c>
      <c r="AM5">
        <f>(-141.396+41.5064)/(8.7-6)*(N5-6)-41.5604</f>
        <v>-41.560400000000001</v>
      </c>
      <c r="AN5" s="1">
        <f>(-6.75*N5^2+142.45*N5-91.48)/1000</f>
        <v>0.5202199999999999</v>
      </c>
      <c r="AO5" s="1">
        <f>SQRT((N5^2*0.56)^2+(N5*10)^2+49.9^2)/1000</f>
        <v>8.0600468981265869E-2</v>
      </c>
      <c r="AP5" s="1">
        <f>(AK5*N5^2+AL5*N5+AM5)/1000</f>
        <v>0.53015608000000014</v>
      </c>
    </row>
    <row r="6" spans="3:42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>
        <f t="shared" ref="Q6:Q69" si="6">2*0.004*SQRT(1.457^2-O6^2)</f>
        <v>1.1655274905192511E-2</v>
      </c>
      <c r="R6">
        <f t="shared" ref="R6:R69" si="7">ABS(0.004/SQRT(1.457^2-O6^2)*(2*O6*P6))</f>
        <v>1.561516389837683E-9</v>
      </c>
      <c r="S6">
        <f>Q6</f>
        <v>1.1655274905192511E-2</v>
      </c>
      <c r="T6">
        <f>R6</f>
        <v>1.561516389837683E-9</v>
      </c>
      <c r="U6">
        <f>Q5</f>
        <v>1.1655093925329324E-2</v>
      </c>
      <c r="V6">
        <f>R5</f>
        <v>4.5835822176618131E-9</v>
      </c>
      <c r="W6">
        <f>Q7</f>
        <v>1.1655441026220962E-2</v>
      </c>
      <c r="X6">
        <f>R7</f>
        <v>3.9113051393004129E-9</v>
      </c>
      <c r="Y6">
        <f t="shared" ref="Y6:Y14" si="8">U6-S6</f>
        <v>-1.8097986318778292E-7</v>
      </c>
      <c r="Z6">
        <f t="shared" ref="Z6:Z69" si="9">SQRT(V6^2+T6^2)</f>
        <v>4.8422679997907273E-9</v>
      </c>
      <c r="AA6">
        <f t="shared" ref="AA6:AA14" si="10">W6-S6</f>
        <v>1.6612102845051102E-7</v>
      </c>
      <c r="AB6">
        <f t="shared" ref="AB6:AB69" si="11">SQRT(X6^2+T6^2)</f>
        <v>4.2114892055482619E-9</v>
      </c>
      <c r="AC6" s="1">
        <f>Y6/18105</f>
        <v>-9.9961261081349311E-12</v>
      </c>
      <c r="AD6" s="1">
        <f t="shared" ref="AD6:AD69" si="12">AC6*SQRT((Z6/Y6)^2+(56/18105)^2)</f>
        <v>-2.6923595960951238E-13</v>
      </c>
      <c r="AE6" s="1">
        <f t="shared" si="4"/>
        <v>9.1754227257945886E-12</v>
      </c>
      <c r="AF6" s="1">
        <f t="shared" ref="AF6:AF69" si="13">AE6*SQRT((AB6/AA6)^2+(56/18105)^2)</f>
        <v>2.3433957514246151E-13</v>
      </c>
      <c r="AG6">
        <f>1.98644582*10^-25/643.8^2*10^18*AC6</f>
        <v>-4.790783067919649E-24</v>
      </c>
      <c r="AH6">
        <f>AG6*AD6/AC6</f>
        <v>-1.2903509445750779E-25</v>
      </c>
      <c r="AI6">
        <f t="shared" ref="AI6:AI69" si="14">1.98644582*10^-25/643.8^2*10^18*AE6</f>
        <v>4.3974495079617815E-24</v>
      </c>
      <c r="AJ6">
        <f t="shared" ref="AJ6:AJ69" si="15">AI6*AF6/AE6</f>
        <v>1.1231051475254505E-25</v>
      </c>
      <c r="AK6">
        <f t="shared" si="5"/>
        <v>-6.1943200000000003</v>
      </c>
      <c r="AL6">
        <f t="shared" ref="AL6:AL69" si="16">(152.451-132.452)/(8.7-6)*(N6-6)+132.452</f>
        <v>132.452</v>
      </c>
      <c r="AM6">
        <f t="shared" ref="AM6:AM69" si="17">(-141.396+41.5064)/(8.7-6)*(N6-6)-41.5604</f>
        <v>-41.560400000000001</v>
      </c>
      <c r="AN6" s="1">
        <f t="shared" ref="AN6:AN69" si="18">(-6.75*N6^2+142.45*N6-91.48)/1000</f>
        <v>0.5202199999999999</v>
      </c>
      <c r="AO6" s="1">
        <f t="shared" ref="AO6:AO69" si="19">SQRT((N6^2*0.56)^2+(N6*10)^2+49.9^2)/1000</f>
        <v>8.0600468981265869E-2</v>
      </c>
      <c r="AP6" s="1">
        <f t="shared" ref="AP6:AP69" si="20">(AK6*N6^2+AL6*N6+AM6)/1000</f>
        <v>0.53015608000000014</v>
      </c>
    </row>
    <row r="7" spans="3:42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>
        <f t="shared" si="6"/>
        <v>1.1655441026220962E-2</v>
      </c>
      <c r="R7">
        <f t="shared" si="7"/>
        <v>3.9113051393004129E-9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e">
        <f t="shared" si="8"/>
        <v>#VALUE!</v>
      </c>
      <c r="Z7" t="e">
        <f t="shared" si="9"/>
        <v>#VALUE!</v>
      </c>
      <c r="AA7" t="e">
        <f t="shared" si="10"/>
        <v>#VALUE!</v>
      </c>
      <c r="AB7" t="e">
        <f t="shared" si="11"/>
        <v>#VALUE!</v>
      </c>
      <c r="AC7" s="1" t="e">
        <f t="shared" si="4"/>
        <v>#VALUE!</v>
      </c>
      <c r="AD7" s="1" t="e">
        <f t="shared" si="12"/>
        <v>#VALUE!</v>
      </c>
      <c r="AE7" s="1" t="e">
        <f t="shared" si="4"/>
        <v>#VALUE!</v>
      </c>
      <c r="AF7" s="1" t="e">
        <f t="shared" si="13"/>
        <v>#VALUE!</v>
      </c>
      <c r="AG7" t="e">
        <f t="shared" ref="AG7:AG70" si="21">1.98644582*10^-25/643.8^2*10^18*AC7</f>
        <v>#VALUE!</v>
      </c>
      <c r="AH7" t="e">
        <f t="shared" ref="AH7:AH70" si="22">AG7*AD7/AC7</f>
        <v>#VALUE!</v>
      </c>
      <c r="AI7" t="e">
        <f t="shared" si="14"/>
        <v>#VALUE!</v>
      </c>
      <c r="AJ7" t="e">
        <f t="shared" si="15"/>
        <v>#VALUE!</v>
      </c>
      <c r="AK7">
        <f t="shared" si="5"/>
        <v>-6.1943200000000003</v>
      </c>
      <c r="AL7">
        <f t="shared" si="16"/>
        <v>132.452</v>
      </c>
      <c r="AM7">
        <f t="shared" si="17"/>
        <v>-41.560400000000001</v>
      </c>
      <c r="AN7" s="1">
        <f t="shared" si="18"/>
        <v>0.5202199999999999</v>
      </c>
      <c r="AO7" s="1">
        <f t="shared" si="19"/>
        <v>8.0600468981265869E-2</v>
      </c>
      <c r="AP7" s="1">
        <f t="shared" si="20"/>
        <v>0.53015608000000014</v>
      </c>
    </row>
    <row r="8" spans="3:42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>
        <f t="shared" si="6"/>
        <v>1.1655750744331323E-2</v>
      </c>
      <c r="R8">
        <f t="shared" si="7"/>
        <v>1.7403891224560585E-9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e">
        <f t="shared" si="8"/>
        <v>#VALUE!</v>
      </c>
      <c r="Z8" t="e">
        <f t="shared" si="9"/>
        <v>#VALUE!</v>
      </c>
      <c r="AA8" t="e">
        <f t="shared" si="10"/>
        <v>#VALUE!</v>
      </c>
      <c r="AB8" t="e">
        <f t="shared" si="11"/>
        <v>#VALUE!</v>
      </c>
      <c r="AC8" s="1" t="e">
        <f t="shared" si="4"/>
        <v>#VALUE!</v>
      </c>
      <c r="AD8" s="1" t="e">
        <f t="shared" si="12"/>
        <v>#VALUE!</v>
      </c>
      <c r="AE8" s="1" t="e">
        <f t="shared" si="4"/>
        <v>#VALUE!</v>
      </c>
      <c r="AF8" s="1" t="e">
        <f t="shared" si="13"/>
        <v>#VALUE!</v>
      </c>
      <c r="AG8" t="e">
        <f t="shared" si="21"/>
        <v>#VALUE!</v>
      </c>
      <c r="AH8" t="e">
        <f t="shared" si="22"/>
        <v>#VALUE!</v>
      </c>
      <c r="AI8" t="e">
        <f t="shared" si="14"/>
        <v>#VALUE!</v>
      </c>
      <c r="AJ8" t="e">
        <f t="shared" si="15"/>
        <v>#VALUE!</v>
      </c>
      <c r="AK8">
        <f t="shared" si="5"/>
        <v>-6.1943200000000003</v>
      </c>
      <c r="AL8">
        <f t="shared" si="16"/>
        <v>132.452</v>
      </c>
      <c r="AM8">
        <f t="shared" si="17"/>
        <v>-41.560400000000001</v>
      </c>
      <c r="AN8" s="1">
        <f t="shared" si="18"/>
        <v>0.5202199999999999</v>
      </c>
      <c r="AO8" s="1">
        <f t="shared" si="19"/>
        <v>8.0600468981265869E-2</v>
      </c>
      <c r="AP8" s="1">
        <f t="shared" si="20"/>
        <v>0.53015608000000014</v>
      </c>
    </row>
    <row r="9" spans="3:42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>
        <f t="shared" si="6"/>
        <v>1.1655952969047515E-2</v>
      </c>
      <c r="R9">
        <f t="shared" si="7"/>
        <v>1.4521464249495468E-9</v>
      </c>
      <c r="S9">
        <f>Q9</f>
        <v>1.1655952969047515E-2</v>
      </c>
      <c r="T9">
        <f>R9</f>
        <v>1.4521464249495468E-9</v>
      </c>
      <c r="U9">
        <f>Q8</f>
        <v>1.1655750744331323E-2</v>
      </c>
      <c r="V9">
        <f>R8</f>
        <v>1.7403891224560585E-9</v>
      </c>
      <c r="W9" t="s">
        <v>18</v>
      </c>
      <c r="X9" t="s">
        <v>18</v>
      </c>
      <c r="Y9">
        <f t="shared" si="8"/>
        <v>-2.0222471619132931E-7</v>
      </c>
      <c r="Z9">
        <f t="shared" si="9"/>
        <v>2.2666458781770743E-9</v>
      </c>
      <c r="AA9" t="e">
        <f t="shared" si="10"/>
        <v>#VALUE!</v>
      </c>
      <c r="AB9" t="e">
        <f t="shared" si="11"/>
        <v>#VALUE!</v>
      </c>
      <c r="AC9" s="1">
        <f t="shared" si="4"/>
        <v>-1.1169550742409793E-11</v>
      </c>
      <c r="AD9" s="1">
        <f t="shared" si="12"/>
        <v>-1.2987390887525353E-13</v>
      </c>
      <c r="AE9" s="1" t="e">
        <f t="shared" si="4"/>
        <v>#VALUE!</v>
      </c>
      <c r="AF9" s="1" t="e">
        <f t="shared" si="13"/>
        <v>#VALUE!</v>
      </c>
      <c r="AG9">
        <f t="shared" si="21"/>
        <v>-5.3531632148436553E-24</v>
      </c>
      <c r="AH9">
        <f t="shared" si="22"/>
        <v>-6.2243884968373329E-26</v>
      </c>
      <c r="AI9" t="e">
        <f t="shared" si="14"/>
        <v>#VALUE!</v>
      </c>
      <c r="AJ9" t="e">
        <f t="shared" si="15"/>
        <v>#VALUE!</v>
      </c>
      <c r="AK9">
        <f t="shared" si="5"/>
        <v>-6.1943200000000003</v>
      </c>
      <c r="AL9">
        <f t="shared" si="16"/>
        <v>132.452</v>
      </c>
      <c r="AM9">
        <f t="shared" si="17"/>
        <v>-41.560400000000001</v>
      </c>
      <c r="AN9" s="1">
        <f t="shared" si="18"/>
        <v>0.5202199999999999</v>
      </c>
      <c r="AO9" s="1">
        <f t="shared" si="19"/>
        <v>8.0600468981265869E-2</v>
      </c>
      <c r="AP9" s="1">
        <f t="shared" si="20"/>
        <v>0.53015608000000014</v>
      </c>
    </row>
    <row r="10" spans="3:42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>
        <f t="shared" si="6"/>
        <v>1.1655957833599673E-2</v>
      </c>
      <c r="R10">
        <f t="shared" si="7"/>
        <v>1.4647121640427372E-9</v>
      </c>
      <c r="S10">
        <f>Q10</f>
        <v>1.1655957833599673E-2</v>
      </c>
      <c r="T10">
        <f>R10</f>
        <v>1.4647121640427372E-9</v>
      </c>
      <c r="U10" t="s">
        <v>18</v>
      </c>
      <c r="V10" t="s">
        <v>18</v>
      </c>
      <c r="W10">
        <f>Q11</f>
        <v>1.1655755651874655E-2</v>
      </c>
      <c r="X10">
        <f>R11</f>
        <v>1.566305306190493E-9</v>
      </c>
      <c r="Y10" t="e">
        <f t="shared" si="8"/>
        <v>#VALUE!</v>
      </c>
      <c r="Z10" t="e">
        <f t="shared" si="9"/>
        <v>#VALUE!</v>
      </c>
      <c r="AA10">
        <f t="shared" si="10"/>
        <v>-2.0218172501820786E-7</v>
      </c>
      <c r="AB10">
        <f t="shared" si="11"/>
        <v>2.1444565828422016E-9</v>
      </c>
      <c r="AC10" s="1" t="e">
        <f t="shared" si="4"/>
        <v>#VALUE!</v>
      </c>
      <c r="AD10" s="1" t="e">
        <f t="shared" si="12"/>
        <v>#VALUE!</v>
      </c>
      <c r="AE10" s="1">
        <f t="shared" si="4"/>
        <v>-1.1167176195427112E-11</v>
      </c>
      <c r="AF10" s="1">
        <f t="shared" si="13"/>
        <v>-1.2337915738919645E-13</v>
      </c>
      <c r="AG10" t="e">
        <f t="shared" si="21"/>
        <v>#VALUE!</v>
      </c>
      <c r="AH10" t="e">
        <f t="shared" si="22"/>
        <v>#VALUE!</v>
      </c>
      <c r="AI10">
        <f t="shared" si="14"/>
        <v>-5.352025180033415E-24</v>
      </c>
      <c r="AJ10">
        <f t="shared" si="15"/>
        <v>-5.9131184596933783E-26</v>
      </c>
      <c r="AK10">
        <f t="shared" si="5"/>
        <v>-6.1943200000000003</v>
      </c>
      <c r="AL10">
        <f t="shared" si="16"/>
        <v>132.452</v>
      </c>
      <c r="AM10">
        <f t="shared" si="17"/>
        <v>-41.560400000000001</v>
      </c>
      <c r="AN10" s="1">
        <f t="shared" si="18"/>
        <v>0.5202199999999999</v>
      </c>
      <c r="AO10" s="1">
        <f t="shared" si="19"/>
        <v>8.0600468981265869E-2</v>
      </c>
      <c r="AP10" s="1">
        <f t="shared" si="20"/>
        <v>0.53015608000000014</v>
      </c>
    </row>
    <row r="11" spans="3:42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>
        <f t="shared" si="6"/>
        <v>1.1655755651874655E-2</v>
      </c>
      <c r="R11">
        <f t="shared" si="7"/>
        <v>1.566305306190493E-9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e">
        <f t="shared" si="8"/>
        <v>#VALUE!</v>
      </c>
      <c r="Z11" t="e">
        <f t="shared" si="9"/>
        <v>#VALUE!</v>
      </c>
      <c r="AA11" t="e">
        <f t="shared" si="10"/>
        <v>#VALUE!</v>
      </c>
      <c r="AB11" t="e">
        <f t="shared" si="11"/>
        <v>#VALUE!</v>
      </c>
      <c r="AC11" s="1" t="e">
        <f t="shared" si="4"/>
        <v>#VALUE!</v>
      </c>
      <c r="AD11" s="1" t="e">
        <f t="shared" si="12"/>
        <v>#VALUE!</v>
      </c>
      <c r="AE11" s="1" t="e">
        <f t="shared" si="4"/>
        <v>#VALUE!</v>
      </c>
      <c r="AF11" s="1" t="e">
        <f t="shared" si="13"/>
        <v>#VALUE!</v>
      </c>
      <c r="AG11" t="e">
        <f t="shared" si="21"/>
        <v>#VALUE!</v>
      </c>
      <c r="AH11" t="e">
        <f t="shared" si="22"/>
        <v>#VALUE!</v>
      </c>
      <c r="AI11" t="e">
        <f t="shared" si="14"/>
        <v>#VALUE!</v>
      </c>
      <c r="AJ11" t="e">
        <f t="shared" si="15"/>
        <v>#VALUE!</v>
      </c>
      <c r="AK11">
        <f t="shared" si="5"/>
        <v>-6.1943200000000003</v>
      </c>
      <c r="AL11">
        <f t="shared" si="16"/>
        <v>132.452</v>
      </c>
      <c r="AM11">
        <f t="shared" si="17"/>
        <v>-41.560400000000001</v>
      </c>
      <c r="AN11" s="1">
        <f t="shared" si="18"/>
        <v>0.5202199999999999</v>
      </c>
      <c r="AO11" s="1">
        <f t="shared" si="19"/>
        <v>8.0600468981265869E-2</v>
      </c>
      <c r="AP11" s="1">
        <f t="shared" si="20"/>
        <v>0.53015608000000014</v>
      </c>
    </row>
    <row r="12" spans="3:42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>
        <f t="shared" si="6"/>
        <v>1.1655459956645103E-2</v>
      </c>
      <c r="R12">
        <f t="shared" si="7"/>
        <v>4.4311463414925901E-9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e">
        <f t="shared" si="8"/>
        <v>#VALUE!</v>
      </c>
      <c r="Z12" t="e">
        <f t="shared" si="9"/>
        <v>#VALUE!</v>
      </c>
      <c r="AA12" t="e">
        <f t="shared" si="10"/>
        <v>#VALUE!</v>
      </c>
      <c r="AB12" t="e">
        <f t="shared" si="11"/>
        <v>#VALUE!</v>
      </c>
      <c r="AC12" s="1" t="e">
        <f t="shared" si="4"/>
        <v>#VALUE!</v>
      </c>
      <c r="AD12" s="1" t="e">
        <f t="shared" si="12"/>
        <v>#VALUE!</v>
      </c>
      <c r="AE12" s="1" t="e">
        <f t="shared" si="4"/>
        <v>#VALUE!</v>
      </c>
      <c r="AF12" s="1" t="e">
        <f t="shared" si="13"/>
        <v>#VALUE!</v>
      </c>
      <c r="AG12" t="e">
        <f t="shared" si="21"/>
        <v>#VALUE!</v>
      </c>
      <c r="AH12" t="e">
        <f t="shared" si="22"/>
        <v>#VALUE!</v>
      </c>
      <c r="AI12" t="e">
        <f t="shared" si="14"/>
        <v>#VALUE!</v>
      </c>
      <c r="AJ12" t="e">
        <f t="shared" si="15"/>
        <v>#VALUE!</v>
      </c>
      <c r="AK12">
        <f t="shared" si="5"/>
        <v>-6.1943200000000003</v>
      </c>
      <c r="AL12">
        <f t="shared" si="16"/>
        <v>132.452</v>
      </c>
      <c r="AM12">
        <f t="shared" si="17"/>
        <v>-41.560400000000001</v>
      </c>
      <c r="AN12" s="1">
        <f t="shared" si="18"/>
        <v>0.5202199999999999</v>
      </c>
      <c r="AO12" s="1">
        <f t="shared" si="19"/>
        <v>8.0600468981265869E-2</v>
      </c>
      <c r="AP12" s="1">
        <f t="shared" si="20"/>
        <v>0.53015608000000014</v>
      </c>
    </row>
    <row r="13" spans="3:42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>
        <f t="shared" si="6"/>
        <v>1.1655293047084861E-2</v>
      </c>
      <c r="R13">
        <f t="shared" si="7"/>
        <v>1.8517111130939208E-9</v>
      </c>
      <c r="S13">
        <f>Q13</f>
        <v>1.1655293047084861E-2</v>
      </c>
      <c r="T13">
        <f>R13</f>
        <v>1.8517111130939208E-9</v>
      </c>
      <c r="U13">
        <f>Q12</f>
        <v>1.1655459956645103E-2</v>
      </c>
      <c r="V13">
        <f>R12</f>
        <v>4.4311463414925901E-9</v>
      </c>
      <c r="W13">
        <f>Q14</f>
        <v>1.165511173179881E-2</v>
      </c>
      <c r="X13">
        <f>R14</f>
        <v>3.4910104625710303E-9</v>
      </c>
      <c r="Y13">
        <f t="shared" si="8"/>
        <v>1.669095602424564E-7</v>
      </c>
      <c r="Z13">
        <f t="shared" si="9"/>
        <v>4.8024880995249426E-9</v>
      </c>
      <c r="AA13">
        <f t="shared" si="10"/>
        <v>-1.8131528605087877E-7</v>
      </c>
      <c r="AB13">
        <f t="shared" si="11"/>
        <v>3.9517069851060478E-9</v>
      </c>
      <c r="AC13" s="1">
        <f>Y13/18105</f>
        <v>9.2189759868796683E-12</v>
      </c>
      <c r="AD13" s="1">
        <f t="shared" si="12"/>
        <v>2.6678581892361365E-13</v>
      </c>
      <c r="AE13" s="1">
        <f t="shared" si="4"/>
        <v>-1.0014652640203191E-11</v>
      </c>
      <c r="AF13" s="1">
        <f t="shared" si="13"/>
        <v>-2.2045313561838264E-13</v>
      </c>
      <c r="AG13">
        <f t="shared" si="21"/>
        <v>4.4183230167092633E-24</v>
      </c>
      <c r="AH13">
        <f t="shared" si="22"/>
        <v>1.2786083030907213E-25</v>
      </c>
      <c r="AI13">
        <f t="shared" si="14"/>
        <v>-4.7996621672006859E-24</v>
      </c>
      <c r="AJ13">
        <f t="shared" si="15"/>
        <v>-1.0565524463830479E-25</v>
      </c>
      <c r="AK13">
        <f t="shared" si="5"/>
        <v>-6.1943200000000003</v>
      </c>
      <c r="AL13">
        <f t="shared" si="16"/>
        <v>132.452</v>
      </c>
      <c r="AM13">
        <f t="shared" si="17"/>
        <v>-41.560400000000001</v>
      </c>
      <c r="AN13" s="1">
        <f t="shared" si="18"/>
        <v>0.5202199999999999</v>
      </c>
      <c r="AO13" s="1">
        <f t="shared" si="19"/>
        <v>8.0600468981265869E-2</v>
      </c>
      <c r="AP13" s="1">
        <f t="shared" si="20"/>
        <v>0.53015608000000014</v>
      </c>
    </row>
    <row r="14" spans="3:42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>
        <f t="shared" si="6"/>
        <v>1.165511173179881E-2</v>
      </c>
      <c r="R14">
        <f t="shared" si="7"/>
        <v>3.4910104625710303E-9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e">
        <f t="shared" si="8"/>
        <v>#VALUE!</v>
      </c>
      <c r="Z14" t="e">
        <f t="shared" si="9"/>
        <v>#VALUE!</v>
      </c>
      <c r="AA14" t="e">
        <f t="shared" si="10"/>
        <v>#VALUE!</v>
      </c>
      <c r="AB14" t="e">
        <f t="shared" si="11"/>
        <v>#VALUE!</v>
      </c>
      <c r="AC14" s="1" t="e">
        <f t="shared" si="4"/>
        <v>#VALUE!</v>
      </c>
      <c r="AD14" s="1" t="e">
        <f t="shared" si="12"/>
        <v>#VALUE!</v>
      </c>
      <c r="AE14" s="1" t="e">
        <f t="shared" si="4"/>
        <v>#VALUE!</v>
      </c>
      <c r="AF14" s="1" t="e">
        <f t="shared" si="13"/>
        <v>#VALUE!</v>
      </c>
      <c r="AG14" t="e">
        <f t="shared" si="21"/>
        <v>#VALUE!</v>
      </c>
      <c r="AH14" t="e">
        <f t="shared" si="22"/>
        <v>#VALUE!</v>
      </c>
      <c r="AI14" t="e">
        <f t="shared" si="14"/>
        <v>#VALUE!</v>
      </c>
      <c r="AJ14" t="e">
        <f t="shared" si="15"/>
        <v>#VALUE!</v>
      </c>
      <c r="AK14">
        <f t="shared" si="5"/>
        <v>-6.1943200000000003</v>
      </c>
      <c r="AL14">
        <f t="shared" si="16"/>
        <v>132.452</v>
      </c>
      <c r="AM14">
        <f t="shared" si="17"/>
        <v>-41.560400000000001</v>
      </c>
      <c r="AN14" s="1">
        <f t="shared" si="18"/>
        <v>0.5202199999999999</v>
      </c>
      <c r="AO14" s="1">
        <f t="shared" si="19"/>
        <v>8.0600468981265869E-2</v>
      </c>
      <c r="AP14" s="1">
        <f t="shared" si="20"/>
        <v>0.53015608000000014</v>
      </c>
    </row>
    <row r="15" spans="3:42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 t="shared" si="6"/>
        <v>1.1655091232588861E-2</v>
      </c>
      <c r="R15" s="1">
        <f t="shared" si="7"/>
        <v>5.3602075557966754E-9</v>
      </c>
      <c r="S15" s="1" t="s">
        <v>18</v>
      </c>
      <c r="T15" s="1" t="s">
        <v>18</v>
      </c>
      <c r="U15" s="1" t="s">
        <v>18</v>
      </c>
      <c r="V15" s="1" t="s">
        <v>18</v>
      </c>
      <c r="W15" s="1" t="s">
        <v>18</v>
      </c>
      <c r="X15" s="1" t="s">
        <v>18</v>
      </c>
      <c r="Y15" s="1" t="e">
        <f>U15-S15</f>
        <v>#VALUE!</v>
      </c>
      <c r="Z15" s="1" t="e">
        <f t="shared" si="9"/>
        <v>#VALUE!</v>
      </c>
      <c r="AA15" s="1" t="e">
        <f>W15-S15</f>
        <v>#VALUE!</v>
      </c>
      <c r="AB15" s="1" t="e">
        <f t="shared" si="11"/>
        <v>#VALUE!</v>
      </c>
      <c r="AC15" s="1" t="e">
        <f t="shared" si="4"/>
        <v>#VALUE!</v>
      </c>
      <c r="AD15" s="1" t="e">
        <f t="shared" si="12"/>
        <v>#VALUE!</v>
      </c>
      <c r="AE15" s="1" t="e">
        <f t="shared" si="4"/>
        <v>#VALUE!</v>
      </c>
      <c r="AF15" s="1" t="e">
        <f t="shared" si="13"/>
        <v>#VALUE!</v>
      </c>
      <c r="AG15" t="e">
        <f t="shared" si="21"/>
        <v>#VALUE!</v>
      </c>
      <c r="AH15" t="e">
        <f t="shared" si="22"/>
        <v>#VALUE!</v>
      </c>
      <c r="AI15" t="e">
        <f t="shared" si="14"/>
        <v>#VALUE!</v>
      </c>
      <c r="AJ15" t="e">
        <f t="shared" si="15"/>
        <v>#VALUE!</v>
      </c>
      <c r="AK15">
        <f t="shared" si="5"/>
        <v>-6.3190266666666668</v>
      </c>
      <c r="AL15">
        <f t="shared" si="16"/>
        <v>134.6741111111111</v>
      </c>
      <c r="AM15">
        <f t="shared" si="17"/>
        <v>-52.65924444444444</v>
      </c>
      <c r="AN15" s="1">
        <f t="shared" si="18"/>
        <v>0.5380474999999999</v>
      </c>
      <c r="AO15" s="1">
        <f t="shared" si="19"/>
        <v>8.338478792297789E-2</v>
      </c>
      <c r="AP15" s="1">
        <f t="shared" si="20"/>
        <v>0.5449854871555555</v>
      </c>
    </row>
    <row r="16" spans="3:42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>
        <f t="shared" si="6"/>
        <v>1.1655278399086959E-2</v>
      </c>
      <c r="R16">
        <f t="shared" si="7"/>
        <v>1.4805444807870564E-9</v>
      </c>
      <c r="S16">
        <f>Q16</f>
        <v>1.1655278399086959E-2</v>
      </c>
      <c r="T16">
        <f>R16</f>
        <v>1.4805444807870564E-9</v>
      </c>
      <c r="U16">
        <f>Q15</f>
        <v>1.1655091232588861E-2</v>
      </c>
      <c r="V16">
        <f>R15</f>
        <v>5.3602075557966754E-9</v>
      </c>
      <c r="W16">
        <f>Q17</f>
        <v>1.1655447442882876E-2</v>
      </c>
      <c r="X16">
        <f>R17</f>
        <v>4.1282685393424513E-9</v>
      </c>
      <c r="Y16">
        <f t="shared" ref="Y16:Y24" si="23">U16-S16</f>
        <v>-1.871664980987453E-7</v>
      </c>
      <c r="Z16">
        <f t="shared" si="9"/>
        <v>5.5609205173971671E-9</v>
      </c>
      <c r="AA16">
        <f t="shared" ref="AA16:AA24" si="24">W16-S16</f>
        <v>1.6904379591606289E-7</v>
      </c>
      <c r="AB16">
        <f t="shared" si="11"/>
        <v>4.3857283423068594E-9</v>
      </c>
      <c r="AC16" s="1">
        <f t="shared" si="4"/>
        <v>-1.0337834747238072E-11</v>
      </c>
      <c r="AD16" s="1">
        <f t="shared" si="12"/>
        <v>-3.088082536205786E-13</v>
      </c>
      <c r="AE16" s="1">
        <f t="shared" si="4"/>
        <v>9.3368569961923715E-12</v>
      </c>
      <c r="AF16" s="1">
        <f t="shared" si="13"/>
        <v>2.4395394335927443E-13</v>
      </c>
      <c r="AG16">
        <f t="shared" si="21"/>
        <v>-4.9545517063569877E-24</v>
      </c>
      <c r="AH16">
        <f t="shared" si="22"/>
        <v>-1.4800066912674595E-25</v>
      </c>
      <c r="AI16">
        <f t="shared" si="14"/>
        <v>4.4748191370398163E-24</v>
      </c>
      <c r="AJ16">
        <f t="shared" si="15"/>
        <v>1.1691833501847464E-25</v>
      </c>
      <c r="AK16">
        <f t="shared" si="5"/>
        <v>-6.3190266666666668</v>
      </c>
      <c r="AL16">
        <f t="shared" si="16"/>
        <v>134.6741111111111</v>
      </c>
      <c r="AM16">
        <f t="shared" si="17"/>
        <v>-52.65924444444444</v>
      </c>
      <c r="AN16" s="1">
        <f t="shared" si="18"/>
        <v>0.5380474999999999</v>
      </c>
      <c r="AO16" s="1">
        <f t="shared" si="19"/>
        <v>8.338478792297789E-2</v>
      </c>
      <c r="AP16" s="1">
        <f t="shared" si="20"/>
        <v>0.5449854871555555</v>
      </c>
    </row>
    <row r="17" spans="3:42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>
        <f t="shared" si="6"/>
        <v>1.1655447442882876E-2</v>
      </c>
      <c r="R17">
        <f t="shared" si="7"/>
        <v>4.1282685393424513E-9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e">
        <f t="shared" si="23"/>
        <v>#VALUE!</v>
      </c>
      <c r="Z17" t="e">
        <f t="shared" si="9"/>
        <v>#VALUE!</v>
      </c>
      <c r="AA17" t="e">
        <f t="shared" si="24"/>
        <v>#VALUE!</v>
      </c>
      <c r="AB17" t="e">
        <f t="shared" si="11"/>
        <v>#VALUE!</v>
      </c>
      <c r="AC17" s="1" t="e">
        <f t="shared" si="4"/>
        <v>#VALUE!</v>
      </c>
      <c r="AD17" s="1" t="e">
        <f t="shared" si="12"/>
        <v>#VALUE!</v>
      </c>
      <c r="AE17" s="1" t="e">
        <f t="shared" si="4"/>
        <v>#VALUE!</v>
      </c>
      <c r="AF17" s="1" t="e">
        <f t="shared" si="13"/>
        <v>#VALUE!</v>
      </c>
      <c r="AG17" t="e">
        <f t="shared" si="21"/>
        <v>#VALUE!</v>
      </c>
      <c r="AH17" t="e">
        <f t="shared" si="22"/>
        <v>#VALUE!</v>
      </c>
      <c r="AI17" t="e">
        <f t="shared" si="14"/>
        <v>#VALUE!</v>
      </c>
      <c r="AJ17" t="e">
        <f t="shared" si="15"/>
        <v>#VALUE!</v>
      </c>
      <c r="AK17">
        <f t="shared" si="5"/>
        <v>-6.3190266666666668</v>
      </c>
      <c r="AL17">
        <f t="shared" si="16"/>
        <v>134.6741111111111</v>
      </c>
      <c r="AM17">
        <f t="shared" si="17"/>
        <v>-52.65924444444444</v>
      </c>
      <c r="AN17" s="1">
        <f t="shared" si="18"/>
        <v>0.5380474999999999</v>
      </c>
      <c r="AO17" s="1">
        <f t="shared" si="19"/>
        <v>8.338478792297789E-2</v>
      </c>
      <c r="AP17" s="1">
        <f t="shared" si="20"/>
        <v>0.5449854871555555</v>
      </c>
    </row>
    <row r="18" spans="3:42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>
        <f t="shared" si="6"/>
        <v>1.1655750949379741E-2</v>
      </c>
      <c r="R18">
        <f t="shared" si="7"/>
        <v>1.7521833538392257E-9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e">
        <f t="shared" si="23"/>
        <v>#VALUE!</v>
      </c>
      <c r="Z18" t="e">
        <f t="shared" si="9"/>
        <v>#VALUE!</v>
      </c>
      <c r="AA18" t="e">
        <f t="shared" si="24"/>
        <v>#VALUE!</v>
      </c>
      <c r="AB18" t="e">
        <f t="shared" si="11"/>
        <v>#VALUE!</v>
      </c>
      <c r="AC18" s="1" t="e">
        <f t="shared" si="4"/>
        <v>#VALUE!</v>
      </c>
      <c r="AD18" s="1" t="e">
        <f t="shared" si="12"/>
        <v>#VALUE!</v>
      </c>
      <c r="AE18" s="1" t="e">
        <f t="shared" si="4"/>
        <v>#VALUE!</v>
      </c>
      <c r="AF18" s="1" t="e">
        <f t="shared" si="13"/>
        <v>#VALUE!</v>
      </c>
      <c r="AG18" t="e">
        <f t="shared" si="21"/>
        <v>#VALUE!</v>
      </c>
      <c r="AH18" t="e">
        <f t="shared" si="22"/>
        <v>#VALUE!</v>
      </c>
      <c r="AI18" t="e">
        <f t="shared" si="14"/>
        <v>#VALUE!</v>
      </c>
      <c r="AJ18" t="e">
        <f t="shared" si="15"/>
        <v>#VALUE!</v>
      </c>
      <c r="AK18">
        <f t="shared" si="5"/>
        <v>-6.3190266666666668</v>
      </c>
      <c r="AL18">
        <f t="shared" si="16"/>
        <v>134.6741111111111</v>
      </c>
      <c r="AM18">
        <f t="shared" si="17"/>
        <v>-52.65924444444444</v>
      </c>
      <c r="AN18" s="1">
        <f t="shared" si="18"/>
        <v>0.5380474999999999</v>
      </c>
      <c r="AO18" s="1">
        <f t="shared" si="19"/>
        <v>8.338478792297789E-2</v>
      </c>
      <c r="AP18" s="1">
        <f t="shared" si="20"/>
        <v>0.5449854871555555</v>
      </c>
    </row>
    <row r="19" spans="3:42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>
        <f t="shared" si="6"/>
        <v>1.1655953013579972E-2</v>
      </c>
      <c r="R19">
        <f t="shared" si="7"/>
        <v>1.5461526174207555E-9</v>
      </c>
      <c r="S19">
        <f>Q19</f>
        <v>1.1655953013579972E-2</v>
      </c>
      <c r="T19">
        <f>R19</f>
        <v>1.5461526174207555E-9</v>
      </c>
      <c r="U19">
        <f>Q18</f>
        <v>1.1655750949379741E-2</v>
      </c>
      <c r="V19">
        <f>R18</f>
        <v>1.7521833538392257E-9</v>
      </c>
      <c r="W19" t="s">
        <v>18</v>
      </c>
      <c r="X19" t="s">
        <v>18</v>
      </c>
      <c r="Y19">
        <f t="shared" si="23"/>
        <v>-2.0206420023143046E-7</v>
      </c>
      <c r="Z19">
        <f t="shared" si="9"/>
        <v>2.3368214355890205E-9</v>
      </c>
      <c r="AA19" t="e">
        <f t="shared" si="24"/>
        <v>#VALUE!</v>
      </c>
      <c r="AB19" t="e">
        <f t="shared" si="11"/>
        <v>#VALUE!</v>
      </c>
      <c r="AC19" s="1">
        <f t="shared" si="4"/>
        <v>-1.1160684906458463E-11</v>
      </c>
      <c r="AD19" s="1">
        <f t="shared" si="12"/>
        <v>-1.3360717530805585E-13</v>
      </c>
      <c r="AE19" s="1" t="e">
        <f t="shared" si="4"/>
        <v>#VALUE!</v>
      </c>
      <c r="AF19" s="1" t="e">
        <f t="shared" si="13"/>
        <v>#VALUE!</v>
      </c>
      <c r="AG19">
        <f t="shared" si="21"/>
        <v>-5.3489141391218094E-24</v>
      </c>
      <c r="AH19">
        <f t="shared" si="22"/>
        <v>-6.4033105054317118E-26</v>
      </c>
      <c r="AI19" t="e">
        <f t="shared" si="14"/>
        <v>#VALUE!</v>
      </c>
      <c r="AJ19" t="e">
        <f t="shared" si="15"/>
        <v>#VALUE!</v>
      </c>
      <c r="AK19">
        <f t="shared" si="5"/>
        <v>-6.3190266666666668</v>
      </c>
      <c r="AL19">
        <f t="shared" si="16"/>
        <v>134.6741111111111</v>
      </c>
      <c r="AM19">
        <f t="shared" si="17"/>
        <v>-52.65924444444444</v>
      </c>
      <c r="AN19" s="1">
        <f t="shared" si="18"/>
        <v>0.5380474999999999</v>
      </c>
      <c r="AO19" s="1">
        <f t="shared" si="19"/>
        <v>8.338478792297789E-2</v>
      </c>
      <c r="AP19" s="1">
        <f t="shared" si="20"/>
        <v>0.5449854871555555</v>
      </c>
    </row>
    <row r="20" spans="3:42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>
        <f t="shared" si="6"/>
        <v>1.165596104375992E-2</v>
      </c>
      <c r="R20">
        <f t="shared" si="7"/>
        <v>1.5038620239999439E-9</v>
      </c>
      <c r="S20">
        <f>Q20</f>
        <v>1.165596104375992E-2</v>
      </c>
      <c r="T20">
        <f>R20</f>
        <v>1.5038620239999439E-9</v>
      </c>
      <c r="U20" t="s">
        <v>18</v>
      </c>
      <c r="V20" t="s">
        <v>18</v>
      </c>
      <c r="W20">
        <f>Q21</f>
        <v>1.1655754490145555E-2</v>
      </c>
      <c r="X20">
        <f>R21</f>
        <v>1.6497941653333376E-9</v>
      </c>
      <c r="Y20" t="e">
        <f t="shared" si="23"/>
        <v>#VALUE!</v>
      </c>
      <c r="Z20" t="e">
        <f t="shared" si="9"/>
        <v>#VALUE!</v>
      </c>
      <c r="AA20">
        <f t="shared" si="24"/>
        <v>-2.0655361436527908E-7</v>
      </c>
      <c r="AB20">
        <f t="shared" si="11"/>
        <v>2.2323578958574568E-9</v>
      </c>
      <c r="AC20" s="1" t="e">
        <f t="shared" si="4"/>
        <v>#VALUE!</v>
      </c>
      <c r="AD20" s="1" t="e">
        <f t="shared" si="12"/>
        <v>#VALUE!</v>
      </c>
      <c r="AE20" s="1">
        <f t="shared" si="4"/>
        <v>-1.1408650337767416E-11</v>
      </c>
      <c r="AF20" s="1">
        <f t="shared" si="13"/>
        <v>-1.2825080650415404E-13</v>
      </c>
      <c r="AG20" t="e">
        <f t="shared" si="21"/>
        <v>#VALUE!</v>
      </c>
      <c r="AH20" t="e">
        <f t="shared" si="22"/>
        <v>#VALUE!</v>
      </c>
      <c r="AI20">
        <f t="shared" si="14"/>
        <v>-5.4677550357745201E-24</v>
      </c>
      <c r="AJ20">
        <f t="shared" si="15"/>
        <v>-6.1465990484765777E-26</v>
      </c>
      <c r="AK20">
        <f t="shared" si="5"/>
        <v>-6.3190266666666668</v>
      </c>
      <c r="AL20">
        <f t="shared" si="16"/>
        <v>134.6741111111111</v>
      </c>
      <c r="AM20">
        <f t="shared" si="17"/>
        <v>-52.65924444444444</v>
      </c>
      <c r="AN20" s="1">
        <f t="shared" si="18"/>
        <v>0.5380474999999999</v>
      </c>
      <c r="AO20" s="1">
        <f t="shared" si="19"/>
        <v>8.338478792297789E-2</v>
      </c>
      <c r="AP20" s="1">
        <f t="shared" si="20"/>
        <v>0.5449854871555555</v>
      </c>
    </row>
    <row r="21" spans="3:42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>
        <f t="shared" si="6"/>
        <v>1.1655754490145555E-2</v>
      </c>
      <c r="R21">
        <f t="shared" si="7"/>
        <v>1.6497941653333376E-9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e">
        <f t="shared" si="23"/>
        <v>#VALUE!</v>
      </c>
      <c r="Z21" t="e">
        <f t="shared" si="9"/>
        <v>#VALUE!</v>
      </c>
      <c r="AA21" t="e">
        <f t="shared" si="24"/>
        <v>#VALUE!</v>
      </c>
      <c r="AB21" t="e">
        <f t="shared" si="11"/>
        <v>#VALUE!</v>
      </c>
      <c r="AC21" s="1" t="e">
        <f t="shared" si="4"/>
        <v>#VALUE!</v>
      </c>
      <c r="AD21" s="1" t="e">
        <f t="shared" si="12"/>
        <v>#VALUE!</v>
      </c>
      <c r="AE21" s="1" t="e">
        <f t="shared" si="4"/>
        <v>#VALUE!</v>
      </c>
      <c r="AF21" s="1" t="e">
        <f t="shared" si="13"/>
        <v>#VALUE!</v>
      </c>
      <c r="AG21" t="e">
        <f t="shared" si="21"/>
        <v>#VALUE!</v>
      </c>
      <c r="AH21" t="e">
        <f t="shared" si="22"/>
        <v>#VALUE!</v>
      </c>
      <c r="AI21" t="e">
        <f t="shared" si="14"/>
        <v>#VALUE!</v>
      </c>
      <c r="AJ21" t="e">
        <f t="shared" si="15"/>
        <v>#VALUE!</v>
      </c>
      <c r="AK21">
        <f t="shared" si="5"/>
        <v>-6.3190266666666668</v>
      </c>
      <c r="AL21">
        <f t="shared" si="16"/>
        <v>134.6741111111111</v>
      </c>
      <c r="AM21">
        <f t="shared" si="17"/>
        <v>-52.65924444444444</v>
      </c>
      <c r="AN21" s="1">
        <f t="shared" si="18"/>
        <v>0.5380474999999999</v>
      </c>
      <c r="AO21" s="1">
        <f t="shared" si="19"/>
        <v>8.338478792297789E-2</v>
      </c>
      <c r="AP21" s="1">
        <f t="shared" si="20"/>
        <v>0.5449854871555555</v>
      </c>
    </row>
    <row r="22" spans="3:42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>
        <f t="shared" si="6"/>
        <v>1.1655473598099084E-2</v>
      </c>
      <c r="R22">
        <f t="shared" si="7"/>
        <v>3.6796309587721167E-9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e">
        <f t="shared" si="23"/>
        <v>#VALUE!</v>
      </c>
      <c r="Z22" t="e">
        <f t="shared" si="9"/>
        <v>#VALUE!</v>
      </c>
      <c r="AA22" t="e">
        <f t="shared" si="24"/>
        <v>#VALUE!</v>
      </c>
      <c r="AB22" t="e">
        <f t="shared" si="11"/>
        <v>#VALUE!</v>
      </c>
      <c r="AC22" s="1" t="e">
        <f t="shared" si="4"/>
        <v>#VALUE!</v>
      </c>
      <c r="AD22" s="1" t="e">
        <f t="shared" si="12"/>
        <v>#VALUE!</v>
      </c>
      <c r="AE22" s="1" t="e">
        <f t="shared" si="4"/>
        <v>#VALUE!</v>
      </c>
      <c r="AF22" s="1" t="e">
        <f t="shared" si="13"/>
        <v>#VALUE!</v>
      </c>
      <c r="AG22" t="e">
        <f t="shared" si="21"/>
        <v>#VALUE!</v>
      </c>
      <c r="AH22" t="e">
        <f t="shared" si="22"/>
        <v>#VALUE!</v>
      </c>
      <c r="AI22" t="e">
        <f t="shared" si="14"/>
        <v>#VALUE!</v>
      </c>
      <c r="AJ22" t="e">
        <f t="shared" si="15"/>
        <v>#VALUE!</v>
      </c>
      <c r="AK22">
        <f t="shared" si="5"/>
        <v>-6.3190266666666668</v>
      </c>
      <c r="AL22">
        <f t="shared" si="16"/>
        <v>134.6741111111111</v>
      </c>
      <c r="AM22">
        <f t="shared" si="17"/>
        <v>-52.65924444444444</v>
      </c>
      <c r="AN22" s="1">
        <f t="shared" si="18"/>
        <v>0.5380474999999999</v>
      </c>
      <c r="AO22" s="1">
        <f t="shared" si="19"/>
        <v>8.338478792297789E-2</v>
      </c>
      <c r="AP22" s="1">
        <f t="shared" si="20"/>
        <v>0.5449854871555555</v>
      </c>
    </row>
    <row r="23" spans="3:42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>
        <f t="shared" si="6"/>
        <v>1.1655298300633981E-2</v>
      </c>
      <c r="R23">
        <f t="shared" si="7"/>
        <v>1.8005404601837739E-9</v>
      </c>
      <c r="S23">
        <f>Q23</f>
        <v>1.1655298300633981E-2</v>
      </c>
      <c r="T23">
        <f>R23</f>
        <v>1.8005404601837739E-9</v>
      </c>
      <c r="U23">
        <f>Q22</f>
        <v>1.1655473598099084E-2</v>
      </c>
      <c r="V23">
        <f>R22</f>
        <v>3.6796309587721167E-9</v>
      </c>
      <c r="W23">
        <f>Q24</f>
        <v>1.1655111270810174E-2</v>
      </c>
      <c r="X23">
        <f>R24</f>
        <v>3.4473974843803832E-9</v>
      </c>
      <c r="Y23">
        <f t="shared" si="23"/>
        <v>1.7529746510272504E-7</v>
      </c>
      <c r="Z23">
        <f t="shared" si="9"/>
        <v>4.0965387757853584E-9</v>
      </c>
      <c r="AA23">
        <f t="shared" si="24"/>
        <v>-1.8702982380706945E-7</v>
      </c>
      <c r="AB23">
        <f t="shared" si="11"/>
        <v>3.8892795430607702E-9</v>
      </c>
      <c r="AC23" s="1">
        <f t="shared" si="4"/>
        <v>9.6822681636412615E-12</v>
      </c>
      <c r="AD23" s="1">
        <f t="shared" si="12"/>
        <v>2.2823891342979294E-13</v>
      </c>
      <c r="AE23" s="1">
        <f t="shared" si="4"/>
        <v>-1.0330285766753353E-11</v>
      </c>
      <c r="AF23" s="1">
        <f t="shared" si="13"/>
        <v>-2.1718129061879663E-13</v>
      </c>
      <c r="AG23">
        <f t="shared" si="21"/>
        <v>4.6403622639055146E-24</v>
      </c>
      <c r="AH23">
        <f t="shared" si="22"/>
        <v>1.0938668740983343E-25</v>
      </c>
      <c r="AI23">
        <f t="shared" si="14"/>
        <v>-4.9509337520119723E-24</v>
      </c>
      <c r="AJ23">
        <f t="shared" si="15"/>
        <v>-1.0408716721958173E-25</v>
      </c>
      <c r="AK23">
        <f t="shared" si="5"/>
        <v>-6.3190266666666668</v>
      </c>
      <c r="AL23">
        <f t="shared" si="16"/>
        <v>134.6741111111111</v>
      </c>
      <c r="AM23">
        <f t="shared" si="17"/>
        <v>-52.65924444444444</v>
      </c>
      <c r="AN23" s="1">
        <f t="shared" si="18"/>
        <v>0.5380474999999999</v>
      </c>
      <c r="AO23" s="1">
        <f t="shared" si="19"/>
        <v>8.338478792297789E-2</v>
      </c>
      <c r="AP23" s="1">
        <f t="shared" si="20"/>
        <v>0.5449854871555555</v>
      </c>
    </row>
    <row r="24" spans="3:42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>
        <f t="shared" si="6"/>
        <v>1.1655111270810174E-2</v>
      </c>
      <c r="R24">
        <f t="shared" si="7"/>
        <v>3.4473974843803832E-9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e">
        <f t="shared" si="23"/>
        <v>#VALUE!</v>
      </c>
      <c r="Z24" t="e">
        <f t="shared" si="9"/>
        <v>#VALUE!</v>
      </c>
      <c r="AA24" t="e">
        <f t="shared" si="24"/>
        <v>#VALUE!</v>
      </c>
      <c r="AB24" t="e">
        <f t="shared" si="11"/>
        <v>#VALUE!</v>
      </c>
      <c r="AC24" s="1" t="e">
        <f t="shared" si="4"/>
        <v>#VALUE!</v>
      </c>
      <c r="AD24" s="1" t="e">
        <f t="shared" si="12"/>
        <v>#VALUE!</v>
      </c>
      <c r="AE24" s="1" t="e">
        <f t="shared" si="4"/>
        <v>#VALUE!</v>
      </c>
      <c r="AF24" s="1" t="e">
        <f t="shared" si="13"/>
        <v>#VALUE!</v>
      </c>
      <c r="AG24" t="e">
        <f t="shared" si="21"/>
        <v>#VALUE!</v>
      </c>
      <c r="AH24" t="e">
        <f t="shared" si="22"/>
        <v>#VALUE!</v>
      </c>
      <c r="AI24" t="e">
        <f t="shared" si="14"/>
        <v>#VALUE!</v>
      </c>
      <c r="AJ24" t="e">
        <f t="shared" si="15"/>
        <v>#VALUE!</v>
      </c>
      <c r="AK24">
        <f t="shared" si="5"/>
        <v>-6.3190266666666668</v>
      </c>
      <c r="AL24">
        <f t="shared" si="16"/>
        <v>134.6741111111111</v>
      </c>
      <c r="AM24">
        <f t="shared" si="17"/>
        <v>-52.65924444444444</v>
      </c>
      <c r="AN24" s="1">
        <f t="shared" si="18"/>
        <v>0.5380474999999999</v>
      </c>
      <c r="AO24" s="1">
        <f t="shared" si="19"/>
        <v>8.338478792297789E-2</v>
      </c>
      <c r="AP24" s="1">
        <f t="shared" si="20"/>
        <v>0.5449854871555555</v>
      </c>
    </row>
    <row r="25" spans="3:42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 t="shared" si="6"/>
        <v>1.1655086555083282E-2</v>
      </c>
      <c r="R25" s="1">
        <f t="shared" si="7"/>
        <v>4.8951464066142401E-9</v>
      </c>
      <c r="S25" s="1" t="s">
        <v>18</v>
      </c>
      <c r="T25" s="1" t="s">
        <v>18</v>
      </c>
      <c r="U25" s="1" t="s">
        <v>18</v>
      </c>
      <c r="V25" s="1" t="s">
        <v>18</v>
      </c>
      <c r="W25" s="1" t="s">
        <v>18</v>
      </c>
      <c r="X25" s="1" t="s">
        <v>18</v>
      </c>
      <c r="Y25" s="1" t="e">
        <f>U25-S25</f>
        <v>#VALUE!</v>
      </c>
      <c r="Z25" s="1" t="e">
        <f t="shared" si="9"/>
        <v>#VALUE!</v>
      </c>
      <c r="AA25" s="1" t="e">
        <f>W25-S25</f>
        <v>#VALUE!</v>
      </c>
      <c r="AB25" s="1" t="e">
        <f t="shared" si="11"/>
        <v>#VALUE!</v>
      </c>
      <c r="AC25" s="1" t="e">
        <f t="shared" si="4"/>
        <v>#VALUE!</v>
      </c>
      <c r="AD25" s="1" t="e">
        <f t="shared" si="12"/>
        <v>#VALUE!</v>
      </c>
      <c r="AE25" s="1" t="e">
        <f t="shared" si="4"/>
        <v>#VALUE!</v>
      </c>
      <c r="AF25" s="1" t="e">
        <f t="shared" si="13"/>
        <v>#VALUE!</v>
      </c>
      <c r="AG25" t="e">
        <f t="shared" si="21"/>
        <v>#VALUE!</v>
      </c>
      <c r="AH25" t="e">
        <f t="shared" si="22"/>
        <v>#VALUE!</v>
      </c>
      <c r="AI25" t="e">
        <f t="shared" si="14"/>
        <v>#VALUE!</v>
      </c>
      <c r="AJ25" t="e">
        <f t="shared" si="15"/>
        <v>#VALUE!</v>
      </c>
      <c r="AK25">
        <f t="shared" si="5"/>
        <v>-6.4437333333333333</v>
      </c>
      <c r="AL25">
        <f t="shared" si="16"/>
        <v>136.89622222222221</v>
      </c>
      <c r="AM25">
        <f t="shared" si="17"/>
        <v>-63.758088888888878</v>
      </c>
      <c r="AN25" s="1">
        <f t="shared" si="18"/>
        <v>0.55465999999999982</v>
      </c>
      <c r="AO25" s="1">
        <f t="shared" si="19"/>
        <v>8.6261565722864073E-2</v>
      </c>
      <c r="AP25" s="1">
        <f t="shared" si="20"/>
        <v>0.55906795377777774</v>
      </c>
    </row>
    <row r="26" spans="3:42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>
        <f t="shared" si="6"/>
        <v>1.1655279279545704E-2</v>
      </c>
      <c r="R26">
        <f t="shared" si="7"/>
        <v>1.5528378119489926E-9</v>
      </c>
      <c r="S26">
        <f>Q26</f>
        <v>1.1655279279545704E-2</v>
      </c>
      <c r="T26">
        <f>R26</f>
        <v>1.5528378119489926E-9</v>
      </c>
      <c r="U26">
        <f>Q25</f>
        <v>1.1655086555083282E-2</v>
      </c>
      <c r="V26">
        <f>R25</f>
        <v>4.8951464066142401E-9</v>
      </c>
      <c r="W26">
        <f>Q27</f>
        <v>1.1655451941468562E-2</v>
      </c>
      <c r="X26">
        <f>R27</f>
        <v>3.7696116061193666E-9</v>
      </c>
      <c r="Y26">
        <f t="shared" ref="Y26:Y34" si="25">U26-S26</f>
        <v>-1.9272446242189767E-7</v>
      </c>
      <c r="Z26">
        <f t="shared" si="9"/>
        <v>5.1355392718201312E-9</v>
      </c>
      <c r="AA26">
        <f t="shared" ref="AA26:AA34" si="26">W26-S26</f>
        <v>1.7266192285821103E-7</v>
      </c>
      <c r="AB26">
        <f t="shared" si="11"/>
        <v>4.07692003002369E-9</v>
      </c>
      <c r="AC26" s="1">
        <f t="shared" si="4"/>
        <v>-1.0644819796846046E-11</v>
      </c>
      <c r="AD26" s="1">
        <f t="shared" si="12"/>
        <v>-2.8555760126508351E-13</v>
      </c>
      <c r="AE26" s="1">
        <f t="shared" si="4"/>
        <v>9.5366983075510093E-12</v>
      </c>
      <c r="AF26" s="1">
        <f t="shared" si="13"/>
        <v>2.2710579689939085E-13</v>
      </c>
      <c r="AG26">
        <f t="shared" si="21"/>
        <v>-5.1016785794933213E-24</v>
      </c>
      <c r="AH26">
        <f t="shared" si="22"/>
        <v>-1.3685746920931566E-25</v>
      </c>
      <c r="AI26">
        <f t="shared" si="14"/>
        <v>4.5705958769859726E-24</v>
      </c>
      <c r="AJ26">
        <f t="shared" si="15"/>
        <v>1.0884362548473305E-25</v>
      </c>
      <c r="AK26">
        <f t="shared" si="5"/>
        <v>-6.4437333333333333</v>
      </c>
      <c r="AL26">
        <f t="shared" si="16"/>
        <v>136.89622222222221</v>
      </c>
      <c r="AM26">
        <f t="shared" si="17"/>
        <v>-63.758088888888878</v>
      </c>
      <c r="AN26" s="1">
        <f t="shared" si="18"/>
        <v>0.55465999999999982</v>
      </c>
      <c r="AO26" s="1">
        <f t="shared" si="19"/>
        <v>8.6261565722864073E-2</v>
      </c>
      <c r="AP26" s="1">
        <f t="shared" si="20"/>
        <v>0.55906795377777774</v>
      </c>
    </row>
    <row r="27" spans="3:42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>
        <f t="shared" si="6"/>
        <v>1.1655451941468562E-2</v>
      </c>
      <c r="R27">
        <f t="shared" si="7"/>
        <v>3.7696116061193666E-9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e">
        <f t="shared" si="25"/>
        <v>#VALUE!</v>
      </c>
      <c r="Z27" t="e">
        <f t="shared" si="9"/>
        <v>#VALUE!</v>
      </c>
      <c r="AA27" t="e">
        <f t="shared" si="26"/>
        <v>#VALUE!</v>
      </c>
      <c r="AB27" t="e">
        <f t="shared" si="11"/>
        <v>#VALUE!</v>
      </c>
      <c r="AC27" s="1" t="e">
        <f t="shared" si="4"/>
        <v>#VALUE!</v>
      </c>
      <c r="AD27" s="1" t="e">
        <f t="shared" si="12"/>
        <v>#VALUE!</v>
      </c>
      <c r="AE27" s="1" t="e">
        <f t="shared" si="4"/>
        <v>#VALUE!</v>
      </c>
      <c r="AF27" s="1" t="e">
        <f t="shared" si="13"/>
        <v>#VALUE!</v>
      </c>
      <c r="AG27" t="e">
        <f t="shared" si="21"/>
        <v>#VALUE!</v>
      </c>
      <c r="AH27" t="e">
        <f t="shared" si="22"/>
        <v>#VALUE!</v>
      </c>
      <c r="AI27" t="e">
        <f t="shared" si="14"/>
        <v>#VALUE!</v>
      </c>
      <c r="AJ27" t="e">
        <f t="shared" si="15"/>
        <v>#VALUE!</v>
      </c>
      <c r="AK27">
        <f t="shared" si="5"/>
        <v>-6.4437333333333333</v>
      </c>
      <c r="AL27">
        <f t="shared" si="16"/>
        <v>136.89622222222221</v>
      </c>
      <c r="AM27">
        <f t="shared" si="17"/>
        <v>-63.758088888888878</v>
      </c>
      <c r="AN27" s="1">
        <f t="shared" si="18"/>
        <v>0.55465999999999982</v>
      </c>
      <c r="AO27" s="1">
        <f t="shared" si="19"/>
        <v>8.6261565722864073E-2</v>
      </c>
      <c r="AP27" s="1">
        <f t="shared" si="20"/>
        <v>0.55906795377777774</v>
      </c>
    </row>
    <row r="28" spans="3:42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>
        <f t="shared" si="6"/>
        <v>1.1655748473419252E-2</v>
      </c>
      <c r="R28">
        <f t="shared" si="7"/>
        <v>1.8536605814447192E-9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e">
        <f t="shared" si="25"/>
        <v>#VALUE!</v>
      </c>
      <c r="Z28" t="e">
        <f t="shared" si="9"/>
        <v>#VALUE!</v>
      </c>
      <c r="AA28" t="e">
        <f t="shared" si="26"/>
        <v>#VALUE!</v>
      </c>
      <c r="AB28" t="e">
        <f t="shared" si="11"/>
        <v>#VALUE!</v>
      </c>
      <c r="AC28" s="1" t="e">
        <f t="shared" si="4"/>
        <v>#VALUE!</v>
      </c>
      <c r="AD28" s="1" t="e">
        <f t="shared" si="12"/>
        <v>#VALUE!</v>
      </c>
      <c r="AE28" s="1" t="e">
        <f t="shared" si="4"/>
        <v>#VALUE!</v>
      </c>
      <c r="AF28" s="1" t="e">
        <f t="shared" si="13"/>
        <v>#VALUE!</v>
      </c>
      <c r="AG28" t="e">
        <f t="shared" si="21"/>
        <v>#VALUE!</v>
      </c>
      <c r="AH28" t="e">
        <f t="shared" si="22"/>
        <v>#VALUE!</v>
      </c>
      <c r="AI28" t="e">
        <f t="shared" si="14"/>
        <v>#VALUE!</v>
      </c>
      <c r="AJ28" t="e">
        <f t="shared" si="15"/>
        <v>#VALUE!</v>
      </c>
      <c r="AK28">
        <f t="shared" si="5"/>
        <v>-6.4437333333333333</v>
      </c>
      <c r="AL28">
        <f t="shared" si="16"/>
        <v>136.89622222222221</v>
      </c>
      <c r="AM28">
        <f t="shared" si="17"/>
        <v>-63.758088888888878</v>
      </c>
      <c r="AN28" s="1">
        <f t="shared" si="18"/>
        <v>0.55465999999999982</v>
      </c>
      <c r="AO28" s="1">
        <f t="shared" si="19"/>
        <v>8.6261565722864073E-2</v>
      </c>
      <c r="AP28" s="1">
        <f t="shared" si="20"/>
        <v>0.55906795377777774</v>
      </c>
    </row>
    <row r="29" spans="3:42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>
        <f t="shared" si="6"/>
        <v>1.1655954629787194E-2</v>
      </c>
      <c r="R29">
        <f t="shared" si="7"/>
        <v>1.5575483955046402E-9</v>
      </c>
      <c r="S29">
        <f>Q29</f>
        <v>1.1655954629787194E-2</v>
      </c>
      <c r="T29">
        <f>R29</f>
        <v>1.5575483955046402E-9</v>
      </c>
      <c r="U29">
        <f>Q28</f>
        <v>1.1655748473419252E-2</v>
      </c>
      <c r="V29">
        <f>R28</f>
        <v>1.8536605814447192E-9</v>
      </c>
      <c r="W29" t="s">
        <v>18</v>
      </c>
      <c r="X29" t="s">
        <v>18</v>
      </c>
      <c r="Y29">
        <f t="shared" si="25"/>
        <v>-2.0615636794202308E-7</v>
      </c>
      <c r="Z29">
        <f t="shared" si="9"/>
        <v>2.4211597542378434E-9</v>
      </c>
      <c r="AA29" t="e">
        <f t="shared" si="26"/>
        <v>#VALUE!</v>
      </c>
      <c r="AB29" t="e">
        <f t="shared" si="11"/>
        <v>#VALUE!</v>
      </c>
      <c r="AC29" s="1">
        <f t="shared" si="4"/>
        <v>-1.1386709082685616E-11</v>
      </c>
      <c r="AD29" s="1">
        <f t="shared" si="12"/>
        <v>-1.3828893136357227E-13</v>
      </c>
      <c r="AE29" s="1" t="e">
        <f t="shared" si="4"/>
        <v>#VALUE!</v>
      </c>
      <c r="AF29" s="1" t="e">
        <f t="shared" si="13"/>
        <v>#VALUE!</v>
      </c>
      <c r="AG29">
        <f t="shared" si="21"/>
        <v>-5.457239382790786E-24</v>
      </c>
      <c r="AH29">
        <f t="shared" si="22"/>
        <v>-6.627690204089628E-26</v>
      </c>
      <c r="AI29" t="e">
        <f t="shared" si="14"/>
        <v>#VALUE!</v>
      </c>
      <c r="AJ29" t="e">
        <f t="shared" si="15"/>
        <v>#VALUE!</v>
      </c>
      <c r="AK29">
        <f t="shared" si="5"/>
        <v>-6.4437333333333333</v>
      </c>
      <c r="AL29">
        <f t="shared" si="16"/>
        <v>136.89622222222221</v>
      </c>
      <c r="AM29">
        <f t="shared" si="17"/>
        <v>-63.758088888888878</v>
      </c>
      <c r="AN29" s="1">
        <f t="shared" si="18"/>
        <v>0.55465999999999982</v>
      </c>
      <c r="AO29" s="1">
        <f t="shared" si="19"/>
        <v>8.6261565722864073E-2</v>
      </c>
      <c r="AP29" s="1">
        <f t="shared" si="20"/>
        <v>0.55906795377777774</v>
      </c>
    </row>
    <row r="30" spans="3:42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>
        <f t="shared" si="6"/>
        <v>1.1655960927847346E-2</v>
      </c>
      <c r="R30">
        <f t="shared" si="7"/>
        <v>1.5220262614492312E-9</v>
      </c>
      <c r="S30">
        <f>Q30</f>
        <v>1.1655960927847346E-2</v>
      </c>
      <c r="T30">
        <f>R30</f>
        <v>1.5220262614492312E-9</v>
      </c>
      <c r="U30" t="s">
        <v>18</v>
      </c>
      <c r="V30" t="s">
        <v>18</v>
      </c>
      <c r="W30">
        <f>Q31</f>
        <v>1.1655751719996591E-2</v>
      </c>
      <c r="X30">
        <f>R31</f>
        <v>1.7682676037758371E-9</v>
      </c>
      <c r="Y30" t="e">
        <f t="shared" si="25"/>
        <v>#VALUE!</v>
      </c>
      <c r="Z30" t="e">
        <f t="shared" si="9"/>
        <v>#VALUE!</v>
      </c>
      <c r="AA30">
        <f t="shared" si="26"/>
        <v>-2.0920785075498327E-7</v>
      </c>
      <c r="AB30">
        <f t="shared" si="11"/>
        <v>2.3330954243460049E-9</v>
      </c>
      <c r="AC30" s="1" t="e">
        <f t="shared" si="4"/>
        <v>#VALUE!</v>
      </c>
      <c r="AD30" s="1" t="e">
        <f t="shared" si="12"/>
        <v>#VALUE!</v>
      </c>
      <c r="AE30" s="1">
        <f t="shared" si="4"/>
        <v>-1.155525273432661E-11</v>
      </c>
      <c r="AF30" s="1">
        <f t="shared" si="13"/>
        <v>-1.3372936717584431E-13</v>
      </c>
      <c r="AG30" t="e">
        <f t="shared" si="21"/>
        <v>#VALUE!</v>
      </c>
      <c r="AH30" t="e">
        <f t="shared" si="22"/>
        <v>#VALUE!</v>
      </c>
      <c r="AI30">
        <f t="shared" si="14"/>
        <v>-5.5380162821368146E-24</v>
      </c>
      <c r="AJ30">
        <f t="shared" si="15"/>
        <v>-6.4091667213788289E-26</v>
      </c>
      <c r="AK30">
        <f t="shared" si="5"/>
        <v>-6.4437333333333333</v>
      </c>
      <c r="AL30">
        <f t="shared" si="16"/>
        <v>136.89622222222221</v>
      </c>
      <c r="AM30">
        <f t="shared" si="17"/>
        <v>-63.758088888888878</v>
      </c>
      <c r="AN30" s="1">
        <f t="shared" si="18"/>
        <v>0.55465999999999982</v>
      </c>
      <c r="AO30" s="1">
        <f t="shared" si="19"/>
        <v>8.6261565722864073E-2</v>
      </c>
      <c r="AP30" s="1">
        <f t="shared" si="20"/>
        <v>0.55906795377777774</v>
      </c>
    </row>
    <row r="31" spans="3:42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>
        <f t="shared" si="6"/>
        <v>1.1655751719996591E-2</v>
      </c>
      <c r="R31">
        <f t="shared" si="7"/>
        <v>1.7682676037758371E-9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e">
        <f t="shared" si="25"/>
        <v>#VALUE!</v>
      </c>
      <c r="Z31" t="e">
        <f t="shared" si="9"/>
        <v>#VALUE!</v>
      </c>
      <c r="AA31" t="e">
        <f t="shared" si="26"/>
        <v>#VALUE!</v>
      </c>
      <c r="AB31" t="e">
        <f t="shared" si="11"/>
        <v>#VALUE!</v>
      </c>
      <c r="AC31" s="1" t="e">
        <f t="shared" si="4"/>
        <v>#VALUE!</v>
      </c>
      <c r="AD31" s="1" t="e">
        <f t="shared" si="12"/>
        <v>#VALUE!</v>
      </c>
      <c r="AE31" s="1" t="e">
        <f t="shared" si="4"/>
        <v>#VALUE!</v>
      </c>
      <c r="AF31" s="1" t="e">
        <f t="shared" si="13"/>
        <v>#VALUE!</v>
      </c>
      <c r="AG31" t="e">
        <f t="shared" si="21"/>
        <v>#VALUE!</v>
      </c>
      <c r="AH31" t="e">
        <f t="shared" si="22"/>
        <v>#VALUE!</v>
      </c>
      <c r="AI31" t="e">
        <f t="shared" si="14"/>
        <v>#VALUE!</v>
      </c>
      <c r="AJ31" t="e">
        <f t="shared" si="15"/>
        <v>#VALUE!</v>
      </c>
      <c r="AK31">
        <f t="shared" si="5"/>
        <v>-6.4437333333333333</v>
      </c>
      <c r="AL31">
        <f t="shared" si="16"/>
        <v>136.89622222222221</v>
      </c>
      <c r="AM31">
        <f t="shared" si="17"/>
        <v>-63.758088888888878</v>
      </c>
      <c r="AN31" s="1">
        <f t="shared" si="18"/>
        <v>0.55465999999999982</v>
      </c>
      <c r="AO31" s="1">
        <f t="shared" si="19"/>
        <v>8.6261565722864073E-2</v>
      </c>
      <c r="AP31" s="1">
        <f t="shared" si="20"/>
        <v>0.55906795377777774</v>
      </c>
    </row>
    <row r="32" spans="3:42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>
        <f t="shared" si="6"/>
        <v>1.1655482501638371E-2</v>
      </c>
      <c r="R32">
        <f t="shared" si="7"/>
        <v>3.2147880748804187E-9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e">
        <f t="shared" si="25"/>
        <v>#VALUE!</v>
      </c>
      <c r="Z32" t="e">
        <f t="shared" si="9"/>
        <v>#VALUE!</v>
      </c>
      <c r="AA32" t="e">
        <f t="shared" si="26"/>
        <v>#VALUE!</v>
      </c>
      <c r="AB32" t="e">
        <f t="shared" si="11"/>
        <v>#VALUE!</v>
      </c>
      <c r="AC32" s="1" t="e">
        <f t="shared" si="4"/>
        <v>#VALUE!</v>
      </c>
      <c r="AD32" s="1" t="e">
        <f t="shared" si="12"/>
        <v>#VALUE!</v>
      </c>
      <c r="AE32" s="1" t="e">
        <f t="shared" si="4"/>
        <v>#VALUE!</v>
      </c>
      <c r="AF32" s="1" t="e">
        <f t="shared" si="13"/>
        <v>#VALUE!</v>
      </c>
      <c r="AG32" t="e">
        <f t="shared" si="21"/>
        <v>#VALUE!</v>
      </c>
      <c r="AH32" t="e">
        <f t="shared" si="22"/>
        <v>#VALUE!</v>
      </c>
      <c r="AI32" t="e">
        <f t="shared" si="14"/>
        <v>#VALUE!</v>
      </c>
      <c r="AJ32" t="e">
        <f t="shared" si="15"/>
        <v>#VALUE!</v>
      </c>
      <c r="AK32">
        <f t="shared" si="5"/>
        <v>-6.4437333333333333</v>
      </c>
      <c r="AL32">
        <f t="shared" si="16"/>
        <v>136.89622222222221</v>
      </c>
      <c r="AM32">
        <f t="shared" si="17"/>
        <v>-63.758088888888878</v>
      </c>
      <c r="AN32" s="1">
        <f t="shared" si="18"/>
        <v>0.55465999999999982</v>
      </c>
      <c r="AO32" s="1">
        <f t="shared" si="19"/>
        <v>8.6261565722864073E-2</v>
      </c>
      <c r="AP32" s="1">
        <f t="shared" si="20"/>
        <v>0.55906795377777774</v>
      </c>
    </row>
    <row r="33" spans="3:42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>
        <f t="shared" si="6"/>
        <v>1.1655299856509267E-2</v>
      </c>
      <c r="R33">
        <f t="shared" si="7"/>
        <v>1.8212298102822689E-9</v>
      </c>
      <c r="S33">
        <f>Q33</f>
        <v>1.1655299856509267E-2</v>
      </c>
      <c r="T33">
        <f>R33</f>
        <v>1.8212298102822689E-9</v>
      </c>
      <c r="U33">
        <f>Q32</f>
        <v>1.1655482501638371E-2</v>
      </c>
      <c r="V33">
        <f>R32</f>
        <v>3.2147880748804187E-9</v>
      </c>
      <c r="W33">
        <f>Q34</f>
        <v>1.1655106931670782E-2</v>
      </c>
      <c r="X33">
        <f>R34</f>
        <v>3.3547360760145026E-9</v>
      </c>
      <c r="Y33">
        <f t="shared" si="25"/>
        <v>1.8264512910426411E-7</v>
      </c>
      <c r="Z33">
        <f t="shared" si="9"/>
        <v>3.6948261648221205E-9</v>
      </c>
      <c r="AA33">
        <f t="shared" si="26"/>
        <v>-1.9292483848486197E-7</v>
      </c>
      <c r="AB33">
        <f t="shared" si="11"/>
        <v>3.8172152364746179E-9</v>
      </c>
      <c r="AC33" s="1">
        <f t="shared" si="4"/>
        <v>1.0088104341577693E-11</v>
      </c>
      <c r="AD33" s="1">
        <f t="shared" si="12"/>
        <v>2.0644934880899547E-13</v>
      </c>
      <c r="AE33" s="1">
        <f t="shared" si="4"/>
        <v>-1.0655887240257497E-11</v>
      </c>
      <c r="AF33" s="1">
        <f t="shared" si="13"/>
        <v>-2.1339828041270924E-13</v>
      </c>
      <c r="AG33">
        <f t="shared" si="21"/>
        <v>4.834864921092364E-24</v>
      </c>
      <c r="AH33">
        <f t="shared" si="22"/>
        <v>9.8943734198418396E-26</v>
      </c>
      <c r="AI33">
        <f t="shared" si="14"/>
        <v>-5.1069828063435194E-24</v>
      </c>
      <c r="AJ33">
        <f t="shared" si="15"/>
        <v>-1.0227410673544664E-25</v>
      </c>
      <c r="AK33">
        <f t="shared" si="5"/>
        <v>-6.4437333333333333</v>
      </c>
      <c r="AL33">
        <f t="shared" si="16"/>
        <v>136.89622222222221</v>
      </c>
      <c r="AM33">
        <f t="shared" si="17"/>
        <v>-63.758088888888878</v>
      </c>
      <c r="AN33" s="1">
        <f t="shared" si="18"/>
        <v>0.55465999999999982</v>
      </c>
      <c r="AO33" s="1">
        <f t="shared" si="19"/>
        <v>8.6261565722864073E-2</v>
      </c>
      <c r="AP33" s="1">
        <f t="shared" si="20"/>
        <v>0.55906795377777774</v>
      </c>
    </row>
    <row r="34" spans="3:42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>
        <f t="shared" si="6"/>
        <v>1.1655106931670782E-2</v>
      </c>
      <c r="R34">
        <f t="shared" si="7"/>
        <v>3.3547360760145026E-9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e">
        <f t="shared" si="25"/>
        <v>#VALUE!</v>
      </c>
      <c r="Z34" t="e">
        <f t="shared" si="9"/>
        <v>#VALUE!</v>
      </c>
      <c r="AA34" t="e">
        <f t="shared" si="26"/>
        <v>#VALUE!</v>
      </c>
      <c r="AB34" t="e">
        <f t="shared" si="11"/>
        <v>#VALUE!</v>
      </c>
      <c r="AC34" s="1" t="e">
        <f t="shared" si="4"/>
        <v>#VALUE!</v>
      </c>
      <c r="AD34" s="1" t="e">
        <f t="shared" si="12"/>
        <v>#VALUE!</v>
      </c>
      <c r="AE34" s="1" t="e">
        <f t="shared" si="4"/>
        <v>#VALUE!</v>
      </c>
      <c r="AF34" s="1" t="e">
        <f t="shared" si="13"/>
        <v>#VALUE!</v>
      </c>
      <c r="AG34" t="e">
        <f t="shared" si="21"/>
        <v>#VALUE!</v>
      </c>
      <c r="AH34" t="e">
        <f t="shared" si="22"/>
        <v>#VALUE!</v>
      </c>
      <c r="AI34" t="e">
        <f t="shared" si="14"/>
        <v>#VALUE!</v>
      </c>
      <c r="AJ34" t="e">
        <f t="shared" si="15"/>
        <v>#VALUE!</v>
      </c>
      <c r="AK34">
        <f t="shared" si="5"/>
        <v>-6.4437333333333333</v>
      </c>
      <c r="AL34">
        <f t="shared" si="16"/>
        <v>136.89622222222221</v>
      </c>
      <c r="AM34">
        <f t="shared" si="17"/>
        <v>-63.758088888888878</v>
      </c>
      <c r="AN34" s="1">
        <f t="shared" si="18"/>
        <v>0.55465999999999982</v>
      </c>
      <c r="AO34" s="1">
        <f t="shared" si="19"/>
        <v>8.6261565722864073E-2</v>
      </c>
      <c r="AP34" s="1">
        <f t="shared" si="20"/>
        <v>0.55906795377777774</v>
      </c>
    </row>
    <row r="35" spans="3:42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 t="shared" si="6"/>
        <v>1.1655083430074953E-2</v>
      </c>
      <c r="R35" s="1">
        <f t="shared" si="7"/>
        <v>4.5280894662960549E-9</v>
      </c>
      <c r="S35" s="1" t="s">
        <v>18</v>
      </c>
      <c r="T35" s="1" t="s">
        <v>18</v>
      </c>
      <c r="U35" s="1" t="s">
        <v>18</v>
      </c>
      <c r="V35" s="1" t="s">
        <v>18</v>
      </c>
      <c r="W35" s="1" t="s">
        <v>18</v>
      </c>
      <c r="X35" s="1" t="s">
        <v>18</v>
      </c>
      <c r="Y35" s="1" t="e">
        <f>U35-S35</f>
        <v>#VALUE!</v>
      </c>
      <c r="Z35" s="1" t="e">
        <f t="shared" si="9"/>
        <v>#VALUE!</v>
      </c>
      <c r="AA35" s="1" t="e">
        <f>W35-S35</f>
        <v>#VALUE!</v>
      </c>
      <c r="AB35" s="1" t="e">
        <f t="shared" si="11"/>
        <v>#VALUE!</v>
      </c>
      <c r="AC35" s="1" t="e">
        <f t="shared" si="4"/>
        <v>#VALUE!</v>
      </c>
      <c r="AD35" s="1" t="e">
        <f t="shared" si="12"/>
        <v>#VALUE!</v>
      </c>
      <c r="AE35" s="1" t="e">
        <f t="shared" si="4"/>
        <v>#VALUE!</v>
      </c>
      <c r="AF35" s="1" t="e">
        <f t="shared" si="13"/>
        <v>#VALUE!</v>
      </c>
      <c r="AG35" t="e">
        <f t="shared" si="21"/>
        <v>#VALUE!</v>
      </c>
      <c r="AH35" t="e">
        <f t="shared" si="22"/>
        <v>#VALUE!</v>
      </c>
      <c r="AI35" t="e">
        <f t="shared" si="14"/>
        <v>#VALUE!</v>
      </c>
      <c r="AJ35" t="e">
        <f t="shared" si="15"/>
        <v>#VALUE!</v>
      </c>
      <c r="AK35">
        <f t="shared" si="5"/>
        <v>-6.5684400000000007</v>
      </c>
      <c r="AL35">
        <f t="shared" si="16"/>
        <v>139.11833333333334</v>
      </c>
      <c r="AM35">
        <f t="shared" si="17"/>
        <v>-74.856933333333359</v>
      </c>
      <c r="AN35" s="1">
        <f t="shared" si="18"/>
        <v>0.57005749999999988</v>
      </c>
      <c r="AO35" s="1">
        <f t="shared" si="19"/>
        <v>8.9229204381525221E-2</v>
      </c>
      <c r="AP35" s="1">
        <f t="shared" si="20"/>
        <v>0.57233613826666663</v>
      </c>
    </row>
    <row r="36" spans="3:42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>
        <f t="shared" si="6"/>
        <v>1.1655280308834124E-2</v>
      </c>
      <c r="R36">
        <f t="shared" si="7"/>
        <v>1.6052240545384673E-9</v>
      </c>
      <c r="S36">
        <f>Q36</f>
        <v>1.1655280308834124E-2</v>
      </c>
      <c r="T36">
        <f>R36</f>
        <v>1.6052240545384673E-9</v>
      </c>
      <c r="U36">
        <f>Q35</f>
        <v>1.1655083430074953E-2</v>
      </c>
      <c r="V36">
        <f>R35</f>
        <v>4.5280894662960549E-9</v>
      </c>
      <c r="W36">
        <f>Q37</f>
        <v>1.1655455902328426E-2</v>
      </c>
      <c r="X36">
        <f>R37</f>
        <v>3.4611989356433268E-9</v>
      </c>
      <c r="Y36">
        <f t="shared" ref="Y36:Y44" si="27">U36-S36</f>
        <v>-1.9687875917051567E-7</v>
      </c>
      <c r="Z36">
        <f t="shared" si="9"/>
        <v>4.8042000874287287E-9</v>
      </c>
      <c r="AA36">
        <f t="shared" ref="AA36:AA44" si="28">W36-S36</f>
        <v>1.7559349430214255E-7</v>
      </c>
      <c r="AB36">
        <f t="shared" si="11"/>
        <v>3.8153168069463665E-9</v>
      </c>
      <c r="AC36" s="1">
        <f t="shared" si="4"/>
        <v>-1.0874275568655932E-11</v>
      </c>
      <c r="AD36" s="1">
        <f t="shared" si="12"/>
        <v>-2.6747532812368286E-13</v>
      </c>
      <c r="AE36" s="1">
        <f t="shared" si="4"/>
        <v>9.6986188512644331E-12</v>
      </c>
      <c r="AF36" s="1">
        <f t="shared" si="13"/>
        <v>2.1285725234748E-13</v>
      </c>
      <c r="AG36">
        <f t="shared" si="21"/>
        <v>-5.211648463279465E-24</v>
      </c>
      <c r="AH36">
        <f t="shared" si="22"/>
        <v>-1.2819128722459443E-25</v>
      </c>
      <c r="AI36">
        <f t="shared" si="14"/>
        <v>4.6481985593430227E-24</v>
      </c>
      <c r="AJ36">
        <f t="shared" si="15"/>
        <v>1.0201481147785078E-25</v>
      </c>
      <c r="AK36">
        <f t="shared" si="5"/>
        <v>-6.5684400000000007</v>
      </c>
      <c r="AL36">
        <f t="shared" si="16"/>
        <v>139.11833333333334</v>
      </c>
      <c r="AM36">
        <f t="shared" si="17"/>
        <v>-74.856933333333359</v>
      </c>
      <c r="AN36" s="1">
        <f t="shared" si="18"/>
        <v>0.57005749999999988</v>
      </c>
      <c r="AO36" s="1">
        <f t="shared" si="19"/>
        <v>8.9229204381525221E-2</v>
      </c>
      <c r="AP36" s="1">
        <f t="shared" si="20"/>
        <v>0.57233613826666663</v>
      </c>
    </row>
    <row r="37" spans="3:42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29">ABS(H37/SQRT(2*LN(2)))</f>
        <v>18.923399303497238</v>
      </c>
      <c r="M37">
        <f t="shared" ref="M37:M68" si="30">ABS(I37/SQRT(2*LN(2)))</f>
        <v>0.82018411728553797</v>
      </c>
      <c r="N37">
        <v>6.9</v>
      </c>
      <c r="O37">
        <f t="shared" ref="O37:O68" si="31">(1024-F37)*0.014/150</f>
        <v>1.4077746666666663E-2</v>
      </c>
      <c r="P37">
        <f t="shared" ref="P37:P68" si="32">G37*0.014/150</f>
        <v>4.4775733333333332E-5</v>
      </c>
      <c r="Q37">
        <f t="shared" si="6"/>
        <v>1.1655455902328426E-2</v>
      </c>
      <c r="R37">
        <f t="shared" si="7"/>
        <v>3.4611989356433268E-9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e">
        <f t="shared" si="27"/>
        <v>#VALUE!</v>
      </c>
      <c r="Z37" t="e">
        <f t="shared" si="9"/>
        <v>#VALUE!</v>
      </c>
      <c r="AA37" t="e">
        <f t="shared" si="28"/>
        <v>#VALUE!</v>
      </c>
      <c r="AB37" t="e">
        <f t="shared" si="11"/>
        <v>#VALUE!</v>
      </c>
      <c r="AC37" s="1" t="e">
        <f t="shared" si="4"/>
        <v>#VALUE!</v>
      </c>
      <c r="AD37" s="1" t="e">
        <f t="shared" si="12"/>
        <v>#VALUE!</v>
      </c>
      <c r="AE37" s="1" t="e">
        <f t="shared" si="4"/>
        <v>#VALUE!</v>
      </c>
      <c r="AF37" s="1" t="e">
        <f t="shared" si="13"/>
        <v>#VALUE!</v>
      </c>
      <c r="AG37" t="e">
        <f t="shared" si="21"/>
        <v>#VALUE!</v>
      </c>
      <c r="AH37" t="e">
        <f t="shared" si="22"/>
        <v>#VALUE!</v>
      </c>
      <c r="AI37" t="e">
        <f t="shared" si="14"/>
        <v>#VALUE!</v>
      </c>
      <c r="AJ37" t="e">
        <f t="shared" si="15"/>
        <v>#VALUE!</v>
      </c>
      <c r="AK37">
        <f t="shared" si="5"/>
        <v>-6.5684400000000007</v>
      </c>
      <c r="AL37">
        <f t="shared" si="16"/>
        <v>139.11833333333334</v>
      </c>
      <c r="AM37">
        <f t="shared" si="17"/>
        <v>-74.856933333333359</v>
      </c>
      <c r="AN37" s="1">
        <f t="shared" si="18"/>
        <v>0.57005749999999988</v>
      </c>
      <c r="AO37" s="1">
        <f t="shared" si="19"/>
        <v>8.9229204381525221E-2</v>
      </c>
      <c r="AP37" s="1">
        <f t="shared" si="20"/>
        <v>0.57233613826666663</v>
      </c>
    </row>
    <row r="38" spans="3:42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29"/>
        <v>13.616072305677436</v>
      </c>
      <c r="M38">
        <f t="shared" si="30"/>
        <v>0.46921802043071958</v>
      </c>
      <c r="N38">
        <v>6.9</v>
      </c>
      <c r="O38">
        <f t="shared" si="31"/>
        <v>9.6080133333333317E-3</v>
      </c>
      <c r="P38">
        <f t="shared" si="32"/>
        <v>3.6854719999999999E-5</v>
      </c>
      <c r="Q38">
        <f t="shared" si="6"/>
        <v>1.1655746561636727E-2</v>
      </c>
      <c r="R38">
        <f t="shared" si="7"/>
        <v>1.9443148419674242E-9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e">
        <f t="shared" si="27"/>
        <v>#VALUE!</v>
      </c>
      <c r="Z38" t="e">
        <f t="shared" si="9"/>
        <v>#VALUE!</v>
      </c>
      <c r="AA38" t="e">
        <f t="shared" si="28"/>
        <v>#VALUE!</v>
      </c>
      <c r="AB38" t="e">
        <f t="shared" si="11"/>
        <v>#VALUE!</v>
      </c>
      <c r="AC38" s="1" t="e">
        <f t="shared" si="4"/>
        <v>#VALUE!</v>
      </c>
      <c r="AD38" s="1" t="e">
        <f t="shared" si="12"/>
        <v>#VALUE!</v>
      </c>
      <c r="AE38" s="1" t="e">
        <f t="shared" si="4"/>
        <v>#VALUE!</v>
      </c>
      <c r="AF38" s="1" t="e">
        <f t="shared" si="13"/>
        <v>#VALUE!</v>
      </c>
      <c r="AG38" t="e">
        <f t="shared" si="21"/>
        <v>#VALUE!</v>
      </c>
      <c r="AH38" t="e">
        <f t="shared" si="22"/>
        <v>#VALUE!</v>
      </c>
      <c r="AI38" t="e">
        <f t="shared" si="14"/>
        <v>#VALUE!</v>
      </c>
      <c r="AJ38" t="e">
        <f t="shared" si="15"/>
        <v>#VALUE!</v>
      </c>
      <c r="AK38">
        <f t="shared" si="5"/>
        <v>-6.5684400000000007</v>
      </c>
      <c r="AL38">
        <f t="shared" si="16"/>
        <v>139.11833333333334</v>
      </c>
      <c r="AM38">
        <f t="shared" si="17"/>
        <v>-74.856933333333359</v>
      </c>
      <c r="AN38" s="1">
        <f t="shared" si="18"/>
        <v>0.57005749999999988</v>
      </c>
      <c r="AO38" s="1">
        <f t="shared" si="19"/>
        <v>8.9229204381525221E-2</v>
      </c>
      <c r="AP38" s="1">
        <f t="shared" si="20"/>
        <v>0.57233613826666663</v>
      </c>
    </row>
    <row r="39" spans="3:42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29"/>
        <v>31.745865318985544</v>
      </c>
      <c r="M39">
        <f t="shared" si="30"/>
        <v>0.92803694473871279</v>
      </c>
      <c r="N39">
        <v>6.9</v>
      </c>
      <c r="O39">
        <f t="shared" si="31"/>
        <v>4.0709199999999961E-3</v>
      </c>
      <c r="P39">
        <f t="shared" si="32"/>
        <v>7.0883306666666662E-5</v>
      </c>
      <c r="Q39">
        <f t="shared" si="6"/>
        <v>1.1655954502616363E-2</v>
      </c>
      <c r="R39">
        <f t="shared" si="7"/>
        <v>1.5844139856143437E-9</v>
      </c>
      <c r="S39">
        <f>Q39</f>
        <v>1.1655954502616363E-2</v>
      </c>
      <c r="T39">
        <f>R39</f>
        <v>1.5844139856143437E-9</v>
      </c>
      <c r="U39">
        <f>Q38</f>
        <v>1.1655746561636727E-2</v>
      </c>
      <c r="V39">
        <f>R38</f>
        <v>1.9443148419674242E-9</v>
      </c>
      <c r="W39" t="s">
        <v>18</v>
      </c>
      <c r="X39" t="s">
        <v>18</v>
      </c>
      <c r="Y39">
        <f t="shared" si="27"/>
        <v>-2.0794097963655611E-7</v>
      </c>
      <c r="Z39">
        <f t="shared" si="9"/>
        <v>2.5081323494794168E-9</v>
      </c>
      <c r="AA39" t="e">
        <f t="shared" si="28"/>
        <v>#VALUE!</v>
      </c>
      <c r="AB39" t="e">
        <f t="shared" si="11"/>
        <v>#VALUE!</v>
      </c>
      <c r="AC39" s="1">
        <f t="shared" si="4"/>
        <v>-1.1485279184565374E-11</v>
      </c>
      <c r="AD39" s="1">
        <f t="shared" si="12"/>
        <v>-1.4301497665942501E-13</v>
      </c>
      <c r="AE39" s="1" t="e">
        <f t="shared" si="4"/>
        <v>#VALUE!</v>
      </c>
      <c r="AF39" s="1" t="e">
        <f t="shared" si="13"/>
        <v>#VALUE!</v>
      </c>
      <c r="AG39">
        <f t="shared" si="21"/>
        <v>-5.5044804809902527E-24</v>
      </c>
      <c r="AH39">
        <f t="shared" si="22"/>
        <v>-6.8541925264559572E-26</v>
      </c>
      <c r="AI39" t="e">
        <f t="shared" si="14"/>
        <v>#VALUE!</v>
      </c>
      <c r="AJ39" t="e">
        <f t="shared" si="15"/>
        <v>#VALUE!</v>
      </c>
      <c r="AK39">
        <f t="shared" si="5"/>
        <v>-6.5684400000000007</v>
      </c>
      <c r="AL39">
        <f t="shared" si="16"/>
        <v>139.11833333333334</v>
      </c>
      <c r="AM39">
        <f t="shared" si="17"/>
        <v>-74.856933333333359</v>
      </c>
      <c r="AN39" s="1">
        <f t="shared" si="18"/>
        <v>0.57005749999999988</v>
      </c>
      <c r="AO39" s="1">
        <f t="shared" si="19"/>
        <v>8.9229204381525221E-2</v>
      </c>
      <c r="AP39" s="1">
        <f t="shared" si="20"/>
        <v>0.57233613826666663</v>
      </c>
    </row>
    <row r="40" spans="3:42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29"/>
        <v>34.233274075489071</v>
      </c>
      <c r="M40">
        <f t="shared" si="30"/>
        <v>1.0361216370433659</v>
      </c>
      <c r="N40">
        <v>6.9</v>
      </c>
      <c r="O40">
        <f t="shared" si="31"/>
        <v>-3.7155999999999951E-3</v>
      </c>
      <c r="P40">
        <f t="shared" si="32"/>
        <v>7.5022546666666674E-5</v>
      </c>
      <c r="Q40">
        <f t="shared" si="6"/>
        <v>1.1655962098268207E-2</v>
      </c>
      <c r="R40">
        <f t="shared" si="7"/>
        <v>1.5305679111558943E-9</v>
      </c>
      <c r="S40">
        <f>Q40</f>
        <v>1.1655962098268207E-2</v>
      </c>
      <c r="T40">
        <f>R40</f>
        <v>1.5305679111558943E-9</v>
      </c>
      <c r="U40" t="s">
        <v>18</v>
      </c>
      <c r="V40" t="s">
        <v>18</v>
      </c>
      <c r="W40">
        <f>Q41</f>
        <v>1.1655749473106035E-2</v>
      </c>
      <c r="X40">
        <f>R41</f>
        <v>1.8719932963310678E-9</v>
      </c>
      <c r="Y40" t="e">
        <f t="shared" si="27"/>
        <v>#VALUE!</v>
      </c>
      <c r="Z40" t="e">
        <f t="shared" si="9"/>
        <v>#VALUE!</v>
      </c>
      <c r="AA40">
        <f t="shared" si="28"/>
        <v>-2.1262516217146477E-7</v>
      </c>
      <c r="AB40">
        <f t="shared" si="11"/>
        <v>2.4180564576056895E-9</v>
      </c>
      <c r="AC40" s="1" t="e">
        <f t="shared" si="4"/>
        <v>#VALUE!</v>
      </c>
      <c r="AD40" s="1" t="e">
        <f t="shared" si="12"/>
        <v>#VALUE!</v>
      </c>
      <c r="AE40" s="1">
        <f t="shared" si="4"/>
        <v>-1.1744002329271736E-11</v>
      </c>
      <c r="AF40" s="1">
        <f t="shared" si="13"/>
        <v>-1.3840910651773356E-13</v>
      </c>
      <c r="AG40" t="e">
        <f t="shared" si="21"/>
        <v>#VALUE!</v>
      </c>
      <c r="AH40" t="e">
        <f t="shared" si="22"/>
        <v>#VALUE!</v>
      </c>
      <c r="AI40">
        <f t="shared" si="14"/>
        <v>-5.6284771620574776E-24</v>
      </c>
      <c r="AJ40">
        <f t="shared" si="15"/>
        <v>-6.6334497662191218E-26</v>
      </c>
      <c r="AK40">
        <f t="shared" si="5"/>
        <v>-6.5684400000000007</v>
      </c>
      <c r="AL40">
        <f t="shared" si="16"/>
        <v>139.11833333333334</v>
      </c>
      <c r="AM40">
        <f t="shared" si="17"/>
        <v>-74.856933333333359</v>
      </c>
      <c r="AN40" s="1">
        <f t="shared" si="18"/>
        <v>0.57005749999999988</v>
      </c>
      <c r="AO40" s="1">
        <f t="shared" si="19"/>
        <v>8.9229204381525221E-2</v>
      </c>
      <c r="AP40" s="1">
        <f t="shared" si="20"/>
        <v>0.57233613826666663</v>
      </c>
    </row>
    <row r="41" spans="3:42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29"/>
        <v>13.436440744916519</v>
      </c>
      <c r="M41">
        <f t="shared" si="30"/>
        <v>0.49104559069812165</v>
      </c>
      <c r="N41">
        <v>6.9</v>
      </c>
      <c r="O41">
        <f t="shared" si="31"/>
        <v>-9.552666666666659E-3</v>
      </c>
      <c r="P41">
        <f t="shared" si="32"/>
        <v>3.5689453333333332E-5</v>
      </c>
      <c r="Q41">
        <f t="shared" si="6"/>
        <v>1.1655749473106035E-2</v>
      </c>
      <c r="R41">
        <f t="shared" si="7"/>
        <v>1.8719932963310678E-9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e">
        <f t="shared" si="27"/>
        <v>#VALUE!</v>
      </c>
      <c r="Z41" t="e">
        <f t="shared" si="9"/>
        <v>#VALUE!</v>
      </c>
      <c r="AA41" t="e">
        <f t="shared" si="28"/>
        <v>#VALUE!</v>
      </c>
      <c r="AB41" t="e">
        <f t="shared" si="11"/>
        <v>#VALUE!</v>
      </c>
      <c r="AC41" s="1" t="e">
        <f t="shared" si="4"/>
        <v>#VALUE!</v>
      </c>
      <c r="AD41" s="1" t="e">
        <f t="shared" si="12"/>
        <v>#VALUE!</v>
      </c>
      <c r="AE41" s="1" t="e">
        <f t="shared" si="4"/>
        <v>#VALUE!</v>
      </c>
      <c r="AF41" s="1" t="e">
        <f t="shared" si="13"/>
        <v>#VALUE!</v>
      </c>
      <c r="AG41" t="e">
        <f t="shared" si="21"/>
        <v>#VALUE!</v>
      </c>
      <c r="AH41" t="e">
        <f t="shared" si="22"/>
        <v>#VALUE!</v>
      </c>
      <c r="AI41" t="e">
        <f t="shared" si="14"/>
        <v>#VALUE!</v>
      </c>
      <c r="AJ41" t="e">
        <f t="shared" si="15"/>
        <v>#VALUE!</v>
      </c>
      <c r="AK41">
        <f t="shared" si="5"/>
        <v>-6.5684400000000007</v>
      </c>
      <c r="AL41">
        <f t="shared" si="16"/>
        <v>139.11833333333334</v>
      </c>
      <c r="AM41">
        <f t="shared" si="17"/>
        <v>-74.856933333333359</v>
      </c>
      <c r="AN41" s="1">
        <f t="shared" si="18"/>
        <v>0.57005749999999988</v>
      </c>
      <c r="AO41" s="1">
        <f t="shared" si="19"/>
        <v>8.9229204381525221E-2</v>
      </c>
      <c r="AP41" s="1">
        <f t="shared" si="20"/>
        <v>0.57233613826666663</v>
      </c>
    </row>
    <row r="42" spans="3:42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29"/>
        <v>15.81114449852182</v>
      </c>
      <c r="M42">
        <f t="shared" si="30"/>
        <v>0.69835739825222454</v>
      </c>
      <c r="N42">
        <v>6.9</v>
      </c>
      <c r="O42">
        <f t="shared" si="31"/>
        <v>-1.3650933333333332E-2</v>
      </c>
      <c r="P42">
        <f t="shared" si="32"/>
        <v>3.8802959999999998E-5</v>
      </c>
      <c r="Q42">
        <f t="shared" si="6"/>
        <v>1.1655488395139187E-2</v>
      </c>
      <c r="R42">
        <f t="shared" si="7"/>
        <v>2.9085511080155098E-9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e">
        <f t="shared" si="27"/>
        <v>#VALUE!</v>
      </c>
      <c r="Z42" t="e">
        <f t="shared" si="9"/>
        <v>#VALUE!</v>
      </c>
      <c r="AA42" t="e">
        <f t="shared" si="28"/>
        <v>#VALUE!</v>
      </c>
      <c r="AB42" t="e">
        <f t="shared" si="11"/>
        <v>#VALUE!</v>
      </c>
      <c r="AC42" s="1" t="e">
        <f t="shared" si="4"/>
        <v>#VALUE!</v>
      </c>
      <c r="AD42" s="1" t="e">
        <f t="shared" si="12"/>
        <v>#VALUE!</v>
      </c>
      <c r="AE42" s="1" t="e">
        <f t="shared" si="4"/>
        <v>#VALUE!</v>
      </c>
      <c r="AF42" s="1" t="e">
        <f t="shared" si="13"/>
        <v>#VALUE!</v>
      </c>
      <c r="AG42" t="e">
        <f t="shared" si="21"/>
        <v>#VALUE!</v>
      </c>
      <c r="AH42" t="e">
        <f t="shared" si="22"/>
        <v>#VALUE!</v>
      </c>
      <c r="AI42" t="e">
        <f t="shared" si="14"/>
        <v>#VALUE!</v>
      </c>
      <c r="AJ42" t="e">
        <f t="shared" si="15"/>
        <v>#VALUE!</v>
      </c>
      <c r="AK42">
        <f t="shared" si="5"/>
        <v>-6.5684400000000007</v>
      </c>
      <c r="AL42">
        <f t="shared" si="16"/>
        <v>139.11833333333334</v>
      </c>
      <c r="AM42">
        <f t="shared" si="17"/>
        <v>-74.856933333333359</v>
      </c>
      <c r="AN42" s="1">
        <f t="shared" si="18"/>
        <v>0.57005749999999988</v>
      </c>
      <c r="AO42" s="1">
        <f t="shared" si="19"/>
        <v>8.9229204381525221E-2</v>
      </c>
      <c r="AP42" s="1">
        <f t="shared" si="20"/>
        <v>0.57233613826666663</v>
      </c>
    </row>
    <row r="43" spans="3:42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29"/>
        <v>7.0621107693948781</v>
      </c>
      <c r="M43">
        <f t="shared" si="30"/>
        <v>0.26711000754698144</v>
      </c>
      <c r="N43">
        <v>6.9</v>
      </c>
      <c r="O43">
        <f t="shared" si="31"/>
        <v>-1.5948800000000009E-2</v>
      </c>
      <c r="P43">
        <f t="shared" si="32"/>
        <v>2.105068E-5</v>
      </c>
      <c r="Q43">
        <f t="shared" si="6"/>
        <v>1.1655301655891532E-2</v>
      </c>
      <c r="R43">
        <f t="shared" si="7"/>
        <v>1.8435316464687803E-9</v>
      </c>
      <c r="S43">
        <f>Q43</f>
        <v>1.1655301655891532E-2</v>
      </c>
      <c r="T43">
        <f>R43</f>
        <v>1.8435316464687803E-9</v>
      </c>
      <c r="U43">
        <f>Q42</f>
        <v>1.1655488395139187E-2</v>
      </c>
      <c r="V43">
        <f>R42</f>
        <v>2.9085511080155098E-9</v>
      </c>
      <c r="W43">
        <f>Q44</f>
        <v>1.1655104341628222E-2</v>
      </c>
      <c r="X43">
        <f>R44</f>
        <v>3.4183694918767542E-9</v>
      </c>
      <c r="Y43">
        <f t="shared" si="27"/>
        <v>1.8673924765538752E-7</v>
      </c>
      <c r="Z43">
        <f t="shared" si="9"/>
        <v>3.4435851201139403E-9</v>
      </c>
      <c r="AA43">
        <f t="shared" si="28"/>
        <v>-1.9731426331021096E-7</v>
      </c>
      <c r="AB43">
        <f t="shared" si="11"/>
        <v>3.8837943965310047E-9</v>
      </c>
      <c r="AC43" s="1">
        <f t="shared" si="4"/>
        <v>1.0314236269284038E-11</v>
      </c>
      <c r="AD43" s="1">
        <f t="shared" si="12"/>
        <v>1.92857758156192E-13</v>
      </c>
      <c r="AE43" s="1">
        <f t="shared" si="4"/>
        <v>-1.0898329925998949E-11</v>
      </c>
      <c r="AF43" s="1">
        <f t="shared" si="13"/>
        <v>-2.1714743438234779E-13</v>
      </c>
      <c r="AG43">
        <f t="shared" si="21"/>
        <v>4.9432418061628662E-24</v>
      </c>
      <c r="AH43">
        <f t="shared" si="22"/>
        <v>9.2429774524324709E-26</v>
      </c>
      <c r="AI43">
        <f t="shared" si="14"/>
        <v>-5.2231768500386949E-24</v>
      </c>
      <c r="AJ43">
        <f t="shared" si="15"/>
        <v>-1.0407094114534378E-25</v>
      </c>
      <c r="AK43">
        <f t="shared" si="5"/>
        <v>-6.5684400000000007</v>
      </c>
      <c r="AL43">
        <f t="shared" si="16"/>
        <v>139.11833333333334</v>
      </c>
      <c r="AM43">
        <f t="shared" si="17"/>
        <v>-74.856933333333359</v>
      </c>
      <c r="AN43" s="1">
        <f t="shared" si="18"/>
        <v>0.57005749999999988</v>
      </c>
      <c r="AO43" s="1">
        <f t="shared" si="19"/>
        <v>8.9229204381525221E-2</v>
      </c>
      <c r="AP43" s="1">
        <f t="shared" si="20"/>
        <v>0.57233613826666663</v>
      </c>
    </row>
    <row r="44" spans="3:42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29"/>
        <v>11.77126042327183</v>
      </c>
      <c r="M44">
        <f t="shared" si="30"/>
        <v>0.55645271186010237</v>
      </c>
      <c r="N44">
        <v>6.9</v>
      </c>
      <c r="O44">
        <f t="shared" si="31"/>
        <v>-1.8061866666666666E-2</v>
      </c>
      <c r="P44">
        <f t="shared" si="32"/>
        <v>3.4466133333333332E-5</v>
      </c>
      <c r="Q44">
        <f t="shared" si="6"/>
        <v>1.1655104341628222E-2</v>
      </c>
      <c r="R44">
        <f t="shared" si="7"/>
        <v>3.4183694918767542E-9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e">
        <f t="shared" si="27"/>
        <v>#VALUE!</v>
      </c>
      <c r="Z44" t="e">
        <f t="shared" si="9"/>
        <v>#VALUE!</v>
      </c>
      <c r="AA44" t="e">
        <f t="shared" si="28"/>
        <v>#VALUE!</v>
      </c>
      <c r="AB44" t="e">
        <f t="shared" si="11"/>
        <v>#VALUE!</v>
      </c>
      <c r="AC44" s="1" t="e">
        <f t="shared" si="4"/>
        <v>#VALUE!</v>
      </c>
      <c r="AD44" s="1" t="e">
        <f t="shared" si="12"/>
        <v>#VALUE!</v>
      </c>
      <c r="AE44" s="1" t="e">
        <f t="shared" si="4"/>
        <v>#VALUE!</v>
      </c>
      <c r="AF44" s="1" t="e">
        <f t="shared" si="13"/>
        <v>#VALUE!</v>
      </c>
      <c r="AG44" t="e">
        <f t="shared" si="21"/>
        <v>#VALUE!</v>
      </c>
      <c r="AH44" t="e">
        <f t="shared" si="22"/>
        <v>#VALUE!</v>
      </c>
      <c r="AI44" t="e">
        <f t="shared" si="14"/>
        <v>#VALUE!</v>
      </c>
      <c r="AJ44" t="e">
        <f t="shared" si="15"/>
        <v>#VALUE!</v>
      </c>
      <c r="AK44">
        <f t="shared" si="5"/>
        <v>-6.5684400000000007</v>
      </c>
      <c r="AL44">
        <f t="shared" si="16"/>
        <v>139.11833333333334</v>
      </c>
      <c r="AM44">
        <f t="shared" si="17"/>
        <v>-74.856933333333359</v>
      </c>
      <c r="AN44" s="1">
        <f t="shared" si="18"/>
        <v>0.57005749999999988</v>
      </c>
      <c r="AO44" s="1">
        <f t="shared" si="19"/>
        <v>8.9229204381525221E-2</v>
      </c>
      <c r="AP44" s="1">
        <f t="shared" si="20"/>
        <v>0.57233613826666663</v>
      </c>
    </row>
    <row r="45" spans="3:42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29"/>
        <v>15.217128831400379</v>
      </c>
      <c r="M45" s="1">
        <f t="shared" si="30"/>
        <v>0.85821419953703459</v>
      </c>
      <c r="N45" s="1">
        <v>7.2</v>
      </c>
      <c r="O45" s="1">
        <f t="shared" si="31"/>
        <v>1.8276160000000003E-2</v>
      </c>
      <c r="P45" s="1">
        <f t="shared" si="32"/>
        <v>5.2429999999999998E-5</v>
      </c>
      <c r="Q45" s="1">
        <f t="shared" si="6"/>
        <v>1.1655082961800053E-2</v>
      </c>
      <c r="R45" s="1">
        <f t="shared" si="7"/>
        <v>5.2617403586227749E-9</v>
      </c>
      <c r="S45" s="1" t="s">
        <v>18</v>
      </c>
      <c r="T45" s="1" t="s">
        <v>18</v>
      </c>
      <c r="U45" s="1" t="s">
        <v>18</v>
      </c>
      <c r="V45" s="1" t="s">
        <v>18</v>
      </c>
      <c r="W45" s="1" t="s">
        <v>18</v>
      </c>
      <c r="X45" s="1" t="s">
        <v>18</v>
      </c>
      <c r="Y45" s="1" t="e">
        <f>U45-S45</f>
        <v>#VALUE!</v>
      </c>
      <c r="Z45" s="1" t="e">
        <f t="shared" si="9"/>
        <v>#VALUE!</v>
      </c>
      <c r="AA45" s="1" t="e">
        <f>W45-S45</f>
        <v>#VALUE!</v>
      </c>
      <c r="AB45" s="1" t="e">
        <f t="shared" si="11"/>
        <v>#VALUE!</v>
      </c>
      <c r="AC45" s="1" t="e">
        <f t="shared" si="4"/>
        <v>#VALUE!</v>
      </c>
      <c r="AD45" s="1" t="e">
        <f t="shared" si="12"/>
        <v>#VALUE!</v>
      </c>
      <c r="AE45" s="1" t="e">
        <f t="shared" si="4"/>
        <v>#VALUE!</v>
      </c>
      <c r="AF45" s="1" t="e">
        <f t="shared" si="13"/>
        <v>#VALUE!</v>
      </c>
      <c r="AG45" t="e">
        <f t="shared" si="21"/>
        <v>#VALUE!</v>
      </c>
      <c r="AH45" t="e">
        <f t="shared" si="22"/>
        <v>#VALUE!</v>
      </c>
      <c r="AI45" t="e">
        <f t="shared" si="14"/>
        <v>#VALUE!</v>
      </c>
      <c r="AJ45" t="e">
        <f t="shared" si="15"/>
        <v>#VALUE!</v>
      </c>
      <c r="AK45">
        <f t="shared" si="5"/>
        <v>-6.6931466666666672</v>
      </c>
      <c r="AL45">
        <f t="shared" si="16"/>
        <v>141.34044444444444</v>
      </c>
      <c r="AM45">
        <f t="shared" si="17"/>
        <v>-85.955777777777797</v>
      </c>
      <c r="AN45" s="1">
        <f t="shared" si="18"/>
        <v>0.58423999999999976</v>
      </c>
      <c r="AO45" s="1">
        <f t="shared" si="19"/>
        <v>9.228637019712066E-2</v>
      </c>
      <c r="AP45" s="1">
        <f t="shared" si="20"/>
        <v>0.58472269902222218</v>
      </c>
    </row>
    <row r="46" spans="3:42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29"/>
        <v>5.6520072640306891</v>
      </c>
      <c r="M46">
        <f t="shared" si="30"/>
        <v>0.27584528226294369</v>
      </c>
      <c r="N46">
        <v>7.2</v>
      </c>
      <c r="O46">
        <f t="shared" si="31"/>
        <v>1.6155533333333336E-2</v>
      </c>
      <c r="P46">
        <f t="shared" si="32"/>
        <v>1.8722106666666668E-5</v>
      </c>
      <c r="Q46">
        <f t="shared" si="6"/>
        <v>1.1655283433685078E-2</v>
      </c>
      <c r="R46">
        <f t="shared" si="7"/>
        <v>1.660860474380344E-9</v>
      </c>
      <c r="S46">
        <f>Q46</f>
        <v>1.1655283433685078E-2</v>
      </c>
      <c r="T46">
        <f>R46</f>
        <v>1.660860474380344E-9</v>
      </c>
      <c r="U46">
        <f>Q45</f>
        <v>1.1655082961800053E-2</v>
      </c>
      <c r="V46">
        <f>R45</f>
        <v>5.2617403586227749E-9</v>
      </c>
      <c r="W46">
        <f>Q47</f>
        <v>1.1655463042979505E-2</v>
      </c>
      <c r="X46">
        <f>R47</f>
        <v>3.4874628031169331E-9</v>
      </c>
      <c r="Y46">
        <f t="shared" ref="Y46:Y54" si="33">U46-S46</f>
        <v>-2.004718850246584E-7</v>
      </c>
      <c r="Z46">
        <f t="shared" si="9"/>
        <v>5.5176416263580069E-9</v>
      </c>
      <c r="AA46">
        <f t="shared" ref="AA46:AA54" si="34">W46-S46</f>
        <v>1.7960929442686902E-7</v>
      </c>
      <c r="AB46">
        <f t="shared" si="11"/>
        <v>3.8627521689183113E-9</v>
      </c>
      <c r="AC46" s="1">
        <f t="shared" si="4"/>
        <v>-1.1072735985896625E-11</v>
      </c>
      <c r="AD46" s="1">
        <f t="shared" si="12"/>
        <v>-3.0667629156265718E-13</v>
      </c>
      <c r="AE46" s="1">
        <f t="shared" si="4"/>
        <v>9.9204249890565599E-12</v>
      </c>
      <c r="AF46" s="1">
        <f t="shared" si="13"/>
        <v>2.1554802821332783E-13</v>
      </c>
      <c r="AG46">
        <f t="shared" si="21"/>
        <v>-5.3067633904306166E-24</v>
      </c>
      <c r="AH46">
        <f t="shared" si="22"/>
        <v>-1.4697889653023728E-25</v>
      </c>
      <c r="AI46">
        <f t="shared" si="14"/>
        <v>4.7545022491724659E-24</v>
      </c>
      <c r="AJ46">
        <f t="shared" si="15"/>
        <v>1.0330440339758255E-25</v>
      </c>
      <c r="AK46">
        <f t="shared" si="5"/>
        <v>-6.6931466666666672</v>
      </c>
      <c r="AL46">
        <f t="shared" si="16"/>
        <v>141.34044444444444</v>
      </c>
      <c r="AM46">
        <f t="shared" si="17"/>
        <v>-85.955777777777797</v>
      </c>
      <c r="AN46" s="1">
        <f t="shared" si="18"/>
        <v>0.58423999999999976</v>
      </c>
      <c r="AO46" s="1">
        <f t="shared" si="19"/>
        <v>9.228637019712066E-2</v>
      </c>
      <c r="AP46" s="1">
        <f t="shared" si="20"/>
        <v>0.58472269902222218</v>
      </c>
    </row>
    <row r="47" spans="3:42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29"/>
        <v>18.292183341523184</v>
      </c>
      <c r="M47">
        <f t="shared" si="30"/>
        <v>0.85468951406583948</v>
      </c>
      <c r="N47">
        <v>7.2</v>
      </c>
      <c r="O47">
        <f t="shared" si="31"/>
        <v>1.3985066666666671E-2</v>
      </c>
      <c r="P47">
        <f t="shared" si="32"/>
        <v>4.5414506666666673E-5</v>
      </c>
      <c r="Q47">
        <f t="shared" si="6"/>
        <v>1.1655463042979505E-2</v>
      </c>
      <c r="R47">
        <f t="shared" si="7"/>
        <v>3.4874628031169331E-9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e">
        <f t="shared" si="33"/>
        <v>#VALUE!</v>
      </c>
      <c r="Z47" t="e">
        <f t="shared" si="9"/>
        <v>#VALUE!</v>
      </c>
      <c r="AA47" t="e">
        <f t="shared" si="34"/>
        <v>#VALUE!</v>
      </c>
      <c r="AB47" t="e">
        <f t="shared" si="11"/>
        <v>#VALUE!</v>
      </c>
      <c r="AC47" s="1" t="e">
        <f t="shared" si="4"/>
        <v>#VALUE!</v>
      </c>
      <c r="AD47" s="1" t="e">
        <f t="shared" si="12"/>
        <v>#VALUE!</v>
      </c>
      <c r="AE47" s="1" t="e">
        <f t="shared" si="4"/>
        <v>#VALUE!</v>
      </c>
      <c r="AF47" s="1" t="e">
        <f t="shared" si="13"/>
        <v>#VALUE!</v>
      </c>
      <c r="AG47" t="e">
        <f t="shared" si="21"/>
        <v>#VALUE!</v>
      </c>
      <c r="AH47" t="e">
        <f t="shared" si="22"/>
        <v>#VALUE!</v>
      </c>
      <c r="AI47" t="e">
        <f t="shared" si="14"/>
        <v>#VALUE!</v>
      </c>
      <c r="AJ47" t="e">
        <f t="shared" si="15"/>
        <v>#VALUE!</v>
      </c>
      <c r="AK47">
        <f t="shared" si="5"/>
        <v>-6.6931466666666672</v>
      </c>
      <c r="AL47">
        <f t="shared" si="16"/>
        <v>141.34044444444444</v>
      </c>
      <c r="AM47">
        <f t="shared" si="17"/>
        <v>-85.955777777777797</v>
      </c>
      <c r="AN47" s="1">
        <f t="shared" si="18"/>
        <v>0.58423999999999976</v>
      </c>
      <c r="AO47" s="1">
        <f t="shared" si="19"/>
        <v>9.228637019712066E-2</v>
      </c>
      <c r="AP47" s="1">
        <f t="shared" si="20"/>
        <v>0.58472269902222218</v>
      </c>
    </row>
    <row r="48" spans="3:42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29"/>
        <v>13.932869337184865</v>
      </c>
      <c r="M48">
        <f t="shared" si="30"/>
        <v>0.49978596134488568</v>
      </c>
      <c r="N48">
        <v>7.2</v>
      </c>
      <c r="O48">
        <f t="shared" si="31"/>
        <v>9.6348000000000024E-3</v>
      </c>
      <c r="P48">
        <f t="shared" si="32"/>
        <v>3.9931359999999999E-5</v>
      </c>
      <c r="Q48">
        <f t="shared" si="6"/>
        <v>1.1655745146504084E-2</v>
      </c>
      <c r="R48">
        <f t="shared" si="7"/>
        <v>2.1125000932589134E-9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e">
        <f t="shared" si="33"/>
        <v>#VALUE!</v>
      </c>
      <c r="Z48" t="e">
        <f t="shared" si="9"/>
        <v>#VALUE!</v>
      </c>
      <c r="AA48" t="e">
        <f t="shared" si="34"/>
        <v>#VALUE!</v>
      </c>
      <c r="AB48" t="e">
        <f t="shared" si="11"/>
        <v>#VALUE!</v>
      </c>
      <c r="AC48" s="1" t="e">
        <f t="shared" si="4"/>
        <v>#VALUE!</v>
      </c>
      <c r="AD48" s="1" t="e">
        <f t="shared" si="12"/>
        <v>#VALUE!</v>
      </c>
      <c r="AE48" s="1" t="e">
        <f t="shared" si="4"/>
        <v>#VALUE!</v>
      </c>
      <c r="AF48" s="1" t="e">
        <f t="shared" si="13"/>
        <v>#VALUE!</v>
      </c>
      <c r="AG48" t="e">
        <f t="shared" si="21"/>
        <v>#VALUE!</v>
      </c>
      <c r="AH48" t="e">
        <f t="shared" si="22"/>
        <v>#VALUE!</v>
      </c>
      <c r="AI48" t="e">
        <f t="shared" si="14"/>
        <v>#VALUE!</v>
      </c>
      <c r="AJ48" t="e">
        <f t="shared" si="15"/>
        <v>#VALUE!</v>
      </c>
      <c r="AK48">
        <f t="shared" si="5"/>
        <v>-6.6931466666666672</v>
      </c>
      <c r="AL48">
        <f t="shared" si="16"/>
        <v>141.34044444444444</v>
      </c>
      <c r="AM48">
        <f t="shared" si="17"/>
        <v>-85.955777777777797</v>
      </c>
      <c r="AN48" s="1">
        <f t="shared" si="18"/>
        <v>0.58423999999999976</v>
      </c>
      <c r="AO48" s="1">
        <f t="shared" si="19"/>
        <v>9.228637019712066E-2</v>
      </c>
      <c r="AP48" s="1">
        <f t="shared" si="20"/>
        <v>0.58472269902222218</v>
      </c>
    </row>
    <row r="49" spans="3:42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29"/>
        <v>32.091454359522743</v>
      </c>
      <c r="M49">
        <f t="shared" si="30"/>
        <v>0.98783769269699206</v>
      </c>
      <c r="N49">
        <v>7.2</v>
      </c>
      <c r="O49">
        <f t="shared" si="31"/>
        <v>4.0057733333333321E-3</v>
      </c>
      <c r="P49">
        <f t="shared" si="32"/>
        <v>7.6274893333333341E-5</v>
      </c>
      <c r="Q49">
        <f t="shared" si="6"/>
        <v>1.1655955947150803E-2</v>
      </c>
      <c r="R49">
        <f t="shared" si="7"/>
        <v>1.6776449607893935E-9</v>
      </c>
      <c r="S49">
        <f>Q49</f>
        <v>1.1655955947150803E-2</v>
      </c>
      <c r="T49">
        <f>R49</f>
        <v>1.6776449607893935E-9</v>
      </c>
      <c r="U49">
        <f>Q48</f>
        <v>1.1655745146504084E-2</v>
      </c>
      <c r="V49">
        <f>R48</f>
        <v>2.1125000932589134E-9</v>
      </c>
      <c r="W49" t="s">
        <v>18</v>
      </c>
      <c r="X49" t="s">
        <v>18</v>
      </c>
      <c r="Y49">
        <f t="shared" si="33"/>
        <v>-2.1080064671955001E-7</v>
      </c>
      <c r="Z49">
        <f t="shared" si="9"/>
        <v>2.6976191833690989E-9</v>
      </c>
      <c r="AA49" t="e">
        <f t="shared" si="34"/>
        <v>#VALUE!</v>
      </c>
      <c r="AB49" t="e">
        <f t="shared" si="11"/>
        <v>#VALUE!</v>
      </c>
      <c r="AC49" s="1">
        <f t="shared" si="4"/>
        <v>-1.164322820875725E-11</v>
      </c>
      <c r="AD49" s="1">
        <f t="shared" si="12"/>
        <v>-1.5328904977897425E-13</v>
      </c>
      <c r="AE49" s="1" t="e">
        <f t="shared" si="4"/>
        <v>#VALUE!</v>
      </c>
      <c r="AF49" s="1" t="e">
        <f t="shared" si="13"/>
        <v>#VALUE!</v>
      </c>
      <c r="AG49">
        <f t="shared" si="21"/>
        <v>-5.5801797571405466E-24</v>
      </c>
      <c r="AH49">
        <f t="shared" si="22"/>
        <v>-7.3465918320194239E-26</v>
      </c>
      <c r="AI49" t="e">
        <f t="shared" si="14"/>
        <v>#VALUE!</v>
      </c>
      <c r="AJ49" t="e">
        <f t="shared" si="15"/>
        <v>#VALUE!</v>
      </c>
      <c r="AK49">
        <f t="shared" si="5"/>
        <v>-6.6931466666666672</v>
      </c>
      <c r="AL49">
        <f t="shared" si="16"/>
        <v>141.34044444444444</v>
      </c>
      <c r="AM49">
        <f t="shared" si="17"/>
        <v>-85.955777777777797</v>
      </c>
      <c r="AN49" s="1">
        <f t="shared" si="18"/>
        <v>0.58423999999999976</v>
      </c>
      <c r="AO49" s="1">
        <f t="shared" si="19"/>
        <v>9.228637019712066E-2</v>
      </c>
      <c r="AP49" s="1">
        <f t="shared" si="20"/>
        <v>0.58472269902222218</v>
      </c>
    </row>
    <row r="50" spans="3:42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29"/>
        <v>33.864328685443951</v>
      </c>
      <c r="M50">
        <f t="shared" si="30"/>
        <v>1.0721838406835953</v>
      </c>
      <c r="N50">
        <v>7.2</v>
      </c>
      <c r="O50">
        <f t="shared" si="31"/>
        <v>-3.7202666666666575E-3</v>
      </c>
      <c r="P50">
        <f t="shared" si="32"/>
        <v>7.9246160000000004E-5</v>
      </c>
      <c r="Q50">
        <f t="shared" si="6"/>
        <v>1.1655962003001704E-2</v>
      </c>
      <c r="R50">
        <f t="shared" si="7"/>
        <v>1.6187662790714515E-9</v>
      </c>
      <c r="S50">
        <f>Q50</f>
        <v>1.1655962003001704E-2</v>
      </c>
      <c r="T50">
        <f>R50</f>
        <v>1.6187662790714515E-9</v>
      </c>
      <c r="U50" t="s">
        <v>18</v>
      </c>
      <c r="V50" t="s">
        <v>18</v>
      </c>
      <c r="W50">
        <f>Q51</f>
        <v>1.1655745935914192E-2</v>
      </c>
      <c r="X50">
        <f>R51</f>
        <v>1.9555087289124286E-9</v>
      </c>
      <c r="Y50" t="e">
        <f t="shared" si="33"/>
        <v>#VALUE!</v>
      </c>
      <c r="Z50" t="e">
        <f t="shared" si="9"/>
        <v>#VALUE!</v>
      </c>
      <c r="AA50">
        <f t="shared" si="34"/>
        <v>-2.1606708751169268E-7</v>
      </c>
      <c r="AB50">
        <f t="shared" si="11"/>
        <v>2.5385859558249223E-9</v>
      </c>
      <c r="AC50" s="1" t="e">
        <f t="shared" si="4"/>
        <v>#VALUE!</v>
      </c>
      <c r="AD50" s="1" t="e">
        <f t="shared" si="12"/>
        <v>#VALUE!</v>
      </c>
      <c r="AE50" s="1">
        <f t="shared" si="4"/>
        <v>-1.1934111433951542E-11</v>
      </c>
      <c r="AF50" s="1">
        <f t="shared" si="13"/>
        <v>-1.4499211978406473E-13</v>
      </c>
      <c r="AG50" t="e">
        <f t="shared" si="21"/>
        <v>#VALUE!</v>
      </c>
      <c r="AH50" t="e">
        <f t="shared" si="22"/>
        <v>#VALUE!</v>
      </c>
      <c r="AI50">
        <f t="shared" si="14"/>
        <v>-5.7195896060087586E-24</v>
      </c>
      <c r="AJ50">
        <f t="shared" si="15"/>
        <v>-6.9489498724709225E-26</v>
      </c>
      <c r="AK50">
        <f t="shared" si="5"/>
        <v>-6.6931466666666672</v>
      </c>
      <c r="AL50">
        <f t="shared" si="16"/>
        <v>141.34044444444444</v>
      </c>
      <c r="AM50">
        <f t="shared" si="17"/>
        <v>-85.955777777777797</v>
      </c>
      <c r="AN50" s="1">
        <f t="shared" si="18"/>
        <v>0.58423999999999976</v>
      </c>
      <c r="AO50" s="1">
        <f t="shared" si="19"/>
        <v>9.228637019712066E-2</v>
      </c>
      <c r="AP50" s="1">
        <f t="shared" si="20"/>
        <v>0.58472269902222218</v>
      </c>
    </row>
    <row r="51" spans="3:42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29"/>
        <v>14.045149679182941</v>
      </c>
      <c r="M51">
        <f t="shared" si="30"/>
        <v>0.52751971541149068</v>
      </c>
      <c r="N51">
        <v>7.2</v>
      </c>
      <c r="O51">
        <f t="shared" si="31"/>
        <v>-9.6198666666666606E-3</v>
      </c>
      <c r="P51">
        <f t="shared" si="32"/>
        <v>3.7021226666666668E-5</v>
      </c>
      <c r="Q51">
        <f t="shared" si="6"/>
        <v>1.1655745935914192E-2</v>
      </c>
      <c r="R51">
        <f t="shared" si="7"/>
        <v>1.9555087289124286E-9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e">
        <f t="shared" si="33"/>
        <v>#VALUE!</v>
      </c>
      <c r="Z51" t="e">
        <f t="shared" si="9"/>
        <v>#VALUE!</v>
      </c>
      <c r="AA51" t="e">
        <f t="shared" si="34"/>
        <v>#VALUE!</v>
      </c>
      <c r="AB51" t="e">
        <f t="shared" si="11"/>
        <v>#VALUE!</v>
      </c>
      <c r="AC51" s="1" t="e">
        <f t="shared" si="4"/>
        <v>#VALUE!</v>
      </c>
      <c r="AD51" s="1" t="e">
        <f t="shared" si="12"/>
        <v>#VALUE!</v>
      </c>
      <c r="AE51" s="1" t="e">
        <f t="shared" si="4"/>
        <v>#VALUE!</v>
      </c>
      <c r="AF51" s="1" t="e">
        <f t="shared" si="13"/>
        <v>#VALUE!</v>
      </c>
      <c r="AG51" t="e">
        <f t="shared" si="21"/>
        <v>#VALUE!</v>
      </c>
      <c r="AH51" t="e">
        <f t="shared" si="22"/>
        <v>#VALUE!</v>
      </c>
      <c r="AI51" t="e">
        <f t="shared" si="14"/>
        <v>#VALUE!</v>
      </c>
      <c r="AJ51" t="e">
        <f t="shared" si="15"/>
        <v>#VALUE!</v>
      </c>
      <c r="AK51">
        <f t="shared" si="5"/>
        <v>-6.6931466666666672</v>
      </c>
      <c r="AL51">
        <f t="shared" si="16"/>
        <v>141.34044444444444</v>
      </c>
      <c r="AM51">
        <f t="shared" si="17"/>
        <v>-85.955777777777797</v>
      </c>
      <c r="AN51" s="1">
        <f t="shared" si="18"/>
        <v>0.58423999999999976</v>
      </c>
      <c r="AO51" s="1">
        <f t="shared" si="19"/>
        <v>9.228637019712066E-2</v>
      </c>
      <c r="AP51" s="1">
        <f t="shared" si="20"/>
        <v>0.58472269902222218</v>
      </c>
    </row>
    <row r="52" spans="3:42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29"/>
        <v>14.789835033675477</v>
      </c>
      <c r="M52">
        <f t="shared" si="30"/>
        <v>0.64899056861048343</v>
      </c>
      <c r="N52">
        <v>7.2</v>
      </c>
      <c r="O52">
        <f t="shared" si="31"/>
        <v>-1.3575333333333339E-2</v>
      </c>
      <c r="P52">
        <f t="shared" si="32"/>
        <v>3.3244119999999997E-5</v>
      </c>
      <c r="Q52">
        <f t="shared" si="6"/>
        <v>1.165549404619096E-2</v>
      </c>
      <c r="R52">
        <f t="shared" si="7"/>
        <v>2.4780760514679716E-9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e">
        <f t="shared" si="33"/>
        <v>#VALUE!</v>
      </c>
      <c r="Z52" t="e">
        <f t="shared" si="9"/>
        <v>#VALUE!</v>
      </c>
      <c r="AA52" t="e">
        <f t="shared" si="34"/>
        <v>#VALUE!</v>
      </c>
      <c r="AB52" t="e">
        <f t="shared" si="11"/>
        <v>#VALUE!</v>
      </c>
      <c r="AC52" s="1" t="e">
        <f t="shared" si="4"/>
        <v>#VALUE!</v>
      </c>
      <c r="AD52" s="1" t="e">
        <f t="shared" si="12"/>
        <v>#VALUE!</v>
      </c>
      <c r="AE52" s="1" t="e">
        <f t="shared" si="4"/>
        <v>#VALUE!</v>
      </c>
      <c r="AF52" s="1" t="e">
        <f t="shared" si="13"/>
        <v>#VALUE!</v>
      </c>
      <c r="AG52" t="e">
        <f t="shared" si="21"/>
        <v>#VALUE!</v>
      </c>
      <c r="AH52" t="e">
        <f t="shared" si="22"/>
        <v>#VALUE!</v>
      </c>
      <c r="AI52" t="e">
        <f t="shared" si="14"/>
        <v>#VALUE!</v>
      </c>
      <c r="AJ52" t="e">
        <f t="shared" si="15"/>
        <v>#VALUE!</v>
      </c>
      <c r="AK52">
        <f t="shared" si="5"/>
        <v>-6.6931466666666672</v>
      </c>
      <c r="AL52">
        <f t="shared" si="16"/>
        <v>141.34044444444444</v>
      </c>
      <c r="AM52">
        <f t="shared" si="17"/>
        <v>-85.955777777777797</v>
      </c>
      <c r="AN52" s="1">
        <f t="shared" si="18"/>
        <v>0.58423999999999976</v>
      </c>
      <c r="AO52" s="1">
        <f t="shared" si="19"/>
        <v>9.228637019712066E-2</v>
      </c>
      <c r="AP52" s="1">
        <f t="shared" si="20"/>
        <v>0.58472269902222218</v>
      </c>
    </row>
    <row r="53" spans="3:42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29"/>
        <v>7.2945106936076893</v>
      </c>
      <c r="M53">
        <f t="shared" si="30"/>
        <v>0.26411529887916591</v>
      </c>
      <c r="N53">
        <v>7.2</v>
      </c>
      <c r="O53">
        <f t="shared" si="31"/>
        <v>-1.5917999999999995E-2</v>
      </c>
      <c r="P53">
        <f t="shared" si="32"/>
        <v>2.1014933333333334E-5</v>
      </c>
      <c r="Q53">
        <f t="shared" si="6"/>
        <v>1.1655304350623541E-2</v>
      </c>
      <c r="R53">
        <f t="shared" si="7"/>
        <v>1.8368465309148832E-9</v>
      </c>
      <c r="S53">
        <f>Q53</f>
        <v>1.1655304350623541E-2</v>
      </c>
      <c r="T53">
        <f>R53</f>
        <v>1.8368465309148832E-9</v>
      </c>
      <c r="U53">
        <f>Q52</f>
        <v>1.165549404619096E-2</v>
      </c>
      <c r="V53">
        <f>R52</f>
        <v>2.4780760514679716E-9</v>
      </c>
      <c r="W53">
        <f>Q54</f>
        <v>1.1655102118606438E-2</v>
      </c>
      <c r="X53">
        <f>R54</f>
        <v>3.5945927083841295E-9</v>
      </c>
      <c r="Y53">
        <f t="shared" si="33"/>
        <v>1.8969556741903204E-7</v>
      </c>
      <c r="Z53">
        <f t="shared" si="9"/>
        <v>3.0846176578294325E-9</v>
      </c>
      <c r="AA53">
        <f t="shared" si="34"/>
        <v>-2.022320171029407E-7</v>
      </c>
      <c r="AB53">
        <f t="shared" si="11"/>
        <v>4.036719202186646E-9</v>
      </c>
      <c r="AC53" s="1">
        <f t="shared" si="4"/>
        <v>1.0477523745873076E-11</v>
      </c>
      <c r="AD53" s="1">
        <f t="shared" si="12"/>
        <v>1.7342863267076274E-13</v>
      </c>
      <c r="AE53" s="1">
        <f t="shared" si="4"/>
        <v>-1.116995399629609E-11</v>
      </c>
      <c r="AF53" s="1">
        <f t="shared" si="13"/>
        <v>-2.25622525975869E-13</v>
      </c>
      <c r="AG53">
        <f t="shared" si="21"/>
        <v>5.0214996101945167E-24</v>
      </c>
      <c r="AH53">
        <f t="shared" si="22"/>
        <v>8.3118094740260086E-26</v>
      </c>
      <c r="AI53">
        <f t="shared" si="14"/>
        <v>-5.3533564799015029E-24</v>
      </c>
      <c r="AJ53">
        <f t="shared" si="15"/>
        <v>-1.0813274717560855E-25</v>
      </c>
      <c r="AK53">
        <f t="shared" si="5"/>
        <v>-6.6931466666666672</v>
      </c>
      <c r="AL53">
        <f t="shared" si="16"/>
        <v>141.34044444444444</v>
      </c>
      <c r="AM53">
        <f t="shared" si="17"/>
        <v>-85.955777777777797</v>
      </c>
      <c r="AN53" s="1">
        <f t="shared" si="18"/>
        <v>0.58423999999999976</v>
      </c>
      <c r="AO53" s="1">
        <f t="shared" si="19"/>
        <v>9.228637019712066E-2</v>
      </c>
      <c r="AP53" s="1">
        <f t="shared" si="20"/>
        <v>0.58472269902222218</v>
      </c>
    </row>
    <row r="54" spans="3:42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29"/>
        <v>12.05111195646673</v>
      </c>
      <c r="M54">
        <f t="shared" si="30"/>
        <v>0.60013163340531461</v>
      </c>
      <c r="N54">
        <v>7.2</v>
      </c>
      <c r="O54">
        <f t="shared" si="31"/>
        <v>-1.8084266666666668E-2</v>
      </c>
      <c r="P54">
        <f t="shared" si="32"/>
        <v>3.6198026666666672E-5</v>
      </c>
      <c r="Q54">
        <f t="shared" si="6"/>
        <v>1.1655102118606438E-2</v>
      </c>
      <c r="R54">
        <f t="shared" si="7"/>
        <v>3.5945927083841295E-9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e">
        <f t="shared" si="33"/>
        <v>#VALUE!</v>
      </c>
      <c r="Z54" t="e">
        <f t="shared" si="9"/>
        <v>#VALUE!</v>
      </c>
      <c r="AA54" t="e">
        <f t="shared" si="34"/>
        <v>#VALUE!</v>
      </c>
      <c r="AB54" t="e">
        <f t="shared" si="11"/>
        <v>#VALUE!</v>
      </c>
      <c r="AC54" s="1" t="e">
        <f t="shared" si="4"/>
        <v>#VALUE!</v>
      </c>
      <c r="AD54" s="1" t="e">
        <f t="shared" si="12"/>
        <v>#VALUE!</v>
      </c>
      <c r="AE54" s="1" t="e">
        <f t="shared" si="4"/>
        <v>#VALUE!</v>
      </c>
      <c r="AF54" s="1" t="e">
        <f t="shared" si="13"/>
        <v>#VALUE!</v>
      </c>
      <c r="AG54" t="e">
        <f t="shared" si="21"/>
        <v>#VALUE!</v>
      </c>
      <c r="AH54" t="e">
        <f t="shared" si="22"/>
        <v>#VALUE!</v>
      </c>
      <c r="AI54" t="e">
        <f t="shared" si="14"/>
        <v>#VALUE!</v>
      </c>
      <c r="AJ54" t="e">
        <f t="shared" si="15"/>
        <v>#VALUE!</v>
      </c>
      <c r="AK54">
        <f t="shared" si="5"/>
        <v>-6.6931466666666672</v>
      </c>
      <c r="AL54">
        <f t="shared" si="16"/>
        <v>141.34044444444444</v>
      </c>
      <c r="AM54">
        <f t="shared" si="17"/>
        <v>-85.955777777777797</v>
      </c>
      <c r="AN54" s="1">
        <f t="shared" si="18"/>
        <v>0.58423999999999976</v>
      </c>
      <c r="AO54" s="1">
        <f t="shared" si="19"/>
        <v>9.228637019712066E-2</v>
      </c>
      <c r="AP54" s="1">
        <f t="shared" si="20"/>
        <v>0.58472269902222218</v>
      </c>
    </row>
    <row r="55" spans="3:42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29"/>
        <v>15.364656028110408</v>
      </c>
      <c r="M55" s="1">
        <f t="shared" si="30"/>
        <v>0.89650162629401853</v>
      </c>
      <c r="N55" s="1">
        <v>7.5</v>
      </c>
      <c r="O55" s="1">
        <f t="shared" si="31"/>
        <v>1.8292586666666666E-2</v>
      </c>
      <c r="P55" s="1">
        <f t="shared" si="32"/>
        <v>5.0918186666666671E-5</v>
      </c>
      <c r="Q55" s="1">
        <f t="shared" si="6"/>
        <v>1.1655081312520937E-2</v>
      </c>
      <c r="R55" s="1">
        <f t="shared" si="7"/>
        <v>5.1146122727233987E-9</v>
      </c>
      <c r="S55" s="1" t="s">
        <v>18</v>
      </c>
      <c r="T55" s="1" t="s">
        <v>18</v>
      </c>
      <c r="U55" s="1" t="s">
        <v>18</v>
      </c>
      <c r="V55" s="1" t="s">
        <v>18</v>
      </c>
      <c r="W55" s="1" t="s">
        <v>18</v>
      </c>
      <c r="X55" s="1" t="s">
        <v>18</v>
      </c>
      <c r="Y55" s="1" t="e">
        <f>U55-S55</f>
        <v>#VALUE!</v>
      </c>
      <c r="Z55" s="1" t="e">
        <f t="shared" si="9"/>
        <v>#VALUE!</v>
      </c>
      <c r="AA55" s="1" t="e">
        <f>W55-S55</f>
        <v>#VALUE!</v>
      </c>
      <c r="AB55" s="1" t="e">
        <f t="shared" si="11"/>
        <v>#VALUE!</v>
      </c>
      <c r="AC55" s="1" t="e">
        <f t="shared" si="4"/>
        <v>#VALUE!</v>
      </c>
      <c r="AD55" s="1" t="e">
        <f t="shared" si="12"/>
        <v>#VALUE!</v>
      </c>
      <c r="AE55" s="1" t="e">
        <f t="shared" si="4"/>
        <v>#VALUE!</v>
      </c>
      <c r="AF55" s="1" t="e">
        <f t="shared" si="13"/>
        <v>#VALUE!</v>
      </c>
      <c r="AG55" t="e">
        <f t="shared" si="21"/>
        <v>#VALUE!</v>
      </c>
      <c r="AH55" t="e">
        <f t="shared" si="22"/>
        <v>#VALUE!</v>
      </c>
      <c r="AI55" t="e">
        <f t="shared" si="14"/>
        <v>#VALUE!</v>
      </c>
      <c r="AJ55" t="e">
        <f t="shared" si="15"/>
        <v>#VALUE!</v>
      </c>
      <c r="AK55">
        <f t="shared" si="5"/>
        <v>-6.8178533333333338</v>
      </c>
      <c r="AL55">
        <f t="shared" si="16"/>
        <v>143.56255555555555</v>
      </c>
      <c r="AM55">
        <f t="shared" si="17"/>
        <v>-97.054622222222235</v>
      </c>
      <c r="AN55" s="1">
        <f t="shared" si="18"/>
        <v>0.5972075</v>
      </c>
      <c r="AO55" s="1">
        <f t="shared" si="19"/>
        <v>9.5431965294653767E-2</v>
      </c>
      <c r="AP55" s="1">
        <f t="shared" si="20"/>
        <v>0.59616029444444441</v>
      </c>
    </row>
    <row r="56" spans="3:42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29"/>
        <v>5.9503485328178618</v>
      </c>
      <c r="M56">
        <f t="shared" si="30"/>
        <v>0.29623155343525698</v>
      </c>
      <c r="N56">
        <v>7.5</v>
      </c>
      <c r="O56">
        <f t="shared" si="31"/>
        <v>1.6132759999999999E-2</v>
      </c>
      <c r="P56">
        <f t="shared" si="32"/>
        <v>1.9982386666666668E-5</v>
      </c>
      <c r="Q56">
        <f t="shared" si="6"/>
        <v>1.1655285452510638E-2</v>
      </c>
      <c r="R56">
        <f t="shared" si="7"/>
        <v>1.7701623161936285E-9</v>
      </c>
      <c r="S56">
        <f>Q56</f>
        <v>1.1655285452510638E-2</v>
      </c>
      <c r="T56">
        <f>R56</f>
        <v>1.7701623161936285E-9</v>
      </c>
      <c r="U56">
        <f>Q55</f>
        <v>1.1655081312520937E-2</v>
      </c>
      <c r="V56">
        <f>R55</f>
        <v>5.1146122727233987E-9</v>
      </c>
      <c r="W56">
        <f>Q57</f>
        <v>1.1655467356126379E-2</v>
      </c>
      <c r="X56">
        <f>R57</f>
        <v>3.302469616067942E-9</v>
      </c>
      <c r="Y56">
        <f t="shared" ref="Y56:Y64" si="35">U56-S56</f>
        <v>-2.0413998970056357E-7</v>
      </c>
      <c r="Z56">
        <f t="shared" si="9"/>
        <v>5.4122761686710698E-9</v>
      </c>
      <c r="AA56">
        <f t="shared" ref="AA56:AA64" si="36">W56-S56</f>
        <v>1.8190361574139946E-7</v>
      </c>
      <c r="AB56">
        <f t="shared" si="11"/>
        <v>3.7469694675462641E-9</v>
      </c>
      <c r="AC56" s="1">
        <f t="shared" si="4"/>
        <v>-1.1275337735463329E-11</v>
      </c>
      <c r="AD56" s="1">
        <f t="shared" si="12"/>
        <v>-3.0096568253481618E-13</v>
      </c>
      <c r="AE56" s="1">
        <f t="shared" si="4"/>
        <v>1.004714806635733E-11</v>
      </c>
      <c r="AF56" s="1">
        <f t="shared" si="13"/>
        <v>2.0927791664866325E-13</v>
      </c>
      <c r="AG56">
        <f t="shared" si="21"/>
        <v>-5.4038631089470894E-24</v>
      </c>
      <c r="AH56">
        <f t="shared" si="22"/>
        <v>-1.4424200738516885E-25</v>
      </c>
      <c r="AI56">
        <f t="shared" si="14"/>
        <v>4.8152360540964696E-24</v>
      </c>
      <c r="AJ56">
        <f t="shared" si="15"/>
        <v>1.0029936484634654E-25</v>
      </c>
      <c r="AK56">
        <f t="shared" si="5"/>
        <v>-6.8178533333333338</v>
      </c>
      <c r="AL56">
        <f t="shared" si="16"/>
        <v>143.56255555555555</v>
      </c>
      <c r="AM56">
        <f t="shared" si="17"/>
        <v>-97.054622222222235</v>
      </c>
      <c r="AN56" s="1">
        <f t="shared" si="18"/>
        <v>0.5972075</v>
      </c>
      <c r="AO56" s="1">
        <f t="shared" si="19"/>
        <v>9.5431965294653767E-2</v>
      </c>
      <c r="AP56" s="1">
        <f t="shared" si="20"/>
        <v>0.59616029444444441</v>
      </c>
    </row>
    <row r="57" spans="3:42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29"/>
        <v>17.95763548438973</v>
      </c>
      <c r="M57">
        <f t="shared" si="30"/>
        <v>0.89277310359075424</v>
      </c>
      <c r="N57">
        <v>7.5</v>
      </c>
      <c r="O57">
        <f t="shared" si="31"/>
        <v>1.3928786666666663E-2</v>
      </c>
      <c r="P57">
        <f t="shared" si="32"/>
        <v>4.3179266666666675E-5</v>
      </c>
      <c r="Q57">
        <f t="shared" si="6"/>
        <v>1.1655467356126379E-2</v>
      </c>
      <c r="R57">
        <f t="shared" si="7"/>
        <v>3.302469616067942E-9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e">
        <f t="shared" si="35"/>
        <v>#VALUE!</v>
      </c>
      <c r="Z57" t="e">
        <f t="shared" si="9"/>
        <v>#VALUE!</v>
      </c>
      <c r="AA57" t="e">
        <f t="shared" si="36"/>
        <v>#VALUE!</v>
      </c>
      <c r="AB57" t="e">
        <f t="shared" si="11"/>
        <v>#VALUE!</v>
      </c>
      <c r="AC57" s="1" t="e">
        <f t="shared" si="4"/>
        <v>#VALUE!</v>
      </c>
      <c r="AD57" s="1" t="e">
        <f t="shared" si="12"/>
        <v>#VALUE!</v>
      </c>
      <c r="AE57" s="1" t="e">
        <f t="shared" si="4"/>
        <v>#VALUE!</v>
      </c>
      <c r="AF57" s="1" t="e">
        <f t="shared" si="13"/>
        <v>#VALUE!</v>
      </c>
      <c r="AG57" t="e">
        <f t="shared" si="21"/>
        <v>#VALUE!</v>
      </c>
      <c r="AH57" t="e">
        <f t="shared" si="22"/>
        <v>#VALUE!</v>
      </c>
      <c r="AI57" t="e">
        <f t="shared" si="14"/>
        <v>#VALUE!</v>
      </c>
      <c r="AJ57" t="e">
        <f t="shared" si="15"/>
        <v>#VALUE!</v>
      </c>
      <c r="AK57">
        <f t="shared" si="5"/>
        <v>-6.8178533333333338</v>
      </c>
      <c r="AL57">
        <f t="shared" si="16"/>
        <v>143.56255555555555</v>
      </c>
      <c r="AM57">
        <f t="shared" si="17"/>
        <v>-97.054622222222235</v>
      </c>
      <c r="AN57" s="1">
        <f t="shared" si="18"/>
        <v>0.5972075</v>
      </c>
      <c r="AO57" s="1">
        <f t="shared" si="19"/>
        <v>9.5431965294653767E-2</v>
      </c>
      <c r="AP57" s="1">
        <f t="shared" si="20"/>
        <v>0.59616029444444441</v>
      </c>
    </row>
    <row r="58" spans="3:42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29"/>
        <v>14.189024792151733</v>
      </c>
      <c r="M58">
        <f t="shared" si="30"/>
        <v>0.53656584190635837</v>
      </c>
      <c r="N58">
        <v>7.5</v>
      </c>
      <c r="O58">
        <f t="shared" si="31"/>
        <v>9.6569199999999994E-3</v>
      </c>
      <c r="P58">
        <f t="shared" si="32"/>
        <v>4.3603000000000002E-5</v>
      </c>
      <c r="Q58">
        <f t="shared" si="6"/>
        <v>1.1655743974940052E-2</v>
      </c>
      <c r="R58">
        <f t="shared" si="7"/>
        <v>2.3120380607689697E-9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e">
        <f t="shared" si="35"/>
        <v>#VALUE!</v>
      </c>
      <c r="Z58" t="e">
        <f t="shared" si="9"/>
        <v>#VALUE!</v>
      </c>
      <c r="AA58" t="e">
        <f t="shared" si="36"/>
        <v>#VALUE!</v>
      </c>
      <c r="AB58" t="e">
        <f t="shared" si="11"/>
        <v>#VALUE!</v>
      </c>
      <c r="AC58" s="1" t="e">
        <f t="shared" si="4"/>
        <v>#VALUE!</v>
      </c>
      <c r="AD58" s="1" t="e">
        <f t="shared" si="12"/>
        <v>#VALUE!</v>
      </c>
      <c r="AE58" s="1" t="e">
        <f t="shared" si="4"/>
        <v>#VALUE!</v>
      </c>
      <c r="AF58" s="1" t="e">
        <f t="shared" si="13"/>
        <v>#VALUE!</v>
      </c>
      <c r="AG58" t="e">
        <f t="shared" si="21"/>
        <v>#VALUE!</v>
      </c>
      <c r="AH58" t="e">
        <f t="shared" si="22"/>
        <v>#VALUE!</v>
      </c>
      <c r="AI58" t="e">
        <f t="shared" si="14"/>
        <v>#VALUE!</v>
      </c>
      <c r="AJ58" t="e">
        <f t="shared" si="15"/>
        <v>#VALUE!</v>
      </c>
      <c r="AK58">
        <f t="shared" si="5"/>
        <v>-6.8178533333333338</v>
      </c>
      <c r="AL58">
        <f t="shared" si="16"/>
        <v>143.56255555555555</v>
      </c>
      <c r="AM58">
        <f t="shared" si="17"/>
        <v>-97.054622222222235</v>
      </c>
      <c r="AN58" s="1">
        <f t="shared" si="18"/>
        <v>0.5972075</v>
      </c>
      <c r="AO58" s="1">
        <f t="shared" si="19"/>
        <v>9.5431965294653767E-2</v>
      </c>
      <c r="AP58" s="1">
        <f t="shared" si="20"/>
        <v>0.59616029444444441</v>
      </c>
    </row>
    <row r="59" spans="3:42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29"/>
        <v>32.258176228919282</v>
      </c>
      <c r="M59">
        <f t="shared" si="30"/>
        <v>1.0566497449563275</v>
      </c>
      <c r="N59">
        <v>7.5</v>
      </c>
      <c r="O59">
        <f t="shared" si="31"/>
        <v>3.966759999999998E-3</v>
      </c>
      <c r="P59">
        <f t="shared" si="32"/>
        <v>8.2595613333333331E-5</v>
      </c>
      <c r="Q59">
        <f t="shared" si="6"/>
        <v>1.1655956801059558E-2</v>
      </c>
      <c r="R59">
        <f t="shared" si="7"/>
        <v>1.7989742727466531E-9</v>
      </c>
      <c r="S59">
        <f>Q59</f>
        <v>1.1655956801059558E-2</v>
      </c>
      <c r="T59">
        <f>R59</f>
        <v>1.7989742727466531E-9</v>
      </c>
      <c r="U59">
        <f>Q58</f>
        <v>1.1655743974940052E-2</v>
      </c>
      <c r="V59">
        <f>R58</f>
        <v>2.3120380607689697E-9</v>
      </c>
      <c r="W59" t="s">
        <v>18</v>
      </c>
      <c r="X59" t="s">
        <v>18</v>
      </c>
      <c r="Y59">
        <f t="shared" si="35"/>
        <v>-2.128261195055714E-7</v>
      </c>
      <c r="Z59">
        <f t="shared" si="9"/>
        <v>2.929475794139403E-9</v>
      </c>
      <c r="AA59" t="e">
        <f t="shared" si="36"/>
        <v>#VALUE!</v>
      </c>
      <c r="AB59" t="e">
        <f t="shared" si="11"/>
        <v>#VALUE!</v>
      </c>
      <c r="AC59" s="1">
        <f t="shared" si="4"/>
        <v>-1.1755101878241999E-11</v>
      </c>
      <c r="AD59" s="1">
        <f t="shared" si="12"/>
        <v>-1.6583965858668406E-13</v>
      </c>
      <c r="AE59" s="1" t="e">
        <f t="shared" si="4"/>
        <v>#VALUE!</v>
      </c>
      <c r="AF59" s="1" t="e">
        <f t="shared" si="13"/>
        <v>#VALUE!</v>
      </c>
      <c r="AG59">
        <f t="shared" si="21"/>
        <v>-5.6337967759452024E-24</v>
      </c>
      <c r="AH59">
        <f t="shared" si="22"/>
        <v>-7.9480972904102241E-26</v>
      </c>
      <c r="AI59" t="e">
        <f t="shared" si="14"/>
        <v>#VALUE!</v>
      </c>
      <c r="AJ59" t="e">
        <f t="shared" si="15"/>
        <v>#VALUE!</v>
      </c>
      <c r="AK59">
        <f t="shared" si="5"/>
        <v>-6.8178533333333338</v>
      </c>
      <c r="AL59">
        <f t="shared" si="16"/>
        <v>143.56255555555555</v>
      </c>
      <c r="AM59">
        <f t="shared" si="17"/>
        <v>-97.054622222222235</v>
      </c>
      <c r="AN59" s="1">
        <f t="shared" si="18"/>
        <v>0.5972075</v>
      </c>
      <c r="AO59" s="1">
        <f t="shared" si="19"/>
        <v>9.5431965294653767E-2</v>
      </c>
      <c r="AP59" s="1">
        <f t="shared" si="20"/>
        <v>0.59616029444444441</v>
      </c>
    </row>
    <row r="60" spans="3:42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29"/>
        <v>33.632293969605264</v>
      </c>
      <c r="M60">
        <f t="shared" si="30"/>
        <v>1.1303114246953072</v>
      </c>
      <c r="N60">
        <v>7.5</v>
      </c>
      <c r="O60">
        <f t="shared" si="31"/>
        <v>-3.696933333333324E-3</v>
      </c>
      <c r="P60">
        <f t="shared" si="32"/>
        <v>8.4797253333333337E-5</v>
      </c>
      <c r="Q60">
        <f t="shared" si="6"/>
        <v>1.1655962478138451E-2</v>
      </c>
      <c r="R60">
        <f t="shared" si="7"/>
        <v>1.7212947238556432E-9</v>
      </c>
      <c r="S60">
        <f>Q60</f>
        <v>1.1655962478138451E-2</v>
      </c>
      <c r="T60">
        <f>R60</f>
        <v>1.7212947238556432E-9</v>
      </c>
      <c r="U60" t="s">
        <v>18</v>
      </c>
      <c r="V60" t="s">
        <v>18</v>
      </c>
      <c r="W60">
        <f>Q61</f>
        <v>1.165574420748911E-2</v>
      </c>
      <c r="X60">
        <f>R61</f>
        <v>2.0626075967863341E-9</v>
      </c>
      <c r="Y60" t="e">
        <f t="shared" si="35"/>
        <v>#VALUE!</v>
      </c>
      <c r="Z60" t="e">
        <f t="shared" si="9"/>
        <v>#VALUE!</v>
      </c>
      <c r="AA60">
        <f t="shared" si="36"/>
        <v>-2.182706493412262E-7</v>
      </c>
      <c r="AB60">
        <f t="shared" si="11"/>
        <v>2.686485738784774E-9</v>
      </c>
      <c r="AC60" s="1" t="e">
        <f t="shared" si="4"/>
        <v>#VALUE!</v>
      </c>
      <c r="AD60" s="1" t="e">
        <f t="shared" si="12"/>
        <v>#VALUE!</v>
      </c>
      <c r="AE60" s="1">
        <f t="shared" si="4"/>
        <v>-1.2055821559857841E-11</v>
      </c>
      <c r="AF60" s="1">
        <f t="shared" si="13"/>
        <v>-1.5299741430271221E-13</v>
      </c>
      <c r="AG60" t="e">
        <f t="shared" si="21"/>
        <v>#VALUE!</v>
      </c>
      <c r="AH60" t="e">
        <f t="shared" si="22"/>
        <v>#VALUE!</v>
      </c>
      <c r="AI60">
        <f t="shared" si="14"/>
        <v>-5.7779208839536954E-24</v>
      </c>
      <c r="AJ60">
        <f t="shared" si="15"/>
        <v>-7.3326147944494021E-26</v>
      </c>
      <c r="AK60">
        <f t="shared" si="5"/>
        <v>-6.8178533333333338</v>
      </c>
      <c r="AL60">
        <f t="shared" si="16"/>
        <v>143.56255555555555</v>
      </c>
      <c r="AM60">
        <f t="shared" si="17"/>
        <v>-97.054622222222235</v>
      </c>
      <c r="AN60" s="1">
        <f t="shared" si="18"/>
        <v>0.5972075</v>
      </c>
      <c r="AO60" s="1">
        <f t="shared" si="19"/>
        <v>9.5431965294653767E-2</v>
      </c>
      <c r="AP60" s="1">
        <f t="shared" si="20"/>
        <v>0.59616029444444441</v>
      </c>
    </row>
    <row r="61" spans="3:42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29"/>
        <v>14.539624831310627</v>
      </c>
      <c r="M61">
        <f t="shared" si="30"/>
        <v>0.56813683186666464</v>
      </c>
      <c r="N61">
        <v>7.5</v>
      </c>
      <c r="O61">
        <f t="shared" si="31"/>
        <v>-9.6525333333333397E-3</v>
      </c>
      <c r="P61">
        <f t="shared" si="32"/>
        <v>3.8916640000000002E-5</v>
      </c>
      <c r="Q61">
        <f t="shared" si="6"/>
        <v>1.165574420748911E-2</v>
      </c>
      <c r="R61">
        <f t="shared" si="7"/>
        <v>2.0626075967863341E-9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e">
        <f t="shared" si="35"/>
        <v>#VALUE!</v>
      </c>
      <c r="Z61" t="e">
        <f t="shared" si="9"/>
        <v>#VALUE!</v>
      </c>
      <c r="AA61" t="e">
        <f t="shared" si="36"/>
        <v>#VALUE!</v>
      </c>
      <c r="AB61" t="e">
        <f t="shared" si="11"/>
        <v>#VALUE!</v>
      </c>
      <c r="AC61" s="1" t="e">
        <f t="shared" si="4"/>
        <v>#VALUE!</v>
      </c>
      <c r="AD61" s="1" t="e">
        <f t="shared" si="12"/>
        <v>#VALUE!</v>
      </c>
      <c r="AE61" s="1" t="e">
        <f t="shared" si="4"/>
        <v>#VALUE!</v>
      </c>
      <c r="AF61" s="1" t="e">
        <f t="shared" si="13"/>
        <v>#VALUE!</v>
      </c>
      <c r="AG61" t="e">
        <f t="shared" si="21"/>
        <v>#VALUE!</v>
      </c>
      <c r="AH61" t="e">
        <f t="shared" si="22"/>
        <v>#VALUE!</v>
      </c>
      <c r="AI61" t="e">
        <f t="shared" si="14"/>
        <v>#VALUE!</v>
      </c>
      <c r="AJ61" t="e">
        <f t="shared" si="15"/>
        <v>#VALUE!</v>
      </c>
      <c r="AK61">
        <f t="shared" si="5"/>
        <v>-6.8178533333333338</v>
      </c>
      <c r="AL61">
        <f t="shared" si="16"/>
        <v>143.56255555555555</v>
      </c>
      <c r="AM61">
        <f t="shared" si="17"/>
        <v>-97.054622222222235</v>
      </c>
      <c r="AN61" s="1">
        <f t="shared" si="18"/>
        <v>0.5972075</v>
      </c>
      <c r="AO61" s="1">
        <f t="shared" si="19"/>
        <v>9.5431965294653767E-2</v>
      </c>
      <c r="AP61" s="1">
        <f t="shared" si="20"/>
        <v>0.59616029444444441</v>
      </c>
    </row>
    <row r="62" spans="3:42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29"/>
        <v>14.211956480759509</v>
      </c>
      <c r="M62">
        <f t="shared" si="30"/>
        <v>0.62365954591689332</v>
      </c>
      <c r="N62">
        <v>7.5</v>
      </c>
      <c r="O62">
        <f t="shared" si="31"/>
        <v>-1.3515599999999996E-2</v>
      </c>
      <c r="P62">
        <f t="shared" si="32"/>
        <v>3.0253439999999997E-5</v>
      </c>
      <c r="Q62">
        <f t="shared" si="6"/>
        <v>1.1655498489023324E-2</v>
      </c>
      <c r="R62">
        <f t="shared" si="7"/>
        <v>2.2452216195764653E-9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e">
        <f t="shared" si="35"/>
        <v>#VALUE!</v>
      </c>
      <c r="Z62" t="e">
        <f t="shared" si="9"/>
        <v>#VALUE!</v>
      </c>
      <c r="AA62" t="e">
        <f t="shared" si="36"/>
        <v>#VALUE!</v>
      </c>
      <c r="AB62" t="e">
        <f t="shared" si="11"/>
        <v>#VALUE!</v>
      </c>
      <c r="AC62" s="1" t="e">
        <f t="shared" si="4"/>
        <v>#VALUE!</v>
      </c>
      <c r="AD62" s="1" t="e">
        <f t="shared" si="12"/>
        <v>#VALUE!</v>
      </c>
      <c r="AE62" s="1" t="e">
        <f t="shared" si="4"/>
        <v>#VALUE!</v>
      </c>
      <c r="AF62" s="1" t="e">
        <f t="shared" si="13"/>
        <v>#VALUE!</v>
      </c>
      <c r="AG62" t="e">
        <f t="shared" si="21"/>
        <v>#VALUE!</v>
      </c>
      <c r="AH62" t="e">
        <f t="shared" si="22"/>
        <v>#VALUE!</v>
      </c>
      <c r="AI62" t="e">
        <f t="shared" si="14"/>
        <v>#VALUE!</v>
      </c>
      <c r="AJ62" t="e">
        <f t="shared" si="15"/>
        <v>#VALUE!</v>
      </c>
      <c r="AK62">
        <f t="shared" si="5"/>
        <v>-6.8178533333333338</v>
      </c>
      <c r="AL62">
        <f t="shared" si="16"/>
        <v>143.56255555555555</v>
      </c>
      <c r="AM62">
        <f t="shared" si="17"/>
        <v>-97.054622222222235</v>
      </c>
      <c r="AN62" s="1">
        <f t="shared" si="18"/>
        <v>0.5972075</v>
      </c>
      <c r="AO62" s="1">
        <f t="shared" si="19"/>
        <v>9.5431965294653767E-2</v>
      </c>
      <c r="AP62" s="1">
        <f t="shared" si="20"/>
        <v>0.59616029444444441</v>
      </c>
    </row>
    <row r="63" spans="3:42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29"/>
        <v>7.3603755992200259</v>
      </c>
      <c r="M63">
        <f t="shared" si="30"/>
        <v>0.26609082138663581</v>
      </c>
      <c r="N63">
        <v>7.5</v>
      </c>
      <c r="O63">
        <f t="shared" si="31"/>
        <v>-1.5871333333333331E-2</v>
      </c>
      <c r="P63">
        <f t="shared" si="32"/>
        <v>2.0556853333333334E-5</v>
      </c>
      <c r="Q63">
        <f t="shared" si="6"/>
        <v>1.1655308423624243E-2</v>
      </c>
      <c r="R63">
        <f t="shared" si="7"/>
        <v>1.7915389468453727E-9</v>
      </c>
      <c r="S63">
        <f>Q63</f>
        <v>1.1655308423624243E-2</v>
      </c>
      <c r="T63">
        <f>R63</f>
        <v>1.7915389468453727E-9</v>
      </c>
      <c r="U63">
        <f>Q62</f>
        <v>1.1655498489023324E-2</v>
      </c>
      <c r="V63">
        <f>R62</f>
        <v>2.2452216195764653E-9</v>
      </c>
      <c r="W63">
        <f>Q64</f>
        <v>1.1655101376986807E-2</v>
      </c>
      <c r="X63">
        <f>R64</f>
        <v>4.0660457334254805E-9</v>
      </c>
      <c r="Y63">
        <f t="shared" si="35"/>
        <v>1.9006539908085485E-7</v>
      </c>
      <c r="Z63">
        <f t="shared" si="9"/>
        <v>2.8723913241543872E-9</v>
      </c>
      <c r="AA63">
        <f t="shared" si="36"/>
        <v>-2.0704663743556506E-7</v>
      </c>
      <c r="AB63">
        <f t="shared" si="11"/>
        <v>4.4432352744786518E-9</v>
      </c>
      <c r="AC63" s="1">
        <f t="shared" si="4"/>
        <v>1.0497950791541279E-11</v>
      </c>
      <c r="AD63" s="1">
        <f t="shared" si="12"/>
        <v>1.6194060657333097E-13</v>
      </c>
      <c r="AE63" s="1">
        <f t="shared" si="4"/>
        <v>-1.1435881658965207E-11</v>
      </c>
      <c r="AF63" s="1">
        <f t="shared" si="13"/>
        <v>-2.4795081860418537E-13</v>
      </c>
      <c r="AG63">
        <f t="shared" si="21"/>
        <v>5.031289557165595E-24</v>
      </c>
      <c r="AH63">
        <f t="shared" si="22"/>
        <v>7.761229776290845E-26</v>
      </c>
      <c r="AI63">
        <f t="shared" si="14"/>
        <v>-5.4808060268384769E-24</v>
      </c>
      <c r="AJ63">
        <f t="shared" si="15"/>
        <v>-1.1883389330983349E-25</v>
      </c>
      <c r="AK63">
        <f t="shared" si="5"/>
        <v>-6.8178533333333338</v>
      </c>
      <c r="AL63">
        <f t="shared" si="16"/>
        <v>143.56255555555555</v>
      </c>
      <c r="AM63">
        <f t="shared" si="17"/>
        <v>-97.054622222222235</v>
      </c>
      <c r="AN63" s="1">
        <f t="shared" si="18"/>
        <v>0.5972075</v>
      </c>
      <c r="AO63" s="1">
        <f t="shared" si="19"/>
        <v>9.5431965294653767E-2</v>
      </c>
      <c r="AP63" s="1">
        <f t="shared" si="20"/>
        <v>0.59616029444444441</v>
      </c>
    </row>
    <row r="64" spans="3:42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29"/>
        <v>13.167800259485418</v>
      </c>
      <c r="M64">
        <f t="shared" si="30"/>
        <v>0.67955426291564802</v>
      </c>
      <c r="N64">
        <v>7.5</v>
      </c>
      <c r="O64">
        <f t="shared" si="31"/>
        <v>-1.8091733333333325E-2</v>
      </c>
      <c r="P64">
        <f t="shared" si="32"/>
        <v>4.0928720000000001E-5</v>
      </c>
      <c r="Q64">
        <f t="shared" si="6"/>
        <v>1.1655101376986807E-2</v>
      </c>
      <c r="R64">
        <f t="shared" si="7"/>
        <v>4.0660457334254805E-9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e">
        <f t="shared" si="35"/>
        <v>#VALUE!</v>
      </c>
      <c r="Z64" t="e">
        <f t="shared" si="9"/>
        <v>#VALUE!</v>
      </c>
      <c r="AA64" t="e">
        <f t="shared" si="36"/>
        <v>#VALUE!</v>
      </c>
      <c r="AB64" t="e">
        <f t="shared" si="11"/>
        <v>#VALUE!</v>
      </c>
      <c r="AC64" s="1" t="e">
        <f t="shared" si="4"/>
        <v>#VALUE!</v>
      </c>
      <c r="AD64" s="1" t="e">
        <f t="shared" si="12"/>
        <v>#VALUE!</v>
      </c>
      <c r="AE64" s="1" t="e">
        <f t="shared" si="4"/>
        <v>#VALUE!</v>
      </c>
      <c r="AF64" s="1" t="e">
        <f t="shared" si="13"/>
        <v>#VALUE!</v>
      </c>
      <c r="AG64" t="e">
        <f t="shared" si="21"/>
        <v>#VALUE!</v>
      </c>
      <c r="AH64" t="e">
        <f t="shared" si="22"/>
        <v>#VALUE!</v>
      </c>
      <c r="AI64" t="e">
        <f t="shared" si="14"/>
        <v>#VALUE!</v>
      </c>
      <c r="AJ64" t="e">
        <f t="shared" si="15"/>
        <v>#VALUE!</v>
      </c>
      <c r="AK64">
        <f t="shared" si="5"/>
        <v>-6.8178533333333338</v>
      </c>
      <c r="AL64">
        <f t="shared" si="16"/>
        <v>143.56255555555555</v>
      </c>
      <c r="AM64">
        <f t="shared" si="17"/>
        <v>-97.054622222222235</v>
      </c>
      <c r="AN64" s="1">
        <f t="shared" si="18"/>
        <v>0.5972075</v>
      </c>
      <c r="AO64" s="1">
        <f t="shared" si="19"/>
        <v>9.5431965294653767E-2</v>
      </c>
      <c r="AP64" s="1">
        <f t="shared" si="20"/>
        <v>0.59616029444444441</v>
      </c>
    </row>
    <row r="65" spans="3:42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29"/>
        <v>15.398289171401814</v>
      </c>
      <c r="M65" s="1">
        <f t="shared" si="30"/>
        <v>0.9231788240410651</v>
      </c>
      <c r="N65" s="1">
        <v>7.8</v>
      </c>
      <c r="O65" s="1">
        <f t="shared" si="31"/>
        <v>1.8309013333333336E-2</v>
      </c>
      <c r="P65" s="1">
        <f t="shared" si="32"/>
        <v>4.7077240000000007E-5</v>
      </c>
      <c r="Q65" s="1">
        <f t="shared" si="6"/>
        <v>1.1655079661759875E-2</v>
      </c>
      <c r="R65" s="1">
        <f t="shared" si="7"/>
        <v>4.7330453117202109E-9</v>
      </c>
      <c r="S65" s="1" t="s">
        <v>18</v>
      </c>
      <c r="T65" s="1" t="s">
        <v>18</v>
      </c>
      <c r="U65" s="1" t="s">
        <v>18</v>
      </c>
      <c r="V65" s="1" t="s">
        <v>18</v>
      </c>
      <c r="W65" s="1" t="s">
        <v>18</v>
      </c>
      <c r="X65" s="1" t="s">
        <v>18</v>
      </c>
      <c r="Y65" s="1" t="e">
        <f>U65-S65</f>
        <v>#VALUE!</v>
      </c>
      <c r="Z65" s="1" t="e">
        <f t="shared" si="9"/>
        <v>#VALUE!</v>
      </c>
      <c r="AA65" s="1" t="e">
        <f>W65-S65</f>
        <v>#VALUE!</v>
      </c>
      <c r="AB65" s="1" t="e">
        <f t="shared" si="11"/>
        <v>#VALUE!</v>
      </c>
      <c r="AC65" s="1" t="e">
        <f t="shared" si="4"/>
        <v>#VALUE!</v>
      </c>
      <c r="AD65" s="1" t="e">
        <f t="shared" si="12"/>
        <v>#VALUE!</v>
      </c>
      <c r="AE65" s="1" t="e">
        <f t="shared" si="4"/>
        <v>#VALUE!</v>
      </c>
      <c r="AF65" s="1" t="e">
        <f t="shared" si="13"/>
        <v>#VALUE!</v>
      </c>
      <c r="AG65" t="e">
        <f t="shared" si="21"/>
        <v>#VALUE!</v>
      </c>
      <c r="AH65" t="e">
        <f t="shared" si="22"/>
        <v>#VALUE!</v>
      </c>
      <c r="AI65" t="e">
        <f t="shared" si="14"/>
        <v>#VALUE!</v>
      </c>
      <c r="AJ65" t="e">
        <f t="shared" si="15"/>
        <v>#VALUE!</v>
      </c>
      <c r="AK65">
        <f t="shared" si="5"/>
        <v>-6.9425600000000003</v>
      </c>
      <c r="AL65">
        <f t="shared" si="16"/>
        <v>145.78466666666665</v>
      </c>
      <c r="AM65">
        <f t="shared" si="17"/>
        <v>-108.15346666666667</v>
      </c>
      <c r="AN65" s="1">
        <f t="shared" si="18"/>
        <v>0.60895999999999995</v>
      </c>
      <c r="AO65" s="1">
        <f t="shared" si="19"/>
        <v>9.8665101004154446E-2</v>
      </c>
      <c r="AP65" s="1">
        <f t="shared" si="20"/>
        <v>0.6065815829333332</v>
      </c>
    </row>
    <row r="66" spans="3:42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29"/>
        <v>6.3662359387648957</v>
      </c>
      <c r="M66">
        <f t="shared" si="30"/>
        <v>0.31851605883121409</v>
      </c>
      <c r="N66">
        <v>7.8</v>
      </c>
      <c r="O66">
        <f t="shared" si="31"/>
        <v>1.6107466666666671E-2</v>
      </c>
      <c r="P66">
        <f t="shared" si="32"/>
        <v>2.1439413333333332E-5</v>
      </c>
      <c r="Q66">
        <f t="shared" si="6"/>
        <v>1.1655287691392492E-2</v>
      </c>
      <c r="R66">
        <f t="shared" si="7"/>
        <v>1.8962566403207365E-9</v>
      </c>
      <c r="S66">
        <f>Q66</f>
        <v>1.1655287691392492E-2</v>
      </c>
      <c r="T66">
        <f>R66</f>
        <v>1.8962566403207365E-9</v>
      </c>
      <c r="U66">
        <f>Q65</f>
        <v>1.1655079661759875E-2</v>
      </c>
      <c r="V66">
        <f>R65</f>
        <v>4.7330453117202109E-9</v>
      </c>
      <c r="W66">
        <f>Q67</f>
        <v>1.1655472888216077E-2</v>
      </c>
      <c r="X66">
        <f>R67</f>
        <v>2.9658608407750707E-9</v>
      </c>
      <c r="Y66">
        <f t="shared" ref="Y66:Y74" si="37">U66-S66</f>
        <v>-2.0802963261734586E-7</v>
      </c>
      <c r="Z66">
        <f t="shared" si="9"/>
        <v>5.0987750655188895E-9</v>
      </c>
      <c r="AA66">
        <f t="shared" ref="AA66:AA74" si="38">W66-S66</f>
        <v>1.8519682358497658E-7</v>
      </c>
      <c r="AB66">
        <f t="shared" si="11"/>
        <v>3.5202442774335273E-9</v>
      </c>
      <c r="AC66" s="1">
        <f t="shared" si="4"/>
        <v>-1.149017578665263E-11</v>
      </c>
      <c r="AD66" s="1">
        <f t="shared" si="12"/>
        <v>-2.8385613888161327E-13</v>
      </c>
      <c r="AE66" s="1">
        <f t="shared" si="4"/>
        <v>1.0229043003865042E-11</v>
      </c>
      <c r="AF66" s="1">
        <f t="shared" si="13"/>
        <v>1.9699231866516413E-13</v>
      </c>
      <c r="AG66">
        <f t="shared" si="21"/>
        <v>-5.5068272459386133E-24</v>
      </c>
      <c r="AH66">
        <f t="shared" si="22"/>
        <v>-1.3604201959520984E-25</v>
      </c>
      <c r="AI66">
        <f t="shared" si="14"/>
        <v>4.9024117436911694E-24</v>
      </c>
      <c r="AJ66">
        <f t="shared" si="15"/>
        <v>9.4411320401737491E-26</v>
      </c>
      <c r="AK66">
        <f t="shared" si="5"/>
        <v>-6.9425600000000003</v>
      </c>
      <c r="AL66">
        <f t="shared" si="16"/>
        <v>145.78466666666665</v>
      </c>
      <c r="AM66">
        <f t="shared" si="17"/>
        <v>-108.15346666666667</v>
      </c>
      <c r="AN66" s="1">
        <f t="shared" si="18"/>
        <v>0.60895999999999995</v>
      </c>
      <c r="AO66" s="1">
        <f t="shared" si="19"/>
        <v>9.8665101004154446E-2</v>
      </c>
      <c r="AP66" s="1">
        <f t="shared" si="20"/>
        <v>0.6065815829333332</v>
      </c>
    </row>
    <row r="67" spans="3:42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29"/>
        <v>17.356995107226044</v>
      </c>
      <c r="M67">
        <f t="shared" si="30"/>
        <v>0.89713012442623163</v>
      </c>
      <c r="N67">
        <v>7.8</v>
      </c>
      <c r="O67">
        <f t="shared" si="31"/>
        <v>1.3856266666666671E-2</v>
      </c>
      <c r="P67">
        <f t="shared" si="32"/>
        <v>3.8981133333333339E-5</v>
      </c>
      <c r="Q67">
        <f t="shared" si="6"/>
        <v>1.1655472888216077E-2</v>
      </c>
      <c r="R67">
        <f t="shared" si="7"/>
        <v>2.9658608407750707E-9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e">
        <f t="shared" si="37"/>
        <v>#VALUE!</v>
      </c>
      <c r="Z67" t="e">
        <f t="shared" si="9"/>
        <v>#VALUE!</v>
      </c>
      <c r="AA67" t="e">
        <f t="shared" si="38"/>
        <v>#VALUE!</v>
      </c>
      <c r="AB67" t="e">
        <f t="shared" si="11"/>
        <v>#VALUE!</v>
      </c>
      <c r="AC67" s="1" t="e">
        <f t="shared" si="4"/>
        <v>#VALUE!</v>
      </c>
      <c r="AD67" s="1" t="e">
        <f t="shared" si="12"/>
        <v>#VALUE!</v>
      </c>
      <c r="AE67" s="1" t="e">
        <f t="shared" si="4"/>
        <v>#VALUE!</v>
      </c>
      <c r="AF67" s="1" t="e">
        <f t="shared" si="13"/>
        <v>#VALUE!</v>
      </c>
      <c r="AG67" t="e">
        <f t="shared" si="21"/>
        <v>#VALUE!</v>
      </c>
      <c r="AH67" t="e">
        <f t="shared" si="22"/>
        <v>#VALUE!</v>
      </c>
      <c r="AI67" t="e">
        <f t="shared" si="14"/>
        <v>#VALUE!</v>
      </c>
      <c r="AJ67" t="e">
        <f t="shared" si="15"/>
        <v>#VALUE!</v>
      </c>
      <c r="AK67">
        <f t="shared" si="5"/>
        <v>-6.9425600000000003</v>
      </c>
      <c r="AL67">
        <f t="shared" si="16"/>
        <v>145.78466666666665</v>
      </c>
      <c r="AM67">
        <f t="shared" si="17"/>
        <v>-108.15346666666667</v>
      </c>
      <c r="AN67" s="1">
        <f t="shared" si="18"/>
        <v>0.60895999999999995</v>
      </c>
      <c r="AO67" s="1">
        <f t="shared" si="19"/>
        <v>9.8665101004154446E-2</v>
      </c>
      <c r="AP67" s="1">
        <f t="shared" si="20"/>
        <v>0.6065815829333332</v>
      </c>
    </row>
    <row r="68" spans="3:42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29"/>
        <v>14.45511731218197</v>
      </c>
      <c r="M68">
        <f t="shared" si="30"/>
        <v>0.57051238494207013</v>
      </c>
      <c r="N68">
        <v>7.8</v>
      </c>
      <c r="O68">
        <f t="shared" si="31"/>
        <v>9.6887466666666661E-3</v>
      </c>
      <c r="P68">
        <f t="shared" si="32"/>
        <v>4.6838960000000007E-5</v>
      </c>
      <c r="Q68">
        <f t="shared" si="6"/>
        <v>1.1655742284558023E-2</v>
      </c>
      <c r="R68">
        <f t="shared" si="7"/>
        <v>2.491809754833633E-9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e">
        <f t="shared" si="37"/>
        <v>#VALUE!</v>
      </c>
      <c r="Z68" t="e">
        <f t="shared" si="9"/>
        <v>#VALUE!</v>
      </c>
      <c r="AA68" t="e">
        <f t="shared" si="38"/>
        <v>#VALUE!</v>
      </c>
      <c r="AB68" t="e">
        <f t="shared" si="11"/>
        <v>#VALUE!</v>
      </c>
      <c r="AC68" s="1" t="e">
        <f t="shared" si="4"/>
        <v>#VALUE!</v>
      </c>
      <c r="AD68" s="1" t="e">
        <f t="shared" si="12"/>
        <v>#VALUE!</v>
      </c>
      <c r="AE68" s="1" t="e">
        <f t="shared" si="4"/>
        <v>#VALUE!</v>
      </c>
      <c r="AF68" s="1" t="e">
        <f t="shared" si="13"/>
        <v>#VALUE!</v>
      </c>
      <c r="AG68" t="e">
        <f t="shared" si="21"/>
        <v>#VALUE!</v>
      </c>
      <c r="AH68" t="e">
        <f t="shared" si="22"/>
        <v>#VALUE!</v>
      </c>
      <c r="AI68" t="e">
        <f t="shared" si="14"/>
        <v>#VALUE!</v>
      </c>
      <c r="AJ68" t="e">
        <f t="shared" si="15"/>
        <v>#VALUE!</v>
      </c>
      <c r="AK68">
        <f t="shared" si="5"/>
        <v>-6.9425600000000003</v>
      </c>
      <c r="AL68">
        <f t="shared" si="16"/>
        <v>145.78466666666665</v>
      </c>
      <c r="AM68">
        <f t="shared" si="17"/>
        <v>-108.15346666666667</v>
      </c>
      <c r="AN68" s="1">
        <f t="shared" si="18"/>
        <v>0.60895999999999995</v>
      </c>
      <c r="AO68" s="1">
        <f t="shared" si="19"/>
        <v>9.8665101004154446E-2</v>
      </c>
      <c r="AP68" s="1">
        <f t="shared" si="20"/>
        <v>0.6065815829333332</v>
      </c>
    </row>
    <row r="69" spans="3:42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39">ABS(H69/SQRT(2*LN(2)))</f>
        <v>32.304549199215003</v>
      </c>
      <c r="M69">
        <f t="shared" ref="M69:M104" si="40">ABS(I69/SQRT(2*LN(2)))</f>
        <v>1.1003133787091344</v>
      </c>
      <c r="N69">
        <v>7.8</v>
      </c>
      <c r="O69">
        <f t="shared" ref="O69:O104" si="41">(1024-F69)*0.014/150</f>
        <v>3.9317599999999986E-3</v>
      </c>
      <c r="P69">
        <f t="shared" ref="P69:P104" si="42">G69*0.014/150</f>
        <v>8.6761639999999996E-5</v>
      </c>
      <c r="Q69">
        <f t="shared" si="6"/>
        <v>1.1655957560014165E-2</v>
      </c>
      <c r="R69">
        <f t="shared" si="7"/>
        <v>1.8730387796558742E-9</v>
      </c>
      <c r="S69">
        <f>Q69</f>
        <v>1.1655957560014165E-2</v>
      </c>
      <c r="T69">
        <f>R69</f>
        <v>1.8730387796558742E-9</v>
      </c>
      <c r="U69">
        <f>Q68</f>
        <v>1.1655742284558023E-2</v>
      </c>
      <c r="V69">
        <f>R68</f>
        <v>2.491809754833633E-9</v>
      </c>
      <c r="W69" t="s">
        <v>18</v>
      </c>
      <c r="X69" t="s">
        <v>18</v>
      </c>
      <c r="Y69">
        <f t="shared" si="37"/>
        <v>-2.1527545614186128E-7</v>
      </c>
      <c r="Z69">
        <f t="shared" si="9"/>
        <v>3.1172728665259346E-9</v>
      </c>
      <c r="AA69" t="e">
        <f t="shared" si="38"/>
        <v>#VALUE!</v>
      </c>
      <c r="AB69" t="e">
        <f t="shared" si="11"/>
        <v>#VALUE!</v>
      </c>
      <c r="AC69" s="1">
        <f t="shared" si="4"/>
        <v>-1.1890386972762291E-11</v>
      </c>
      <c r="AD69" s="1">
        <f t="shared" si="12"/>
        <v>-1.7606158523697623E-13</v>
      </c>
      <c r="AE69" s="1" t="e">
        <f t="shared" si="4"/>
        <v>#VALUE!</v>
      </c>
      <c r="AF69" s="1" t="e">
        <f t="shared" si="13"/>
        <v>#VALUE!</v>
      </c>
      <c r="AG69">
        <f t="shared" si="21"/>
        <v>-5.698634047219949E-24</v>
      </c>
      <c r="AH69">
        <f t="shared" si="22"/>
        <v>-8.4379974035939036E-26</v>
      </c>
      <c r="AI69" t="e">
        <f t="shared" si="14"/>
        <v>#VALUE!</v>
      </c>
      <c r="AJ69" t="e">
        <f t="shared" si="15"/>
        <v>#VALUE!</v>
      </c>
      <c r="AK69">
        <f t="shared" ref="AK69:AK103" si="43">(-7.31668+6.19432)/(8.7-6)*(N69-6)-6.19432</f>
        <v>-6.9425600000000003</v>
      </c>
      <c r="AL69">
        <f t="shared" si="16"/>
        <v>145.78466666666665</v>
      </c>
      <c r="AM69">
        <f t="shared" si="17"/>
        <v>-108.15346666666667</v>
      </c>
      <c r="AN69" s="1">
        <f t="shared" si="18"/>
        <v>0.60895999999999995</v>
      </c>
      <c r="AO69" s="1">
        <f t="shared" si="19"/>
        <v>9.8665101004154446E-2</v>
      </c>
      <c r="AP69" s="1">
        <f t="shared" si="20"/>
        <v>0.6065815829333332</v>
      </c>
    </row>
    <row r="70" spans="3:42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39"/>
        <v>33.420133383893322</v>
      </c>
      <c r="M70">
        <f t="shared" si="40"/>
        <v>1.1742128685521951</v>
      </c>
      <c r="N70">
        <v>7.8</v>
      </c>
      <c r="O70">
        <f t="shared" si="41"/>
        <v>-3.6764000000000093E-3</v>
      </c>
      <c r="P70">
        <f t="shared" si="42"/>
        <v>8.8758413333333332E-5</v>
      </c>
      <c r="Q70">
        <f t="shared" ref="Q70:Q104" si="44">2*0.004*SQRT(1.457^2-O70^2)</f>
        <v>1.1655962893785935E-2</v>
      </c>
      <c r="R70">
        <f t="shared" ref="R70:R104" si="45">ABS(0.004/SQRT(1.457^2-O70^2)*(2*O70*P70))</f>
        <v>1.791695097190849E-9</v>
      </c>
      <c r="S70">
        <f>Q70</f>
        <v>1.1655962893785935E-2</v>
      </c>
      <c r="T70">
        <f>R70</f>
        <v>1.791695097190849E-9</v>
      </c>
      <c r="U70" t="s">
        <v>18</v>
      </c>
      <c r="V70" t="s">
        <v>18</v>
      </c>
      <c r="W70">
        <f>Q71</f>
        <v>1.1655741628723326E-2</v>
      </c>
      <c r="X70">
        <f>R71</f>
        <v>2.1321061899907821E-9</v>
      </c>
      <c r="Y70" t="e">
        <f t="shared" si="37"/>
        <v>#VALUE!</v>
      </c>
      <c r="Z70" t="e">
        <f t="shared" ref="Z70:Z104" si="46">SQRT(V70^2+T70^2)</f>
        <v>#VALUE!</v>
      </c>
      <c r="AA70">
        <f t="shared" si="38"/>
        <v>-2.2126506260891632E-7</v>
      </c>
      <c r="AB70">
        <f t="shared" ref="AB70:AB104" si="47">SQRT(X70^2+T70^2)</f>
        <v>2.7849682451860624E-9</v>
      </c>
      <c r="AC70" s="1" t="e">
        <f t="shared" ref="AC70:AC104" si="48">Y70/18105</f>
        <v>#VALUE!</v>
      </c>
      <c r="AD70" s="1" t="e">
        <f t="shared" ref="AD70:AD104" si="49">AC70*SQRT((Z70/Y70)^2+(56/18105)^2)</f>
        <v>#VALUE!</v>
      </c>
      <c r="AE70" s="1">
        <f t="shared" ref="AE70:AE104" si="50">AA70/18105</f>
        <v>-1.222121306870568E-11</v>
      </c>
      <c r="AF70" s="1">
        <f t="shared" ref="AF70:AF104" si="51">AE70*SQRT((AB70/AA70)^2+(56/18105)^2)</f>
        <v>-1.5839975528444367E-13</v>
      </c>
      <c r="AG70" t="e">
        <f t="shared" si="21"/>
        <v>#VALUE!</v>
      </c>
      <c r="AH70" t="e">
        <f t="shared" si="22"/>
        <v>#VALUE!</v>
      </c>
      <c r="AI70">
        <f t="shared" ref="AI70:AI104" si="52">1.98644582*10^-25/643.8^2*10^18*AE70</f>
        <v>-5.8571870748354901E-24</v>
      </c>
      <c r="AJ70">
        <f t="shared" ref="AJ70:AJ104" si="53">AI70*AF70/AE70</f>
        <v>-7.5915295322431259E-26</v>
      </c>
      <c r="AK70">
        <f t="shared" si="43"/>
        <v>-6.9425600000000003</v>
      </c>
      <c r="AL70">
        <f t="shared" ref="AL70:AL104" si="54">(152.451-132.452)/(8.7-6)*(N70-6)+132.452</f>
        <v>145.78466666666665</v>
      </c>
      <c r="AM70">
        <f t="shared" ref="AM70:AM104" si="55">(-141.396+41.5064)/(8.7-6)*(N70-6)-41.5604</f>
        <v>-108.15346666666667</v>
      </c>
      <c r="AN70" s="1">
        <f t="shared" ref="AN70:AN104" si="56">(-6.75*N70^2+142.45*N70-91.48)/1000</f>
        <v>0.60895999999999995</v>
      </c>
      <c r="AO70" s="1">
        <f t="shared" ref="AO70:AO104" si="57">SQRT((N70^2*0.56)^2+(N70*10)^2+49.9^2)/1000</f>
        <v>9.8665101004154446E-2</v>
      </c>
      <c r="AP70" s="1">
        <f t="shared" ref="AP70:AP104" si="58">(AK70*N70^2+AL70*N70+AM70)/1000</f>
        <v>0.6065815829333332</v>
      </c>
    </row>
    <row r="71" spans="3:42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39"/>
        <v>15.040979490020643</v>
      </c>
      <c r="M71">
        <f t="shared" si="40"/>
        <v>0.60269828388578495</v>
      </c>
      <c r="N71">
        <v>7.8</v>
      </c>
      <c r="O71">
        <f t="shared" si="41"/>
        <v>-9.7010666666666728E-3</v>
      </c>
      <c r="P71">
        <f t="shared" si="42"/>
        <v>4.0026653333333335E-5</v>
      </c>
      <c r="Q71">
        <f t="shared" si="44"/>
        <v>1.1655741628723326E-2</v>
      </c>
      <c r="R71">
        <f t="shared" si="45"/>
        <v>2.1321061899907821E-9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e">
        <f t="shared" si="37"/>
        <v>#VALUE!</v>
      </c>
      <c r="Z71" t="e">
        <f t="shared" si="46"/>
        <v>#VALUE!</v>
      </c>
      <c r="AA71" t="e">
        <f t="shared" si="38"/>
        <v>#VALUE!</v>
      </c>
      <c r="AB71" t="e">
        <f t="shared" si="47"/>
        <v>#VALUE!</v>
      </c>
      <c r="AC71" s="1" t="e">
        <f t="shared" si="48"/>
        <v>#VALUE!</v>
      </c>
      <c r="AD71" s="1" t="e">
        <f t="shared" si="49"/>
        <v>#VALUE!</v>
      </c>
      <c r="AE71" s="1" t="e">
        <f t="shared" si="50"/>
        <v>#VALUE!</v>
      </c>
      <c r="AF71" s="1" t="e">
        <f t="shared" si="51"/>
        <v>#VALUE!</v>
      </c>
      <c r="AG71" t="e">
        <f t="shared" ref="AG71:AG104" si="59">1.98644582*10^-25/643.8^2*10^18*AC71</f>
        <v>#VALUE!</v>
      </c>
      <c r="AH71" t="e">
        <f t="shared" ref="AH71:AH104" si="60">AG71*AD71/AC71</f>
        <v>#VALUE!</v>
      </c>
      <c r="AI71" t="e">
        <f t="shared" si="52"/>
        <v>#VALUE!</v>
      </c>
      <c r="AJ71" t="e">
        <f t="shared" si="53"/>
        <v>#VALUE!</v>
      </c>
      <c r="AK71">
        <f t="shared" si="43"/>
        <v>-6.9425600000000003</v>
      </c>
      <c r="AL71">
        <f t="shared" si="54"/>
        <v>145.78466666666665</v>
      </c>
      <c r="AM71">
        <f t="shared" si="55"/>
        <v>-108.15346666666667</v>
      </c>
      <c r="AN71" s="1">
        <f t="shared" si="56"/>
        <v>0.60895999999999995</v>
      </c>
      <c r="AO71" s="1">
        <f t="shared" si="57"/>
        <v>9.8665101004154446E-2</v>
      </c>
      <c r="AP71" s="1">
        <f t="shared" si="58"/>
        <v>0.6065815829333332</v>
      </c>
    </row>
    <row r="72" spans="3:42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39"/>
        <v>13.5242606190663</v>
      </c>
      <c r="M72">
        <f t="shared" si="40"/>
        <v>0.589696865766976</v>
      </c>
      <c r="N72">
        <v>7.8</v>
      </c>
      <c r="O72">
        <f t="shared" si="41"/>
        <v>-1.3460533333333335E-2</v>
      </c>
      <c r="P72">
        <f t="shared" si="42"/>
        <v>2.9118880000000002E-5</v>
      </c>
      <c r="Q72">
        <f t="shared" si="44"/>
        <v>1.1655502567401908E-2</v>
      </c>
      <c r="R72">
        <f t="shared" si="45"/>
        <v>2.1522162400611949E-9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e">
        <f t="shared" si="37"/>
        <v>#VALUE!</v>
      </c>
      <c r="Z72" t="e">
        <f t="shared" si="46"/>
        <v>#VALUE!</v>
      </c>
      <c r="AA72" t="e">
        <f t="shared" si="38"/>
        <v>#VALUE!</v>
      </c>
      <c r="AB72" t="e">
        <f t="shared" si="47"/>
        <v>#VALUE!</v>
      </c>
      <c r="AC72" s="1" t="e">
        <f t="shared" si="48"/>
        <v>#VALUE!</v>
      </c>
      <c r="AD72" s="1" t="e">
        <f t="shared" si="49"/>
        <v>#VALUE!</v>
      </c>
      <c r="AE72" s="1" t="e">
        <f t="shared" si="50"/>
        <v>#VALUE!</v>
      </c>
      <c r="AF72" s="1" t="e">
        <f t="shared" si="51"/>
        <v>#VALUE!</v>
      </c>
      <c r="AG72" t="e">
        <f t="shared" si="59"/>
        <v>#VALUE!</v>
      </c>
      <c r="AH72" t="e">
        <f t="shared" si="60"/>
        <v>#VALUE!</v>
      </c>
      <c r="AI72" t="e">
        <f t="shared" si="52"/>
        <v>#VALUE!</v>
      </c>
      <c r="AJ72" t="e">
        <f t="shared" si="53"/>
        <v>#VALUE!</v>
      </c>
      <c r="AK72">
        <f t="shared" si="43"/>
        <v>-6.9425600000000003</v>
      </c>
      <c r="AL72">
        <f t="shared" si="54"/>
        <v>145.78466666666665</v>
      </c>
      <c r="AM72">
        <f t="shared" si="55"/>
        <v>-108.15346666666667</v>
      </c>
      <c r="AN72" s="1">
        <f t="shared" si="56"/>
        <v>0.60895999999999995</v>
      </c>
      <c r="AO72" s="1">
        <f t="shared" si="57"/>
        <v>9.8665101004154446E-2</v>
      </c>
      <c r="AP72" s="1">
        <f t="shared" si="58"/>
        <v>0.6065815829333332</v>
      </c>
    </row>
    <row r="73" spans="3:42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39"/>
        <v>7.5675676524002879</v>
      </c>
      <c r="M73">
        <f t="shared" si="40"/>
        <v>0.26899889923082199</v>
      </c>
      <c r="N73">
        <v>7.8</v>
      </c>
      <c r="O73">
        <f t="shared" si="41"/>
        <v>-1.5843333333333334E-2</v>
      </c>
      <c r="P73">
        <f t="shared" si="42"/>
        <v>2.0955480000000002E-5</v>
      </c>
      <c r="Q73">
        <f t="shared" si="44"/>
        <v>1.1655310861683995E-2</v>
      </c>
      <c r="R73">
        <f t="shared" si="45"/>
        <v>1.823057159037454E-9</v>
      </c>
      <c r="S73">
        <f>Q73</f>
        <v>1.1655310861683995E-2</v>
      </c>
      <c r="T73">
        <f>R73</f>
        <v>1.823057159037454E-9</v>
      </c>
      <c r="U73">
        <f>Q72</f>
        <v>1.1655502567401908E-2</v>
      </c>
      <c r="V73">
        <f>R72</f>
        <v>2.1522162400611949E-9</v>
      </c>
      <c r="W73">
        <f>Q74</f>
        <v>1.1655097943013207E-2</v>
      </c>
      <c r="X73">
        <f>R74</f>
        <v>4.177325078693855E-9</v>
      </c>
      <c r="Y73">
        <f t="shared" si="37"/>
        <v>1.9170571791300717E-7</v>
      </c>
      <c r="Z73">
        <f t="shared" si="46"/>
        <v>2.8205623817070347E-9</v>
      </c>
      <c r="AA73">
        <f t="shared" si="38"/>
        <v>-2.1291867078818139E-7</v>
      </c>
      <c r="AB73">
        <f t="shared" si="47"/>
        <v>4.5578045392713292E-9</v>
      </c>
      <c r="AC73" s="1">
        <f t="shared" si="48"/>
        <v>1.0588551113670652E-11</v>
      </c>
      <c r="AD73" s="1">
        <f t="shared" si="49"/>
        <v>1.5919450819651732E-13</v>
      </c>
      <c r="AE73" s="1">
        <f t="shared" si="50"/>
        <v>-1.1760213796640783E-11</v>
      </c>
      <c r="AF73" s="1">
        <f t="shared" si="51"/>
        <v>-2.5435726894221133E-13</v>
      </c>
      <c r="AG73">
        <f t="shared" si="59"/>
        <v>5.0747110270940536E-24</v>
      </c>
      <c r="AH73">
        <f t="shared" si="60"/>
        <v>7.6296191757025413E-26</v>
      </c>
      <c r="AI73">
        <f t="shared" si="52"/>
        <v>-5.636246734243502E-24</v>
      </c>
      <c r="AJ73">
        <f t="shared" si="53"/>
        <v>-1.2190427412264713E-25</v>
      </c>
      <c r="AK73">
        <f t="shared" si="43"/>
        <v>-6.9425600000000003</v>
      </c>
      <c r="AL73">
        <f t="shared" si="54"/>
        <v>145.78466666666665</v>
      </c>
      <c r="AM73">
        <f t="shared" si="55"/>
        <v>-108.15346666666667</v>
      </c>
      <c r="AN73" s="1">
        <f t="shared" si="56"/>
        <v>0.60895999999999995</v>
      </c>
      <c r="AO73" s="1">
        <f t="shared" si="57"/>
        <v>9.8665101004154446E-2</v>
      </c>
      <c r="AP73" s="1">
        <f t="shared" si="58"/>
        <v>0.6065815829333332</v>
      </c>
    </row>
    <row r="74" spans="3:42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39"/>
        <v>13.40951724384739</v>
      </c>
      <c r="M74">
        <f t="shared" si="40"/>
        <v>0.73323225001565118</v>
      </c>
      <c r="N74">
        <v>7.8</v>
      </c>
      <c r="O74">
        <f t="shared" si="41"/>
        <v>-1.8126266666666668E-2</v>
      </c>
      <c r="P74">
        <f t="shared" si="42"/>
        <v>4.1968733333333337E-5</v>
      </c>
      <c r="Q74">
        <f t="shared" si="44"/>
        <v>1.1655097943013207E-2</v>
      </c>
      <c r="R74">
        <f t="shared" si="45"/>
        <v>4.177325078693855E-9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e">
        <f t="shared" si="37"/>
        <v>#VALUE!</v>
      </c>
      <c r="Z74" t="e">
        <f t="shared" si="46"/>
        <v>#VALUE!</v>
      </c>
      <c r="AA74" t="e">
        <f t="shared" si="38"/>
        <v>#VALUE!</v>
      </c>
      <c r="AB74" t="e">
        <f t="shared" si="47"/>
        <v>#VALUE!</v>
      </c>
      <c r="AC74" s="1" t="e">
        <f t="shared" si="48"/>
        <v>#VALUE!</v>
      </c>
      <c r="AD74" s="1" t="e">
        <f t="shared" si="49"/>
        <v>#VALUE!</v>
      </c>
      <c r="AE74" s="1" t="e">
        <f t="shared" si="50"/>
        <v>#VALUE!</v>
      </c>
      <c r="AF74" s="1" t="e">
        <f t="shared" si="51"/>
        <v>#VALUE!</v>
      </c>
      <c r="AG74" t="e">
        <f t="shared" si="59"/>
        <v>#VALUE!</v>
      </c>
      <c r="AH74" t="e">
        <f t="shared" si="60"/>
        <v>#VALUE!</v>
      </c>
      <c r="AI74" t="e">
        <f t="shared" si="52"/>
        <v>#VALUE!</v>
      </c>
      <c r="AJ74" t="e">
        <f t="shared" si="53"/>
        <v>#VALUE!</v>
      </c>
      <c r="AK74">
        <f t="shared" si="43"/>
        <v>-6.9425600000000003</v>
      </c>
      <c r="AL74">
        <f t="shared" si="54"/>
        <v>145.78466666666665</v>
      </c>
      <c r="AM74">
        <f t="shared" si="55"/>
        <v>-108.15346666666667</v>
      </c>
      <c r="AN74" s="1">
        <f t="shared" si="56"/>
        <v>0.60895999999999995</v>
      </c>
      <c r="AO74" s="1">
        <f t="shared" si="57"/>
        <v>9.8665101004154446E-2</v>
      </c>
      <c r="AP74" s="1">
        <f t="shared" si="58"/>
        <v>0.6065815829333332</v>
      </c>
    </row>
    <row r="75" spans="3:42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39"/>
        <v>15.199378005774362</v>
      </c>
      <c r="M75" s="1">
        <f t="shared" si="40"/>
        <v>0.93235149948417584</v>
      </c>
      <c r="N75" s="1">
        <v>8.1</v>
      </c>
      <c r="O75" s="1">
        <f t="shared" si="41"/>
        <v>1.8324973333333341E-2</v>
      </c>
      <c r="P75" s="1">
        <f t="shared" si="42"/>
        <v>4.393713333333333E-5</v>
      </c>
      <c r="Q75" s="1">
        <f t="shared" si="44"/>
        <v>1.1655078056476042E-2</v>
      </c>
      <c r="R75" s="1">
        <f t="shared" si="45"/>
        <v>4.421196901264905E-9</v>
      </c>
      <c r="S75" s="1" t="s">
        <v>18</v>
      </c>
      <c r="T75" s="1" t="s">
        <v>18</v>
      </c>
      <c r="U75" s="1" t="s">
        <v>18</v>
      </c>
      <c r="V75" s="1" t="s">
        <v>18</v>
      </c>
      <c r="W75" s="1" t="s">
        <v>18</v>
      </c>
      <c r="X75" s="1" t="s">
        <v>18</v>
      </c>
      <c r="Y75" s="1" t="e">
        <f>U75-S75</f>
        <v>#VALUE!</v>
      </c>
      <c r="Z75" s="1" t="e">
        <f t="shared" si="46"/>
        <v>#VALUE!</v>
      </c>
      <c r="AA75" s="1" t="e">
        <f>W75-S75</f>
        <v>#VALUE!</v>
      </c>
      <c r="AB75" s="1" t="e">
        <f t="shared" si="47"/>
        <v>#VALUE!</v>
      </c>
      <c r="AC75" s="1" t="e">
        <f t="shared" si="48"/>
        <v>#VALUE!</v>
      </c>
      <c r="AD75" s="1" t="e">
        <f t="shared" si="49"/>
        <v>#VALUE!</v>
      </c>
      <c r="AE75" s="1" t="e">
        <f t="shared" si="50"/>
        <v>#VALUE!</v>
      </c>
      <c r="AF75" s="1" t="e">
        <f t="shared" si="51"/>
        <v>#VALUE!</v>
      </c>
      <c r="AG75" t="e">
        <f t="shared" si="59"/>
        <v>#VALUE!</v>
      </c>
      <c r="AH75" t="e">
        <f t="shared" si="60"/>
        <v>#VALUE!</v>
      </c>
      <c r="AI75" t="e">
        <f t="shared" si="52"/>
        <v>#VALUE!</v>
      </c>
      <c r="AJ75" t="e">
        <f t="shared" si="53"/>
        <v>#VALUE!</v>
      </c>
      <c r="AK75">
        <f t="shared" si="43"/>
        <v>-7.0672666666666668</v>
      </c>
      <c r="AL75">
        <f t="shared" si="54"/>
        <v>148.00677777777778</v>
      </c>
      <c r="AM75">
        <f t="shared" si="55"/>
        <v>-119.25231111111111</v>
      </c>
      <c r="AN75" s="1">
        <f t="shared" si="56"/>
        <v>0.6194974999999997</v>
      </c>
      <c r="AO75" s="1">
        <f t="shared" si="57"/>
        <v>0.10198507327329819</v>
      </c>
      <c r="AP75" s="1">
        <f t="shared" si="58"/>
        <v>0.61591922288888901</v>
      </c>
    </row>
    <row r="76" spans="3:42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39"/>
        <v>6.8302798907882609</v>
      </c>
      <c r="M76">
        <f t="shared" si="40"/>
        <v>0.3454497517619477</v>
      </c>
      <c r="N76">
        <v>8.1</v>
      </c>
      <c r="O76">
        <f t="shared" si="41"/>
        <v>1.6081613333333335E-2</v>
      </c>
      <c r="P76">
        <f t="shared" si="42"/>
        <v>2.3500586666666668E-5</v>
      </c>
      <c r="Q76">
        <f t="shared" si="44"/>
        <v>1.1655289976212787E-2</v>
      </c>
      <c r="R76">
        <f t="shared" si="45"/>
        <v>2.0752250963873443E-9</v>
      </c>
      <c r="S76">
        <f>Q76</f>
        <v>1.1655289976212787E-2</v>
      </c>
      <c r="T76">
        <f>R76</f>
        <v>2.0752250963873443E-9</v>
      </c>
      <c r="U76">
        <f>Q75</f>
        <v>1.1655078056476042E-2</v>
      </c>
      <c r="V76">
        <f>R75</f>
        <v>4.421196901264905E-9</v>
      </c>
      <c r="W76">
        <f>Q77</f>
        <v>1.1655477451483156E-2</v>
      </c>
      <c r="X76">
        <f>R77</f>
        <v>2.7395595524008341E-9</v>
      </c>
      <c r="Y76">
        <f t="shared" ref="Y76:Y84" si="61">U76-S76</f>
        <v>-2.1191973674505871E-7</v>
      </c>
      <c r="Z76">
        <f t="shared" si="46"/>
        <v>4.8840087264899781E-9</v>
      </c>
      <c r="AA76">
        <f t="shared" ref="AA76:AA84" si="62">W76-S76</f>
        <v>1.8747527036865053E-7</v>
      </c>
      <c r="AB76">
        <f t="shared" si="47"/>
        <v>3.4368220410470077E-9</v>
      </c>
      <c r="AC76" s="1">
        <f t="shared" si="48"/>
        <v>-1.1705039312071732E-11</v>
      </c>
      <c r="AD76" s="1">
        <f t="shared" si="49"/>
        <v>-2.7217887380143131E-13</v>
      </c>
      <c r="AE76" s="1">
        <f t="shared" si="50"/>
        <v>1.0354889277473103E-11</v>
      </c>
      <c r="AF76" s="1">
        <f t="shared" si="51"/>
        <v>1.9251024695174031E-13</v>
      </c>
      <c r="AG76">
        <f t="shared" si="59"/>
        <v>-5.6098035918106056E-24</v>
      </c>
      <c r="AH76">
        <f t="shared" si="60"/>
        <v>-1.3044552719199598E-25</v>
      </c>
      <c r="AI76">
        <f t="shared" si="52"/>
        <v>4.9627253281978352E-24</v>
      </c>
      <c r="AJ76">
        <f t="shared" si="53"/>
        <v>9.2263224925391129E-26</v>
      </c>
      <c r="AK76">
        <f t="shared" si="43"/>
        <v>-7.0672666666666668</v>
      </c>
      <c r="AL76">
        <f t="shared" si="54"/>
        <v>148.00677777777778</v>
      </c>
      <c r="AM76">
        <f t="shared" si="55"/>
        <v>-119.25231111111111</v>
      </c>
      <c r="AN76" s="1">
        <f t="shared" si="56"/>
        <v>0.6194974999999997</v>
      </c>
      <c r="AO76" s="1">
        <f t="shared" si="57"/>
        <v>0.10198507327329819</v>
      </c>
      <c r="AP76" s="1">
        <f t="shared" si="58"/>
        <v>0.61591922288888901</v>
      </c>
    </row>
    <row r="77" spans="3:42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39"/>
        <v>16.577317694561643</v>
      </c>
      <c r="M77">
        <f t="shared" si="40"/>
        <v>0.88951170787764811</v>
      </c>
      <c r="N77">
        <v>8.1</v>
      </c>
      <c r="O77">
        <f t="shared" si="41"/>
        <v>1.3796160000000003E-2</v>
      </c>
      <c r="P77">
        <f t="shared" si="42"/>
        <v>3.6163679999999999E-5</v>
      </c>
      <c r="Q77">
        <f t="shared" si="44"/>
        <v>1.1655477451483156E-2</v>
      </c>
      <c r="R77">
        <f t="shared" si="45"/>
        <v>2.7395595524008341E-9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e">
        <f t="shared" si="61"/>
        <v>#VALUE!</v>
      </c>
      <c r="Z77" t="e">
        <f t="shared" si="46"/>
        <v>#VALUE!</v>
      </c>
      <c r="AA77" t="e">
        <f t="shared" si="62"/>
        <v>#VALUE!</v>
      </c>
      <c r="AB77" t="e">
        <f t="shared" si="47"/>
        <v>#VALUE!</v>
      </c>
      <c r="AC77" s="1" t="e">
        <f t="shared" si="48"/>
        <v>#VALUE!</v>
      </c>
      <c r="AD77" s="1" t="e">
        <f t="shared" si="49"/>
        <v>#VALUE!</v>
      </c>
      <c r="AE77" s="1" t="e">
        <f t="shared" si="50"/>
        <v>#VALUE!</v>
      </c>
      <c r="AF77" s="1" t="e">
        <f t="shared" si="51"/>
        <v>#VALUE!</v>
      </c>
      <c r="AG77" t="e">
        <f t="shared" si="59"/>
        <v>#VALUE!</v>
      </c>
      <c r="AH77" t="e">
        <f t="shared" si="60"/>
        <v>#VALUE!</v>
      </c>
      <c r="AI77" t="e">
        <f t="shared" si="52"/>
        <v>#VALUE!</v>
      </c>
      <c r="AJ77" t="e">
        <f t="shared" si="53"/>
        <v>#VALUE!</v>
      </c>
      <c r="AK77">
        <f t="shared" si="43"/>
        <v>-7.0672666666666668</v>
      </c>
      <c r="AL77">
        <f t="shared" si="54"/>
        <v>148.00677777777778</v>
      </c>
      <c r="AM77">
        <f t="shared" si="55"/>
        <v>-119.25231111111111</v>
      </c>
      <c r="AN77" s="1">
        <f t="shared" si="56"/>
        <v>0.6194974999999997</v>
      </c>
      <c r="AO77" s="1">
        <f t="shared" si="57"/>
        <v>0.10198507327329819</v>
      </c>
      <c r="AP77" s="1">
        <f t="shared" si="58"/>
        <v>0.61591922288888901</v>
      </c>
    </row>
    <row r="78" spans="3:42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39"/>
        <v>14.810303689062419</v>
      </c>
      <c r="M78">
        <f t="shared" si="40"/>
        <v>0.62065039877847283</v>
      </c>
      <c r="N78">
        <v>8.1</v>
      </c>
      <c r="O78">
        <f t="shared" si="41"/>
        <v>9.7297199999999973E-3</v>
      </c>
      <c r="P78">
        <f t="shared" si="42"/>
        <v>5.0258506666666663E-5</v>
      </c>
      <c r="Q78">
        <f t="shared" si="44"/>
        <v>1.1655740100187469E-2</v>
      </c>
      <c r="R78">
        <f t="shared" si="45"/>
        <v>2.6850355593055675E-9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e">
        <f t="shared" si="61"/>
        <v>#VALUE!</v>
      </c>
      <c r="Z78" t="e">
        <f t="shared" si="46"/>
        <v>#VALUE!</v>
      </c>
      <c r="AA78" t="e">
        <f t="shared" si="62"/>
        <v>#VALUE!</v>
      </c>
      <c r="AB78" t="e">
        <f t="shared" si="47"/>
        <v>#VALUE!</v>
      </c>
      <c r="AC78" s="1" t="e">
        <f t="shared" si="48"/>
        <v>#VALUE!</v>
      </c>
      <c r="AD78" s="1" t="e">
        <f t="shared" si="49"/>
        <v>#VALUE!</v>
      </c>
      <c r="AE78" s="1" t="e">
        <f t="shared" si="50"/>
        <v>#VALUE!</v>
      </c>
      <c r="AF78" s="1" t="e">
        <f t="shared" si="51"/>
        <v>#VALUE!</v>
      </c>
      <c r="AG78" t="e">
        <f t="shared" si="59"/>
        <v>#VALUE!</v>
      </c>
      <c r="AH78" t="e">
        <f t="shared" si="60"/>
        <v>#VALUE!</v>
      </c>
      <c r="AI78" t="e">
        <f t="shared" si="52"/>
        <v>#VALUE!</v>
      </c>
      <c r="AJ78" t="e">
        <f t="shared" si="53"/>
        <v>#VALUE!</v>
      </c>
      <c r="AK78">
        <f t="shared" si="43"/>
        <v>-7.0672666666666668</v>
      </c>
      <c r="AL78">
        <f t="shared" si="54"/>
        <v>148.00677777777778</v>
      </c>
      <c r="AM78">
        <f t="shared" si="55"/>
        <v>-119.25231111111111</v>
      </c>
      <c r="AN78" s="1">
        <f t="shared" si="56"/>
        <v>0.6194974999999997</v>
      </c>
      <c r="AO78" s="1">
        <f t="shared" si="57"/>
        <v>0.10198507327329819</v>
      </c>
      <c r="AP78" s="1">
        <f t="shared" si="58"/>
        <v>0.61591922288888901</v>
      </c>
    </row>
    <row r="79" spans="3:42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39"/>
        <v>32.352111220031141</v>
      </c>
      <c r="M79">
        <f t="shared" si="40"/>
        <v>1.1668832214157092</v>
      </c>
      <c r="N79">
        <v>8.1</v>
      </c>
      <c r="O79">
        <f t="shared" si="41"/>
        <v>3.9121600000000057E-3</v>
      </c>
      <c r="P79">
        <f t="shared" si="42"/>
        <v>9.2261119999999998E-5</v>
      </c>
      <c r="Q79">
        <f t="shared" si="44"/>
        <v>1.1655957982090731E-2</v>
      </c>
      <c r="R79">
        <f t="shared" si="45"/>
        <v>1.9818342586273934E-9</v>
      </c>
      <c r="S79">
        <f>Q79</f>
        <v>1.1655957982090731E-2</v>
      </c>
      <c r="T79">
        <f>R79</f>
        <v>1.9818342586273934E-9</v>
      </c>
      <c r="U79">
        <f>Q78</f>
        <v>1.1655740100187469E-2</v>
      </c>
      <c r="V79">
        <f>R78</f>
        <v>2.6850355593055675E-9</v>
      </c>
      <c r="W79" t="s">
        <v>18</v>
      </c>
      <c r="X79" t="s">
        <v>18</v>
      </c>
      <c r="Y79">
        <f t="shared" si="61"/>
        <v>-2.1788190326249568E-7</v>
      </c>
      <c r="Z79">
        <f t="shared" si="46"/>
        <v>3.3372268402679123E-9</v>
      </c>
      <c r="AA79" t="e">
        <f t="shared" si="62"/>
        <v>#VALUE!</v>
      </c>
      <c r="AB79" t="e">
        <f t="shared" si="47"/>
        <v>#VALUE!</v>
      </c>
      <c r="AC79" s="1">
        <f t="shared" si="48"/>
        <v>-1.2034349807373415E-11</v>
      </c>
      <c r="AD79" s="1">
        <f t="shared" si="49"/>
        <v>-1.8804713426979365E-13</v>
      </c>
      <c r="AE79" s="1" t="e">
        <f t="shared" si="50"/>
        <v>#VALUE!</v>
      </c>
      <c r="AF79" s="1" t="e">
        <f t="shared" si="51"/>
        <v>#VALUE!</v>
      </c>
      <c r="AG79">
        <f t="shared" si="59"/>
        <v>-5.7676302466479866E-24</v>
      </c>
      <c r="AH79">
        <f t="shared" si="60"/>
        <v>-9.0124215829708869E-26</v>
      </c>
      <c r="AI79" t="e">
        <f t="shared" si="52"/>
        <v>#VALUE!</v>
      </c>
      <c r="AJ79" t="e">
        <f t="shared" si="53"/>
        <v>#VALUE!</v>
      </c>
      <c r="AK79">
        <f t="shared" si="43"/>
        <v>-7.0672666666666668</v>
      </c>
      <c r="AL79">
        <f t="shared" si="54"/>
        <v>148.00677777777778</v>
      </c>
      <c r="AM79">
        <f t="shared" si="55"/>
        <v>-119.25231111111111</v>
      </c>
      <c r="AN79" s="1">
        <f t="shared" si="56"/>
        <v>0.6194974999999997</v>
      </c>
      <c r="AO79" s="1">
        <f t="shared" si="57"/>
        <v>0.10198507327329819</v>
      </c>
      <c r="AP79" s="1">
        <f t="shared" si="58"/>
        <v>0.61591922288888901</v>
      </c>
    </row>
    <row r="80" spans="3:42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39"/>
        <v>33.396437305665287</v>
      </c>
      <c r="M80">
        <f t="shared" si="40"/>
        <v>1.2245521716552659</v>
      </c>
      <c r="N80">
        <v>8.1</v>
      </c>
      <c r="O80">
        <f t="shared" si="41"/>
        <v>-3.6511999999999899E-3</v>
      </c>
      <c r="P80">
        <f t="shared" si="42"/>
        <v>9.4894799999999991E-5</v>
      </c>
      <c r="Q80">
        <f t="shared" si="44"/>
        <v>1.1655963400734746E-2</v>
      </c>
      <c r="R80">
        <f t="shared" si="45"/>
        <v>1.9024350401822752E-9</v>
      </c>
      <c r="S80">
        <f>Q80</f>
        <v>1.1655963400734746E-2</v>
      </c>
      <c r="T80">
        <f>R80</f>
        <v>1.9024350401822752E-9</v>
      </c>
      <c r="U80" t="s">
        <v>18</v>
      </c>
      <c r="V80" t="s">
        <v>18</v>
      </c>
      <c r="W80">
        <f>Q81</f>
        <v>1.1655741081557744E-2</v>
      </c>
      <c r="X80">
        <f>R81</f>
        <v>2.1979421341296973E-9</v>
      </c>
      <c r="Y80" t="e">
        <f t="shared" si="61"/>
        <v>#VALUE!</v>
      </c>
      <c r="Z80" t="e">
        <f t="shared" si="46"/>
        <v>#VALUE!</v>
      </c>
      <c r="AA80">
        <f t="shared" si="62"/>
        <v>-2.2231917700191173E-7</v>
      </c>
      <c r="AB80">
        <f t="shared" si="47"/>
        <v>2.9069242692399028E-9</v>
      </c>
      <c r="AC80" s="1" t="e">
        <f t="shared" si="48"/>
        <v>#VALUE!</v>
      </c>
      <c r="AD80" s="1" t="e">
        <f t="shared" si="49"/>
        <v>#VALUE!</v>
      </c>
      <c r="AE80" s="1">
        <f t="shared" si="50"/>
        <v>-1.2279435349456599E-11</v>
      </c>
      <c r="AF80" s="1">
        <f t="shared" si="51"/>
        <v>-1.6499037001937436E-13</v>
      </c>
      <c r="AG80" t="e">
        <f t="shared" si="59"/>
        <v>#VALUE!</v>
      </c>
      <c r="AH80" t="e">
        <f t="shared" si="60"/>
        <v>#VALUE!</v>
      </c>
      <c r="AI80">
        <f t="shared" si="52"/>
        <v>-5.8850909161615986E-24</v>
      </c>
      <c r="AJ80">
        <f t="shared" si="53"/>
        <v>-7.9073939494956488E-26</v>
      </c>
      <c r="AK80">
        <f t="shared" si="43"/>
        <v>-7.0672666666666668</v>
      </c>
      <c r="AL80">
        <f t="shared" si="54"/>
        <v>148.00677777777778</v>
      </c>
      <c r="AM80">
        <f t="shared" si="55"/>
        <v>-119.25231111111111</v>
      </c>
      <c r="AN80" s="1">
        <f t="shared" si="56"/>
        <v>0.6194974999999997</v>
      </c>
      <c r="AO80" s="1">
        <f t="shared" si="57"/>
        <v>0.10198507327329819</v>
      </c>
      <c r="AP80" s="1">
        <f t="shared" si="58"/>
        <v>0.61591922288888901</v>
      </c>
    </row>
    <row r="81" spans="3:42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39"/>
        <v>15.184684738629377</v>
      </c>
      <c r="M81">
        <f t="shared" si="40"/>
        <v>0.6215846527587896</v>
      </c>
      <c r="N81">
        <v>8.1</v>
      </c>
      <c r="O81">
        <f t="shared" si="41"/>
        <v>-9.7113333333333288E-3</v>
      </c>
      <c r="P81">
        <f t="shared" si="42"/>
        <v>4.1218986666666668E-5</v>
      </c>
      <c r="Q81">
        <f t="shared" si="44"/>
        <v>1.1655741081557744E-2</v>
      </c>
      <c r="R81">
        <f t="shared" si="45"/>
        <v>2.1979421341296973E-9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e">
        <f t="shared" si="61"/>
        <v>#VALUE!</v>
      </c>
      <c r="Z81" t="e">
        <f t="shared" si="46"/>
        <v>#VALUE!</v>
      </c>
      <c r="AA81" t="e">
        <f t="shared" si="62"/>
        <v>#VALUE!</v>
      </c>
      <c r="AB81" t="e">
        <f t="shared" si="47"/>
        <v>#VALUE!</v>
      </c>
      <c r="AC81" s="1" t="e">
        <f t="shared" si="48"/>
        <v>#VALUE!</v>
      </c>
      <c r="AD81" s="1" t="e">
        <f t="shared" si="49"/>
        <v>#VALUE!</v>
      </c>
      <c r="AE81" s="1" t="e">
        <f t="shared" si="50"/>
        <v>#VALUE!</v>
      </c>
      <c r="AF81" s="1" t="e">
        <f t="shared" si="51"/>
        <v>#VALUE!</v>
      </c>
      <c r="AG81" t="e">
        <f t="shared" si="59"/>
        <v>#VALUE!</v>
      </c>
      <c r="AH81" t="e">
        <f t="shared" si="60"/>
        <v>#VALUE!</v>
      </c>
      <c r="AI81" t="e">
        <f t="shared" si="52"/>
        <v>#VALUE!</v>
      </c>
      <c r="AJ81" t="e">
        <f t="shared" si="53"/>
        <v>#VALUE!</v>
      </c>
      <c r="AK81">
        <f t="shared" si="43"/>
        <v>-7.0672666666666668</v>
      </c>
      <c r="AL81">
        <f t="shared" si="54"/>
        <v>148.00677777777778</v>
      </c>
      <c r="AM81">
        <f t="shared" si="55"/>
        <v>-119.25231111111111</v>
      </c>
      <c r="AN81" s="1">
        <f t="shared" si="56"/>
        <v>0.6194974999999997</v>
      </c>
      <c r="AO81" s="1">
        <f t="shared" si="57"/>
        <v>0.10198507327329819</v>
      </c>
      <c r="AP81" s="1">
        <f t="shared" si="58"/>
        <v>0.61591922288888901</v>
      </c>
    </row>
    <row r="82" spans="3:42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39"/>
        <v>13.336390636842591</v>
      </c>
      <c r="M82">
        <f t="shared" si="40"/>
        <v>0.59067528448090767</v>
      </c>
      <c r="N82">
        <v>8.1</v>
      </c>
      <c r="O82">
        <f t="shared" si="41"/>
        <v>-1.342133333333333E-2</v>
      </c>
      <c r="P82">
        <f t="shared" si="42"/>
        <v>2.9381333333333333E-5</v>
      </c>
      <c r="Q82">
        <f t="shared" si="44"/>
        <v>1.1655505460508333E-2</v>
      </c>
      <c r="R82">
        <f t="shared" si="45"/>
        <v>2.1652897736572075E-9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e">
        <f t="shared" si="61"/>
        <v>#VALUE!</v>
      </c>
      <c r="Z82" t="e">
        <f t="shared" si="46"/>
        <v>#VALUE!</v>
      </c>
      <c r="AA82" t="e">
        <f t="shared" si="62"/>
        <v>#VALUE!</v>
      </c>
      <c r="AB82" t="e">
        <f t="shared" si="47"/>
        <v>#VALUE!</v>
      </c>
      <c r="AC82" s="1" t="e">
        <f t="shared" si="48"/>
        <v>#VALUE!</v>
      </c>
      <c r="AD82" s="1" t="e">
        <f t="shared" si="49"/>
        <v>#VALUE!</v>
      </c>
      <c r="AE82" s="1" t="e">
        <f t="shared" si="50"/>
        <v>#VALUE!</v>
      </c>
      <c r="AF82" s="1" t="e">
        <f t="shared" si="51"/>
        <v>#VALUE!</v>
      </c>
      <c r="AG82" t="e">
        <f t="shared" si="59"/>
        <v>#VALUE!</v>
      </c>
      <c r="AH82" t="e">
        <f t="shared" si="60"/>
        <v>#VALUE!</v>
      </c>
      <c r="AI82" t="e">
        <f t="shared" si="52"/>
        <v>#VALUE!</v>
      </c>
      <c r="AJ82" t="e">
        <f t="shared" si="53"/>
        <v>#VALUE!</v>
      </c>
      <c r="AK82">
        <f t="shared" si="43"/>
        <v>-7.0672666666666668</v>
      </c>
      <c r="AL82">
        <f t="shared" si="54"/>
        <v>148.00677777777778</v>
      </c>
      <c r="AM82">
        <f t="shared" si="55"/>
        <v>-119.25231111111111</v>
      </c>
      <c r="AN82" s="1">
        <f t="shared" si="56"/>
        <v>0.6194974999999997</v>
      </c>
      <c r="AO82" s="1">
        <f t="shared" si="57"/>
        <v>0.10198507327329819</v>
      </c>
      <c r="AP82" s="1">
        <f t="shared" si="58"/>
        <v>0.61591922288888901</v>
      </c>
    </row>
    <row r="83" spans="3:42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39"/>
        <v>7.6675583079481964</v>
      </c>
      <c r="M83">
        <f t="shared" si="40"/>
        <v>0.27131584910200768</v>
      </c>
      <c r="N83">
        <v>8.1</v>
      </c>
      <c r="O83">
        <f t="shared" si="41"/>
        <v>-1.5823733333333329E-2</v>
      </c>
      <c r="P83">
        <f t="shared" si="42"/>
        <v>2.1186013333333336E-5</v>
      </c>
      <c r="Q83">
        <f t="shared" si="44"/>
        <v>1.1655312565764049E-2</v>
      </c>
      <c r="R83">
        <f t="shared" si="45"/>
        <v>1.8408323846708116E-9</v>
      </c>
      <c r="S83">
        <f>Q83</f>
        <v>1.1655312565764049E-2</v>
      </c>
      <c r="T83">
        <f>R83</f>
        <v>1.8408323846708116E-9</v>
      </c>
      <c r="U83">
        <f>Q82</f>
        <v>1.1655505460508333E-2</v>
      </c>
      <c r="V83">
        <f>R82</f>
        <v>2.1652897736572075E-9</v>
      </c>
      <c r="W83">
        <f>Q84</f>
        <v>1.1655095898086153E-2</v>
      </c>
      <c r="X83">
        <f>R84</f>
        <v>4.1123328725197143E-9</v>
      </c>
      <c r="Y83">
        <f t="shared" si="61"/>
        <v>1.9289474428342557E-7</v>
      </c>
      <c r="Z83">
        <f t="shared" si="46"/>
        <v>2.8420316100207803E-9</v>
      </c>
      <c r="AA83">
        <f t="shared" si="62"/>
        <v>-2.1666767789640939E-7</v>
      </c>
      <c r="AB83">
        <f t="shared" si="47"/>
        <v>4.5055460848668581E-9</v>
      </c>
      <c r="AC83" s="1">
        <f t="shared" si="48"/>
        <v>1.0654225036367056E-11</v>
      </c>
      <c r="AD83" s="1">
        <f t="shared" si="49"/>
        <v>1.6039675685612217E-13</v>
      </c>
      <c r="AE83" s="1">
        <f t="shared" si="50"/>
        <v>-1.1967284059453709E-11</v>
      </c>
      <c r="AF83" s="1">
        <f t="shared" si="51"/>
        <v>-2.5159429813283793E-13</v>
      </c>
      <c r="AG83">
        <f t="shared" si="59"/>
        <v>5.1061861719105796E-24</v>
      </c>
      <c r="AH83">
        <f t="shared" si="60"/>
        <v>7.6872386220716394E-26</v>
      </c>
      <c r="AI83">
        <f t="shared" si="52"/>
        <v>-5.7354880501515239E-24</v>
      </c>
      <c r="AJ83">
        <f t="shared" si="53"/>
        <v>-1.2058008176777777E-25</v>
      </c>
      <c r="AK83">
        <f t="shared" si="43"/>
        <v>-7.0672666666666668</v>
      </c>
      <c r="AL83">
        <f t="shared" si="54"/>
        <v>148.00677777777778</v>
      </c>
      <c r="AM83">
        <f t="shared" si="55"/>
        <v>-119.25231111111111</v>
      </c>
      <c r="AN83" s="1">
        <f t="shared" si="56"/>
        <v>0.6194974999999997</v>
      </c>
      <c r="AO83" s="1">
        <f t="shared" si="57"/>
        <v>0.10198507327329819</v>
      </c>
      <c r="AP83" s="1">
        <f t="shared" si="58"/>
        <v>0.61591922288888901</v>
      </c>
    </row>
    <row r="84" spans="3:42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39"/>
        <v>13.500309744298178</v>
      </c>
      <c r="M84">
        <f t="shared" si="40"/>
        <v>0.75025435753702363</v>
      </c>
      <c r="N84">
        <v>8.1</v>
      </c>
      <c r="O84">
        <f t="shared" si="41"/>
        <v>-1.8146800000000008E-2</v>
      </c>
      <c r="P84">
        <f t="shared" si="42"/>
        <v>4.126901333333334E-5</v>
      </c>
      <c r="Q84">
        <f t="shared" si="44"/>
        <v>1.1655095898086153E-2</v>
      </c>
      <c r="R84">
        <f t="shared" si="45"/>
        <v>4.1123328725197143E-9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e">
        <f t="shared" si="61"/>
        <v>#VALUE!</v>
      </c>
      <c r="Z84" t="e">
        <f t="shared" si="46"/>
        <v>#VALUE!</v>
      </c>
      <c r="AA84" t="e">
        <f t="shared" si="62"/>
        <v>#VALUE!</v>
      </c>
      <c r="AB84" t="e">
        <f t="shared" si="47"/>
        <v>#VALUE!</v>
      </c>
      <c r="AC84" s="1" t="e">
        <f t="shared" si="48"/>
        <v>#VALUE!</v>
      </c>
      <c r="AD84" s="1" t="e">
        <f t="shared" si="49"/>
        <v>#VALUE!</v>
      </c>
      <c r="AE84" s="1" t="e">
        <f t="shared" si="50"/>
        <v>#VALUE!</v>
      </c>
      <c r="AF84" s="1" t="e">
        <f t="shared" si="51"/>
        <v>#VALUE!</v>
      </c>
      <c r="AG84" t="e">
        <f t="shared" si="59"/>
        <v>#VALUE!</v>
      </c>
      <c r="AH84" t="e">
        <f t="shared" si="60"/>
        <v>#VALUE!</v>
      </c>
      <c r="AI84" t="e">
        <f t="shared" si="52"/>
        <v>#VALUE!</v>
      </c>
      <c r="AJ84" t="e">
        <f t="shared" si="53"/>
        <v>#VALUE!</v>
      </c>
      <c r="AK84">
        <f t="shared" si="43"/>
        <v>-7.0672666666666668</v>
      </c>
      <c r="AL84">
        <f t="shared" si="54"/>
        <v>148.00677777777778</v>
      </c>
      <c r="AM84">
        <f t="shared" si="55"/>
        <v>-119.25231111111111</v>
      </c>
      <c r="AN84" s="1">
        <f t="shared" si="56"/>
        <v>0.6194974999999997</v>
      </c>
      <c r="AO84" s="1">
        <f t="shared" si="57"/>
        <v>0.10198507327329819</v>
      </c>
      <c r="AP84" s="1">
        <f t="shared" si="58"/>
        <v>0.61591922288888901</v>
      </c>
    </row>
    <row r="85" spans="3:42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39"/>
        <v>14.970315916236682</v>
      </c>
      <c r="M85" s="1">
        <f t="shared" si="40"/>
        <v>0.93518823429713771</v>
      </c>
      <c r="N85" s="1">
        <v>8.4</v>
      </c>
      <c r="O85" s="1">
        <f t="shared" si="41"/>
        <v>1.8366880000000002E-2</v>
      </c>
      <c r="P85" s="1">
        <f t="shared" si="42"/>
        <v>4.1436546666666668E-5</v>
      </c>
      <c r="Q85" s="1">
        <f t="shared" si="44"/>
        <v>1.1655073834773431E-2</v>
      </c>
      <c r="R85" s="1">
        <f t="shared" si="45"/>
        <v>4.179110816965076E-9</v>
      </c>
      <c r="S85" s="1" t="s">
        <v>18</v>
      </c>
      <c r="T85" s="1" t="s">
        <v>18</v>
      </c>
      <c r="U85" s="1" t="s">
        <v>18</v>
      </c>
      <c r="V85" s="1" t="s">
        <v>18</v>
      </c>
      <c r="W85" s="1" t="s">
        <v>18</v>
      </c>
      <c r="X85" s="1" t="s">
        <v>18</v>
      </c>
      <c r="Y85" s="1" t="e">
        <f>U85-S85</f>
        <v>#VALUE!</v>
      </c>
      <c r="Z85" s="1" t="e">
        <f t="shared" si="46"/>
        <v>#VALUE!</v>
      </c>
      <c r="AA85" s="1" t="e">
        <f>W85-S85</f>
        <v>#VALUE!</v>
      </c>
      <c r="AB85" s="1" t="e">
        <f t="shared" si="47"/>
        <v>#VALUE!</v>
      </c>
      <c r="AC85" s="1" t="e">
        <f t="shared" si="48"/>
        <v>#VALUE!</v>
      </c>
      <c r="AD85" s="1" t="e">
        <f t="shared" si="49"/>
        <v>#VALUE!</v>
      </c>
      <c r="AE85" s="1" t="e">
        <f t="shared" si="50"/>
        <v>#VALUE!</v>
      </c>
      <c r="AF85" s="1" t="e">
        <f t="shared" si="51"/>
        <v>#VALUE!</v>
      </c>
      <c r="AG85" t="e">
        <f t="shared" si="59"/>
        <v>#VALUE!</v>
      </c>
      <c r="AH85" t="e">
        <f t="shared" si="60"/>
        <v>#VALUE!</v>
      </c>
      <c r="AI85" t="e">
        <f t="shared" si="52"/>
        <v>#VALUE!</v>
      </c>
      <c r="AJ85" t="e">
        <f t="shared" si="53"/>
        <v>#VALUE!</v>
      </c>
      <c r="AK85">
        <f t="shared" si="43"/>
        <v>-7.1919733333333333</v>
      </c>
      <c r="AL85">
        <f t="shared" si="54"/>
        <v>150.22888888888889</v>
      </c>
      <c r="AM85">
        <f t="shared" si="55"/>
        <v>-130.35115555555558</v>
      </c>
      <c r="AN85" s="1">
        <f t="shared" si="56"/>
        <v>0.62881999999999993</v>
      </c>
      <c r="AO85" s="1">
        <f t="shared" si="57"/>
        <v>0.10539134018011158</v>
      </c>
      <c r="AP85" s="1">
        <f t="shared" si="58"/>
        <v>0.62410587271111129</v>
      </c>
    </row>
    <row r="86" spans="3:42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39"/>
        <v>7.2667208843022655</v>
      </c>
      <c r="M86">
        <f t="shared" si="40"/>
        <v>0.36839502951852887</v>
      </c>
      <c r="N86">
        <v>8.4</v>
      </c>
      <c r="O86">
        <f t="shared" si="41"/>
        <v>1.6055573333333337E-2</v>
      </c>
      <c r="P86">
        <f t="shared" si="42"/>
        <v>2.5513693333333337E-5</v>
      </c>
      <c r="Q86">
        <f t="shared" si="44"/>
        <v>1.165529227381948E-2</v>
      </c>
      <c r="R86">
        <f t="shared" si="45"/>
        <v>2.2493443956965132E-9</v>
      </c>
      <c r="S86">
        <f>Q86</f>
        <v>1.165529227381948E-2</v>
      </c>
      <c r="T86">
        <f>R86</f>
        <v>2.2493443956965132E-9</v>
      </c>
      <c r="U86">
        <f>Q85</f>
        <v>1.1655073834773431E-2</v>
      </c>
      <c r="V86">
        <f>R85</f>
        <v>4.179110816965076E-9</v>
      </c>
      <c r="W86">
        <f>Q87</f>
        <v>1.1655482100499321E-2</v>
      </c>
      <c r="X86">
        <f>R87</f>
        <v>2.7790947589864666E-9</v>
      </c>
      <c r="Y86">
        <f t="shared" ref="Y86:Y94" si="63">U86-S86</f>
        <v>-2.1843904604926245E-7</v>
      </c>
      <c r="Z86">
        <f t="shared" si="46"/>
        <v>4.746000150750716E-9</v>
      </c>
      <c r="AA86">
        <f t="shared" ref="AA86:AA94" si="64">W86-S86</f>
        <v>1.8982667984029922E-7</v>
      </c>
      <c r="AB86">
        <f t="shared" si="47"/>
        <v>3.5753206695172618E-9</v>
      </c>
      <c r="AC86" s="1">
        <f t="shared" si="48"/>
        <v>-1.2065122676015601E-11</v>
      </c>
      <c r="AD86" s="1">
        <f t="shared" si="49"/>
        <v>-2.6478055282062982E-13</v>
      </c>
      <c r="AE86" s="1">
        <f t="shared" si="50"/>
        <v>1.0484765525561956E-11</v>
      </c>
      <c r="AF86" s="1">
        <f t="shared" si="51"/>
        <v>2.0012213152262124E-13</v>
      </c>
      <c r="AG86">
        <f t="shared" si="59"/>
        <v>-5.7823785737946722E-24</v>
      </c>
      <c r="AH86">
        <f t="shared" si="60"/>
        <v>-1.2689977851871603E-25</v>
      </c>
      <c r="AI86">
        <f t="shared" si="52"/>
        <v>5.0249703342670005E-24</v>
      </c>
      <c r="AJ86">
        <f t="shared" si="53"/>
        <v>9.5911326932373423E-26</v>
      </c>
      <c r="AK86">
        <f t="shared" si="43"/>
        <v>-7.1919733333333333</v>
      </c>
      <c r="AL86">
        <f t="shared" si="54"/>
        <v>150.22888888888889</v>
      </c>
      <c r="AM86">
        <f t="shared" si="55"/>
        <v>-130.35115555555558</v>
      </c>
      <c r="AN86" s="1">
        <f t="shared" si="56"/>
        <v>0.62881999999999993</v>
      </c>
      <c r="AO86" s="1">
        <f t="shared" si="57"/>
        <v>0.10539134018011158</v>
      </c>
      <c r="AP86" s="1">
        <f t="shared" si="58"/>
        <v>0.62410587271111129</v>
      </c>
    </row>
    <row r="87" spans="3:42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39"/>
        <v>16.194018766091659</v>
      </c>
      <c r="M87">
        <f t="shared" si="40"/>
        <v>0.93686139824370518</v>
      </c>
      <c r="N87">
        <v>8.4</v>
      </c>
      <c r="O87">
        <f t="shared" si="41"/>
        <v>1.3734653333333338E-2</v>
      </c>
      <c r="P87">
        <f t="shared" si="42"/>
        <v>3.6849866666666668E-5</v>
      </c>
      <c r="Q87">
        <f t="shared" si="44"/>
        <v>1.1655482100499321E-2</v>
      </c>
      <c r="R87">
        <f t="shared" si="45"/>
        <v>2.7790947589864666E-9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e">
        <f t="shared" si="63"/>
        <v>#VALUE!</v>
      </c>
      <c r="Z87" t="e">
        <f t="shared" si="46"/>
        <v>#VALUE!</v>
      </c>
      <c r="AA87" t="e">
        <f t="shared" si="64"/>
        <v>#VALUE!</v>
      </c>
      <c r="AB87" t="e">
        <f t="shared" si="47"/>
        <v>#VALUE!</v>
      </c>
      <c r="AC87" s="1" t="e">
        <f t="shared" si="48"/>
        <v>#VALUE!</v>
      </c>
      <c r="AD87" s="1" t="e">
        <f t="shared" si="49"/>
        <v>#VALUE!</v>
      </c>
      <c r="AE87" s="1" t="e">
        <f t="shared" si="50"/>
        <v>#VALUE!</v>
      </c>
      <c r="AF87" s="1" t="e">
        <f t="shared" si="51"/>
        <v>#VALUE!</v>
      </c>
      <c r="AG87" t="e">
        <f t="shared" si="59"/>
        <v>#VALUE!</v>
      </c>
      <c r="AH87" t="e">
        <f t="shared" si="60"/>
        <v>#VALUE!</v>
      </c>
      <c r="AI87" t="e">
        <f t="shared" si="52"/>
        <v>#VALUE!</v>
      </c>
      <c r="AJ87" t="e">
        <f t="shared" si="53"/>
        <v>#VALUE!</v>
      </c>
      <c r="AK87">
        <f t="shared" si="43"/>
        <v>-7.1919733333333333</v>
      </c>
      <c r="AL87">
        <f t="shared" si="54"/>
        <v>150.22888888888889</v>
      </c>
      <c r="AM87">
        <f t="shared" si="55"/>
        <v>-130.35115555555558</v>
      </c>
      <c r="AN87" s="1">
        <f t="shared" si="56"/>
        <v>0.62881999999999993</v>
      </c>
      <c r="AO87" s="1">
        <f t="shared" si="57"/>
        <v>0.10539134018011158</v>
      </c>
      <c r="AP87" s="1">
        <f t="shared" si="58"/>
        <v>0.62410587271111129</v>
      </c>
    </row>
    <row r="88" spans="3:42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39"/>
        <v>15.008875125969759</v>
      </c>
      <c r="M88">
        <f t="shared" si="40"/>
        <v>0.65689011067496228</v>
      </c>
      <c r="N88">
        <v>8.4</v>
      </c>
      <c r="O88">
        <f t="shared" si="41"/>
        <v>9.7546400000000019E-3</v>
      </c>
      <c r="P88">
        <f t="shared" si="42"/>
        <v>5.4544186666666667E-5</v>
      </c>
      <c r="Q88">
        <f t="shared" si="44"/>
        <v>1.1655738767143941E-2</v>
      </c>
      <c r="R88">
        <f t="shared" si="45"/>
        <v>2.9214596004553735E-9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e">
        <f t="shared" si="63"/>
        <v>#VALUE!</v>
      </c>
      <c r="Z88" t="e">
        <f t="shared" si="46"/>
        <v>#VALUE!</v>
      </c>
      <c r="AA88" t="e">
        <f t="shared" si="64"/>
        <v>#VALUE!</v>
      </c>
      <c r="AB88" t="e">
        <f t="shared" si="47"/>
        <v>#VALUE!</v>
      </c>
      <c r="AC88" s="1" t="e">
        <f t="shared" si="48"/>
        <v>#VALUE!</v>
      </c>
      <c r="AD88" s="1" t="e">
        <f t="shared" si="49"/>
        <v>#VALUE!</v>
      </c>
      <c r="AE88" s="1" t="e">
        <f t="shared" si="50"/>
        <v>#VALUE!</v>
      </c>
      <c r="AF88" s="1" t="e">
        <f t="shared" si="51"/>
        <v>#VALUE!</v>
      </c>
      <c r="AG88" t="e">
        <f t="shared" si="59"/>
        <v>#VALUE!</v>
      </c>
      <c r="AH88" t="e">
        <f t="shared" si="60"/>
        <v>#VALUE!</v>
      </c>
      <c r="AI88" t="e">
        <f t="shared" si="52"/>
        <v>#VALUE!</v>
      </c>
      <c r="AJ88" t="e">
        <f t="shared" si="53"/>
        <v>#VALUE!</v>
      </c>
      <c r="AK88">
        <f t="shared" si="43"/>
        <v>-7.1919733333333333</v>
      </c>
      <c r="AL88">
        <f t="shared" si="54"/>
        <v>150.22888888888889</v>
      </c>
      <c r="AM88">
        <f t="shared" si="55"/>
        <v>-130.35115555555558</v>
      </c>
      <c r="AN88" s="1">
        <f t="shared" si="56"/>
        <v>0.62881999999999993</v>
      </c>
      <c r="AO88" s="1">
        <f t="shared" si="57"/>
        <v>0.10539134018011158</v>
      </c>
      <c r="AP88" s="1">
        <f t="shared" si="58"/>
        <v>0.62410587271111129</v>
      </c>
    </row>
    <row r="89" spans="3:42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39"/>
        <v>32.546436047937036</v>
      </c>
      <c r="M89">
        <f t="shared" si="40"/>
        <v>1.2113452176607873</v>
      </c>
      <c r="N89">
        <v>8.4</v>
      </c>
      <c r="O89">
        <f t="shared" si="41"/>
        <v>3.8574666666666706E-3</v>
      </c>
      <c r="P89">
        <f t="shared" si="42"/>
        <v>9.6074533333333323E-5</v>
      </c>
      <c r="Q89">
        <f t="shared" si="44"/>
        <v>1.1655959148729829E-2</v>
      </c>
      <c r="R89">
        <f t="shared" si="45"/>
        <v>2.0348969593732297E-9</v>
      </c>
      <c r="S89">
        <f>Q89</f>
        <v>1.1655959148729829E-2</v>
      </c>
      <c r="T89">
        <f>R89</f>
        <v>2.0348969593732297E-9</v>
      </c>
      <c r="U89">
        <f>Q88</f>
        <v>1.1655738767143941E-2</v>
      </c>
      <c r="V89">
        <f>R88</f>
        <v>2.9214596004553735E-9</v>
      </c>
      <c r="W89" t="s">
        <v>18</v>
      </c>
      <c r="X89" t="s">
        <v>18</v>
      </c>
      <c r="Y89">
        <f t="shared" si="63"/>
        <v>-2.2038158588831569E-7</v>
      </c>
      <c r="Z89">
        <f t="shared" si="46"/>
        <v>3.5602994020670909E-9</v>
      </c>
      <c r="AA89" t="e">
        <f t="shared" si="64"/>
        <v>#VALUE!</v>
      </c>
      <c r="AB89" t="e">
        <f t="shared" si="47"/>
        <v>#VALUE!</v>
      </c>
      <c r="AC89" s="1">
        <f t="shared" si="48"/>
        <v>-1.2172415680105811E-11</v>
      </c>
      <c r="AD89" s="1">
        <f t="shared" si="49"/>
        <v>-2.0021911073841432E-13</v>
      </c>
      <c r="AE89" s="1" t="e">
        <f t="shared" si="50"/>
        <v>#VALUE!</v>
      </c>
      <c r="AF89" s="1" t="e">
        <f t="shared" si="51"/>
        <v>#VALUE!</v>
      </c>
      <c r="AG89">
        <f t="shared" si="59"/>
        <v>-5.8338002447241028E-24</v>
      </c>
      <c r="AH89">
        <f t="shared" si="60"/>
        <v>-9.5957805576193592E-26</v>
      </c>
      <c r="AI89" t="e">
        <f t="shared" si="52"/>
        <v>#VALUE!</v>
      </c>
      <c r="AJ89" t="e">
        <f t="shared" si="53"/>
        <v>#VALUE!</v>
      </c>
      <c r="AK89">
        <f t="shared" si="43"/>
        <v>-7.1919733333333333</v>
      </c>
      <c r="AL89">
        <f t="shared" si="54"/>
        <v>150.22888888888889</v>
      </c>
      <c r="AM89">
        <f t="shared" si="55"/>
        <v>-130.35115555555558</v>
      </c>
      <c r="AN89" s="1">
        <f t="shared" si="56"/>
        <v>0.62881999999999993</v>
      </c>
      <c r="AO89" s="1">
        <f t="shared" si="57"/>
        <v>0.10539134018011158</v>
      </c>
      <c r="AP89" s="1">
        <f t="shared" si="58"/>
        <v>0.62410587271111129</v>
      </c>
    </row>
    <row r="90" spans="3:42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39"/>
        <v>33.001417736351328</v>
      </c>
      <c r="M90">
        <f t="shared" si="40"/>
        <v>1.2321875746398552</v>
      </c>
      <c r="N90">
        <v>8.4</v>
      </c>
      <c r="O90">
        <f t="shared" si="41"/>
        <v>-3.6483999999999922E-3</v>
      </c>
      <c r="P90">
        <f t="shared" si="42"/>
        <v>9.7734933333333345E-5</v>
      </c>
      <c r="Q90">
        <f t="shared" si="44"/>
        <v>1.165596345684715E-2</v>
      </c>
      <c r="R90">
        <f t="shared" si="45"/>
        <v>1.9578709605586018E-9</v>
      </c>
      <c r="S90">
        <f>Q90</f>
        <v>1.165596345684715E-2</v>
      </c>
      <c r="T90">
        <f>R90</f>
        <v>1.9578709605586018E-9</v>
      </c>
      <c r="U90" t="s">
        <v>18</v>
      </c>
      <c r="V90" t="s">
        <v>18</v>
      </c>
      <c r="W90">
        <f>Q91</f>
        <v>1.1655739386659411E-2</v>
      </c>
      <c r="X90">
        <f>R91</f>
        <v>2.229910463405399E-9</v>
      </c>
      <c r="Y90" t="e">
        <f t="shared" si="63"/>
        <v>#VALUE!</v>
      </c>
      <c r="Z90" t="e">
        <f t="shared" si="46"/>
        <v>#VALUE!</v>
      </c>
      <c r="AA90">
        <f t="shared" si="64"/>
        <v>-2.2407018773935861E-7</v>
      </c>
      <c r="AB90">
        <f t="shared" si="47"/>
        <v>2.9674499781805158E-9</v>
      </c>
      <c r="AC90" s="1" t="e">
        <f t="shared" si="48"/>
        <v>#VALUE!</v>
      </c>
      <c r="AD90" s="1" t="e">
        <f t="shared" si="49"/>
        <v>#VALUE!</v>
      </c>
      <c r="AE90" s="1">
        <f t="shared" si="50"/>
        <v>-1.2376149557545353E-11</v>
      </c>
      <c r="AF90" s="1">
        <f t="shared" si="51"/>
        <v>-1.6831316740277065E-13</v>
      </c>
      <c r="AG90" t="e">
        <f t="shared" si="59"/>
        <v>#VALUE!</v>
      </c>
      <c r="AH90" t="e">
        <f t="shared" si="60"/>
        <v>#VALUE!</v>
      </c>
      <c r="AI90">
        <f t="shared" si="52"/>
        <v>-5.9314425513377283E-24</v>
      </c>
      <c r="AJ90">
        <f t="shared" si="53"/>
        <v>-8.0666436555347494E-26</v>
      </c>
      <c r="AK90">
        <f t="shared" si="43"/>
        <v>-7.1919733333333333</v>
      </c>
      <c r="AL90">
        <f t="shared" si="54"/>
        <v>150.22888888888889</v>
      </c>
      <c r="AM90">
        <f t="shared" si="55"/>
        <v>-130.35115555555558</v>
      </c>
      <c r="AN90" s="1">
        <f t="shared" si="56"/>
        <v>0.62881999999999993</v>
      </c>
      <c r="AO90" s="1">
        <f t="shared" si="57"/>
        <v>0.10539134018011158</v>
      </c>
      <c r="AP90" s="1">
        <f t="shared" si="58"/>
        <v>0.62410587271111129</v>
      </c>
    </row>
    <row r="91" spans="3:42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39"/>
        <v>15.512522953540554</v>
      </c>
      <c r="M91">
        <f t="shared" si="40"/>
        <v>0.63386329802555352</v>
      </c>
      <c r="N91">
        <v>8.4</v>
      </c>
      <c r="O91">
        <f t="shared" si="41"/>
        <v>-9.7430666666666766E-3</v>
      </c>
      <c r="P91">
        <f t="shared" si="42"/>
        <v>4.1682293333333336E-5</v>
      </c>
      <c r="Q91">
        <f t="shared" si="44"/>
        <v>1.1655739386659411E-2</v>
      </c>
      <c r="R91">
        <f t="shared" si="45"/>
        <v>2.229910463405399E-9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e">
        <f t="shared" si="63"/>
        <v>#VALUE!</v>
      </c>
      <c r="Z91" t="e">
        <f t="shared" si="46"/>
        <v>#VALUE!</v>
      </c>
      <c r="AA91" t="e">
        <f t="shared" si="64"/>
        <v>#VALUE!</v>
      </c>
      <c r="AB91" t="e">
        <f t="shared" si="47"/>
        <v>#VALUE!</v>
      </c>
      <c r="AC91" s="1" t="e">
        <f t="shared" si="48"/>
        <v>#VALUE!</v>
      </c>
      <c r="AD91" s="1" t="e">
        <f t="shared" si="49"/>
        <v>#VALUE!</v>
      </c>
      <c r="AE91" s="1" t="e">
        <f t="shared" si="50"/>
        <v>#VALUE!</v>
      </c>
      <c r="AF91" s="1" t="e">
        <f t="shared" si="51"/>
        <v>#VALUE!</v>
      </c>
      <c r="AG91" t="e">
        <f t="shared" si="59"/>
        <v>#VALUE!</v>
      </c>
      <c r="AH91" t="e">
        <f t="shared" si="60"/>
        <v>#VALUE!</v>
      </c>
      <c r="AI91" t="e">
        <f t="shared" si="52"/>
        <v>#VALUE!</v>
      </c>
      <c r="AJ91" t="e">
        <f t="shared" si="53"/>
        <v>#VALUE!</v>
      </c>
      <c r="AK91">
        <f t="shared" si="43"/>
        <v>-7.1919733333333333</v>
      </c>
      <c r="AL91">
        <f t="shared" si="54"/>
        <v>150.22888888888889</v>
      </c>
      <c r="AM91">
        <f t="shared" si="55"/>
        <v>-130.35115555555558</v>
      </c>
      <c r="AN91" s="1">
        <f t="shared" si="56"/>
        <v>0.62881999999999993</v>
      </c>
      <c r="AO91" s="1">
        <f t="shared" si="57"/>
        <v>0.10539134018011158</v>
      </c>
      <c r="AP91" s="1">
        <f t="shared" si="58"/>
        <v>0.62410587271111129</v>
      </c>
    </row>
    <row r="92" spans="3:42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39"/>
        <v>12.96345343433612</v>
      </c>
      <c r="M92">
        <f t="shared" si="40"/>
        <v>0.57271297772661645</v>
      </c>
      <c r="N92">
        <v>8.4</v>
      </c>
      <c r="O92">
        <f t="shared" si="41"/>
        <v>-1.3382133333333344E-2</v>
      </c>
      <c r="P92">
        <f t="shared" si="42"/>
        <v>2.9217626666666664E-5</v>
      </c>
      <c r="Q92">
        <f t="shared" si="44"/>
        <v>1.1655508345176403E-2</v>
      </c>
      <c r="R92">
        <f t="shared" si="45"/>
        <v>2.1469357239589522E-9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e">
        <f t="shared" si="63"/>
        <v>#VALUE!</v>
      </c>
      <c r="Z92" t="e">
        <f t="shared" si="46"/>
        <v>#VALUE!</v>
      </c>
      <c r="AA92" t="e">
        <f t="shared" si="64"/>
        <v>#VALUE!</v>
      </c>
      <c r="AB92" t="e">
        <f t="shared" si="47"/>
        <v>#VALUE!</v>
      </c>
      <c r="AC92" s="1" t="e">
        <f t="shared" si="48"/>
        <v>#VALUE!</v>
      </c>
      <c r="AD92" s="1" t="e">
        <f t="shared" si="49"/>
        <v>#VALUE!</v>
      </c>
      <c r="AE92" s="1" t="e">
        <f t="shared" si="50"/>
        <v>#VALUE!</v>
      </c>
      <c r="AF92" s="1" t="e">
        <f t="shared" si="51"/>
        <v>#VALUE!</v>
      </c>
      <c r="AG92" t="e">
        <f t="shared" si="59"/>
        <v>#VALUE!</v>
      </c>
      <c r="AH92" t="e">
        <f t="shared" si="60"/>
        <v>#VALUE!</v>
      </c>
      <c r="AI92" t="e">
        <f t="shared" si="52"/>
        <v>#VALUE!</v>
      </c>
      <c r="AJ92" t="e">
        <f t="shared" si="53"/>
        <v>#VALUE!</v>
      </c>
      <c r="AK92">
        <f t="shared" si="43"/>
        <v>-7.1919733333333333</v>
      </c>
      <c r="AL92">
        <f t="shared" si="54"/>
        <v>150.22888888888889</v>
      </c>
      <c r="AM92">
        <f t="shared" si="55"/>
        <v>-130.35115555555558</v>
      </c>
      <c r="AN92" s="1">
        <f t="shared" si="56"/>
        <v>0.62881999999999993</v>
      </c>
      <c r="AO92" s="1">
        <f t="shared" si="57"/>
        <v>0.10539134018011158</v>
      </c>
      <c r="AP92" s="1">
        <f t="shared" si="58"/>
        <v>0.62410587271111129</v>
      </c>
    </row>
    <row r="93" spans="3:42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39"/>
        <v>7.8119939733051762</v>
      </c>
      <c r="M93">
        <f t="shared" si="40"/>
        <v>0.26954925975740862</v>
      </c>
      <c r="N93">
        <v>8.4</v>
      </c>
      <c r="O93">
        <f t="shared" si="41"/>
        <v>-1.5803199999999996E-2</v>
      </c>
      <c r="P93">
        <f t="shared" si="42"/>
        <v>2.1156520000000001E-5</v>
      </c>
      <c r="Q93">
        <f t="shared" si="44"/>
        <v>1.1655314348727994E-2</v>
      </c>
      <c r="R93">
        <f t="shared" si="45"/>
        <v>1.8358840644766694E-9</v>
      </c>
      <c r="S93">
        <f>Q93</f>
        <v>1.1655314348727994E-2</v>
      </c>
      <c r="T93">
        <f>R93</f>
        <v>1.8358840644766694E-9</v>
      </c>
      <c r="U93">
        <f>Q92</f>
        <v>1.1655508345176403E-2</v>
      </c>
      <c r="V93">
        <f>R92</f>
        <v>2.1469357239589522E-9</v>
      </c>
      <c r="W93">
        <f>Q94</f>
        <v>1.1655092267297445E-2</v>
      </c>
      <c r="X93">
        <f>R94</f>
        <v>3.9375475955630594E-9</v>
      </c>
      <c r="Y93">
        <f t="shared" si="63"/>
        <v>1.9399644840892294E-7</v>
      </c>
      <c r="Z93">
        <f t="shared" si="46"/>
        <v>2.8248545628068226E-9</v>
      </c>
      <c r="AA93">
        <f t="shared" si="64"/>
        <v>-2.2208143054917862E-7</v>
      </c>
      <c r="AB93">
        <f t="shared" si="47"/>
        <v>4.3445081845387062E-9</v>
      </c>
      <c r="AC93" s="1">
        <f t="shared" si="48"/>
        <v>1.0715075857990772E-11</v>
      </c>
      <c r="AD93" s="1">
        <f t="shared" si="49"/>
        <v>1.5950737107612951E-13</v>
      </c>
      <c r="AE93" s="1">
        <f t="shared" si="50"/>
        <v>-1.2266303813818206E-11</v>
      </c>
      <c r="AF93" s="1">
        <f t="shared" si="51"/>
        <v>-2.42942673636962E-13</v>
      </c>
      <c r="AG93">
        <f t="shared" si="59"/>
        <v>5.1353497781666722E-24</v>
      </c>
      <c r="AH93">
        <f t="shared" si="60"/>
        <v>7.6446135662295585E-26</v>
      </c>
      <c r="AI93">
        <f t="shared" si="52"/>
        <v>-5.8787974442794262E-24</v>
      </c>
      <c r="AJ93">
        <f t="shared" si="53"/>
        <v>-1.164336698781648E-25</v>
      </c>
      <c r="AK93">
        <f t="shared" si="43"/>
        <v>-7.1919733333333333</v>
      </c>
      <c r="AL93">
        <f t="shared" si="54"/>
        <v>150.22888888888889</v>
      </c>
      <c r="AM93">
        <f t="shared" si="55"/>
        <v>-130.35115555555558</v>
      </c>
      <c r="AN93" s="1">
        <f t="shared" si="56"/>
        <v>0.62881999999999993</v>
      </c>
      <c r="AO93" s="1">
        <f t="shared" si="57"/>
        <v>0.10539134018011158</v>
      </c>
      <c r="AP93" s="1">
        <f t="shared" si="58"/>
        <v>0.62410587271111129</v>
      </c>
    </row>
    <row r="94" spans="3:42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39"/>
        <v>13.551438916675517</v>
      </c>
      <c r="M94">
        <f t="shared" si="40"/>
        <v>0.75999098265552545</v>
      </c>
      <c r="N94">
        <v>8.4</v>
      </c>
      <c r="O94">
        <f t="shared" si="41"/>
        <v>-1.8183199999999993E-2</v>
      </c>
      <c r="P94">
        <f t="shared" si="42"/>
        <v>3.9435853333333334E-5</v>
      </c>
      <c r="Q94">
        <f t="shared" si="44"/>
        <v>1.1655092267297445E-2</v>
      </c>
      <c r="R94">
        <f t="shared" si="45"/>
        <v>3.9375475955630594E-9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e">
        <f t="shared" si="63"/>
        <v>#VALUE!</v>
      </c>
      <c r="Z94" t="e">
        <f t="shared" si="46"/>
        <v>#VALUE!</v>
      </c>
      <c r="AA94" t="e">
        <f t="shared" si="64"/>
        <v>#VALUE!</v>
      </c>
      <c r="AB94" t="e">
        <f t="shared" si="47"/>
        <v>#VALUE!</v>
      </c>
      <c r="AC94" s="1" t="e">
        <f t="shared" si="48"/>
        <v>#VALUE!</v>
      </c>
      <c r="AD94" s="1" t="e">
        <f t="shared" si="49"/>
        <v>#VALUE!</v>
      </c>
      <c r="AE94" s="1" t="e">
        <f t="shared" si="50"/>
        <v>#VALUE!</v>
      </c>
      <c r="AF94" s="1" t="e">
        <f t="shared" si="51"/>
        <v>#VALUE!</v>
      </c>
      <c r="AG94" t="e">
        <f t="shared" si="59"/>
        <v>#VALUE!</v>
      </c>
      <c r="AH94" t="e">
        <f t="shared" si="60"/>
        <v>#VALUE!</v>
      </c>
      <c r="AI94" t="e">
        <f t="shared" si="52"/>
        <v>#VALUE!</v>
      </c>
      <c r="AJ94" t="e">
        <f t="shared" si="53"/>
        <v>#VALUE!</v>
      </c>
      <c r="AK94">
        <f t="shared" si="43"/>
        <v>-7.1919733333333333</v>
      </c>
      <c r="AL94">
        <f t="shared" si="54"/>
        <v>150.22888888888889</v>
      </c>
      <c r="AM94">
        <f t="shared" si="55"/>
        <v>-130.35115555555558</v>
      </c>
      <c r="AN94" s="1">
        <f t="shared" si="56"/>
        <v>0.62881999999999993</v>
      </c>
      <c r="AO94" s="1">
        <f t="shared" si="57"/>
        <v>0.10539134018011158</v>
      </c>
      <c r="AP94" s="1">
        <f t="shared" si="58"/>
        <v>0.62410587271111129</v>
      </c>
    </row>
    <row r="95" spans="3:42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39"/>
        <v>14.711612495868952</v>
      </c>
      <c r="M95" s="1">
        <f t="shared" si="40"/>
        <v>0.92690734674432962</v>
      </c>
      <c r="N95" s="1">
        <v>8.5</v>
      </c>
      <c r="O95" s="1">
        <f t="shared" si="41"/>
        <v>1.8391053333333338E-2</v>
      </c>
      <c r="P95" s="1">
        <f t="shared" si="42"/>
        <v>4.0624453333333332E-5</v>
      </c>
      <c r="Q95" s="1">
        <f t="shared" si="44"/>
        <v>1.1655071395150981E-2</v>
      </c>
      <c r="R95" s="1">
        <f t="shared" si="45"/>
        <v>4.1025999415934638E-9</v>
      </c>
      <c r="S95" s="1" t="s">
        <v>18</v>
      </c>
      <c r="T95" s="1" t="s">
        <v>18</v>
      </c>
      <c r="U95" s="1" t="s">
        <v>18</v>
      </c>
      <c r="V95" s="1" t="s">
        <v>18</v>
      </c>
      <c r="W95" s="1" t="s">
        <v>18</v>
      </c>
      <c r="X95" s="1" t="s">
        <v>18</v>
      </c>
      <c r="Y95" s="1" t="e">
        <f>U95-S95</f>
        <v>#VALUE!</v>
      </c>
      <c r="Z95" s="1" t="e">
        <f t="shared" si="46"/>
        <v>#VALUE!</v>
      </c>
      <c r="AA95" s="1" t="e">
        <f>W95-S95</f>
        <v>#VALUE!</v>
      </c>
      <c r="AB95" s="1" t="e">
        <f t="shared" si="47"/>
        <v>#VALUE!</v>
      </c>
      <c r="AC95" s="1" t="e">
        <f t="shared" si="48"/>
        <v>#VALUE!</v>
      </c>
      <c r="AD95" s="1" t="e">
        <f t="shared" si="49"/>
        <v>#VALUE!</v>
      </c>
      <c r="AE95" s="1" t="e">
        <f t="shared" si="50"/>
        <v>#VALUE!</v>
      </c>
      <c r="AF95" s="1" t="e">
        <f t="shared" si="51"/>
        <v>#VALUE!</v>
      </c>
      <c r="AG95" t="e">
        <f t="shared" si="59"/>
        <v>#VALUE!</v>
      </c>
      <c r="AH95" t="e">
        <f t="shared" si="60"/>
        <v>#VALUE!</v>
      </c>
      <c r="AI95" t="e">
        <f t="shared" si="52"/>
        <v>#VALUE!</v>
      </c>
      <c r="AJ95" t="e">
        <f t="shared" si="53"/>
        <v>#VALUE!</v>
      </c>
      <c r="AK95">
        <f>(-7.31668+6.19432)/(8.7-6)*(8.7-6)-6.19432</f>
        <v>-7.3166799999999999</v>
      </c>
      <c r="AL95">
        <f>(152.451-132.452)/(8.7-6)*(8.7-6)+132.452</f>
        <v>152.45099999999999</v>
      </c>
      <c r="AM95">
        <f>(-141.396+41.5064)/(8.7-6)*(8.7-6)-41.5604</f>
        <v>-141.44999999999999</v>
      </c>
      <c r="AN95" s="1">
        <f t="shared" si="56"/>
        <v>0.63165749999999976</v>
      </c>
      <c r="AO95" s="1">
        <f t="shared" si="57"/>
        <v>0.10654586617978194</v>
      </c>
      <c r="AP95" s="1">
        <f t="shared" si="58"/>
        <v>0.62575336999999986</v>
      </c>
    </row>
    <row r="96" spans="3:42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39"/>
        <v>7.4824401283574193</v>
      </c>
      <c r="M96">
        <f t="shared" si="40"/>
        <v>0.37603637775572013</v>
      </c>
      <c r="N96">
        <v>8.5</v>
      </c>
      <c r="O96">
        <f t="shared" si="41"/>
        <v>1.6051933333333334E-2</v>
      </c>
      <c r="P96">
        <f t="shared" si="42"/>
        <v>2.6498173333333336E-5</v>
      </c>
      <c r="Q96">
        <f t="shared" si="44"/>
        <v>1.1655292594693658E-2</v>
      </c>
      <c r="R96">
        <f t="shared" si="45"/>
        <v>2.3356086631156153E-9</v>
      </c>
      <c r="S96">
        <f>Q96</f>
        <v>1.1655292594693658E-2</v>
      </c>
      <c r="T96">
        <f>R96</f>
        <v>2.3356086631156153E-9</v>
      </c>
      <c r="U96">
        <f>Q95</f>
        <v>1.1655071395150981E-2</v>
      </c>
      <c r="V96">
        <f>R95</f>
        <v>4.1025999415934638E-9</v>
      </c>
      <c r="W96">
        <f>Q97</f>
        <v>1.1655483886834399E-2</v>
      </c>
      <c r="X96">
        <f>R97</f>
        <v>2.8209620639911624E-9</v>
      </c>
      <c r="Y96">
        <f t="shared" ref="Y96:Y104" si="65">U96-S96</f>
        <v>-2.2119954267742215E-7</v>
      </c>
      <c r="Z96">
        <f t="shared" si="46"/>
        <v>4.7208467575196091E-9</v>
      </c>
      <c r="AA96">
        <f t="shared" ref="AA96:AA104" si="66">W96-S96</f>
        <v>1.9129214074049827E-7</v>
      </c>
      <c r="AB96">
        <f t="shared" si="47"/>
        <v>3.6623619146253133E-9</v>
      </c>
      <c r="AC96" s="1">
        <f t="shared" si="48"/>
        <v>-1.2217594182680041E-11</v>
      </c>
      <c r="AD96" s="1">
        <f t="shared" si="49"/>
        <v>-2.6347241585280129E-13</v>
      </c>
      <c r="AE96" s="1">
        <f t="shared" si="50"/>
        <v>1.0565707856420782E-11</v>
      </c>
      <c r="AF96" s="1">
        <f t="shared" si="51"/>
        <v>2.0490742879205794E-13</v>
      </c>
      <c r="AG96">
        <f t="shared" si="59"/>
        <v>-5.855452673157399E-24</v>
      </c>
      <c r="AH96">
        <f t="shared" si="60"/>
        <v>-1.2627283560421113E-25</v>
      </c>
      <c r="AI96">
        <f t="shared" si="52"/>
        <v>5.0637630769716813E-24</v>
      </c>
      <c r="AJ96">
        <f t="shared" si="53"/>
        <v>9.8204747492036298E-26</v>
      </c>
      <c r="AK96">
        <f t="shared" ref="AK96:AK104" si="67">(-7.31668+6.19432)/(8.7-6)*(8.7-6)-6.19432</f>
        <v>-7.3166799999999999</v>
      </c>
      <c r="AL96">
        <f t="shared" ref="AL96:AL104" si="68">(152.451-132.452)/(8.7-6)*(8.7-6)+132.452</f>
        <v>152.45099999999999</v>
      </c>
      <c r="AM96">
        <f t="shared" ref="AM96:AM104" si="69">(-141.396+41.5064)/(8.7-6)*(8.7-6)-41.5604</f>
        <v>-141.44999999999999</v>
      </c>
      <c r="AN96" s="1">
        <f t="shared" si="56"/>
        <v>0.63165749999999976</v>
      </c>
      <c r="AO96" s="1">
        <f t="shared" si="57"/>
        <v>0.10654586617978194</v>
      </c>
      <c r="AP96" s="1">
        <f t="shared" si="58"/>
        <v>0.62575336999999986</v>
      </c>
    </row>
    <row r="97" spans="3:42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39"/>
        <v>15.893698577509817</v>
      </c>
      <c r="M97">
        <f t="shared" si="40"/>
        <v>0.94451378766430016</v>
      </c>
      <c r="N97">
        <v>8.5</v>
      </c>
      <c r="O97">
        <f t="shared" si="41"/>
        <v>1.371094666666667E-2</v>
      </c>
      <c r="P97">
        <f t="shared" si="42"/>
        <v>3.7469693333333335E-5</v>
      </c>
      <c r="Q97">
        <f t="shared" si="44"/>
        <v>1.1655483886834399E-2</v>
      </c>
      <c r="R97">
        <f t="shared" si="45"/>
        <v>2.8209620639911624E-9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e">
        <f t="shared" si="65"/>
        <v>#VALUE!</v>
      </c>
      <c r="Z97" t="e">
        <f t="shared" si="46"/>
        <v>#VALUE!</v>
      </c>
      <c r="AA97" t="e">
        <f t="shared" si="66"/>
        <v>#VALUE!</v>
      </c>
      <c r="AB97" t="e">
        <f t="shared" si="47"/>
        <v>#VALUE!</v>
      </c>
      <c r="AC97" s="1" t="e">
        <f t="shared" si="48"/>
        <v>#VALUE!</v>
      </c>
      <c r="AD97" s="1" t="e">
        <f t="shared" si="49"/>
        <v>#VALUE!</v>
      </c>
      <c r="AE97" s="1" t="e">
        <f t="shared" si="50"/>
        <v>#VALUE!</v>
      </c>
      <c r="AF97" s="1" t="e">
        <f t="shared" si="51"/>
        <v>#VALUE!</v>
      </c>
      <c r="AG97" t="e">
        <f t="shared" si="59"/>
        <v>#VALUE!</v>
      </c>
      <c r="AH97" t="e">
        <f t="shared" si="60"/>
        <v>#VALUE!</v>
      </c>
      <c r="AI97" t="e">
        <f t="shared" si="52"/>
        <v>#VALUE!</v>
      </c>
      <c r="AJ97" t="e">
        <f t="shared" si="53"/>
        <v>#VALUE!</v>
      </c>
      <c r="AK97">
        <f t="shared" si="67"/>
        <v>-7.3166799999999999</v>
      </c>
      <c r="AL97">
        <f t="shared" si="68"/>
        <v>152.45099999999999</v>
      </c>
      <c r="AM97">
        <f t="shared" si="69"/>
        <v>-141.44999999999999</v>
      </c>
      <c r="AN97" s="1">
        <f t="shared" si="56"/>
        <v>0.63165749999999976</v>
      </c>
      <c r="AO97" s="1">
        <f t="shared" si="57"/>
        <v>0.10654586617978194</v>
      </c>
      <c r="AP97" s="1">
        <f t="shared" si="58"/>
        <v>0.62575336999999986</v>
      </c>
    </row>
    <row r="98" spans="3:42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39"/>
        <v>15.149352951737395</v>
      </c>
      <c r="M98">
        <f t="shared" si="40"/>
        <v>0.67525074935358864</v>
      </c>
      <c r="N98">
        <v>8.5</v>
      </c>
      <c r="O98">
        <f t="shared" si="41"/>
        <v>9.7776933333333319E-3</v>
      </c>
      <c r="P98">
        <f t="shared" si="42"/>
        <v>5.5996733333333325E-5</v>
      </c>
      <c r="Q98">
        <f t="shared" si="44"/>
        <v>1.1655737530917427E-2</v>
      </c>
      <c r="R98">
        <f t="shared" si="45"/>
        <v>3.0063484720692457E-9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e">
        <f t="shared" si="65"/>
        <v>#VALUE!</v>
      </c>
      <c r="Z98" t="e">
        <f t="shared" si="46"/>
        <v>#VALUE!</v>
      </c>
      <c r="AA98" t="e">
        <f t="shared" si="66"/>
        <v>#VALUE!</v>
      </c>
      <c r="AB98" t="e">
        <f t="shared" si="47"/>
        <v>#VALUE!</v>
      </c>
      <c r="AC98" s="1" t="e">
        <f t="shared" si="48"/>
        <v>#VALUE!</v>
      </c>
      <c r="AD98" s="1" t="e">
        <f t="shared" si="49"/>
        <v>#VALUE!</v>
      </c>
      <c r="AE98" s="1" t="e">
        <f t="shared" si="50"/>
        <v>#VALUE!</v>
      </c>
      <c r="AF98" s="1" t="e">
        <f t="shared" si="51"/>
        <v>#VALUE!</v>
      </c>
      <c r="AG98" t="e">
        <f t="shared" si="59"/>
        <v>#VALUE!</v>
      </c>
      <c r="AH98" t="e">
        <f t="shared" si="60"/>
        <v>#VALUE!</v>
      </c>
      <c r="AI98" t="e">
        <f t="shared" si="52"/>
        <v>#VALUE!</v>
      </c>
      <c r="AJ98" t="e">
        <f t="shared" si="53"/>
        <v>#VALUE!</v>
      </c>
      <c r="AK98">
        <f t="shared" si="67"/>
        <v>-7.3166799999999999</v>
      </c>
      <c r="AL98">
        <f t="shared" si="68"/>
        <v>152.45099999999999</v>
      </c>
      <c r="AM98">
        <f t="shared" si="69"/>
        <v>-141.44999999999999</v>
      </c>
      <c r="AN98" s="1">
        <f t="shared" si="56"/>
        <v>0.63165749999999976</v>
      </c>
      <c r="AO98" s="1">
        <f t="shared" si="57"/>
        <v>0.10654586617978194</v>
      </c>
      <c r="AP98" s="1">
        <f t="shared" si="58"/>
        <v>0.62575336999999986</v>
      </c>
    </row>
    <row r="99" spans="3:42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39"/>
        <v>32.236518523011931</v>
      </c>
      <c r="M99">
        <f t="shared" si="40"/>
        <v>1.2123304309491214</v>
      </c>
      <c r="N99">
        <v>8.5</v>
      </c>
      <c r="O99">
        <f t="shared" si="41"/>
        <v>3.8861199999999951E-3</v>
      </c>
      <c r="P99">
        <f t="shared" si="42"/>
        <v>9.7340133333333333E-5</v>
      </c>
      <c r="Q99">
        <f t="shared" si="44"/>
        <v>1.1655958539586788E-2</v>
      </c>
      <c r="R99">
        <f t="shared" si="45"/>
        <v>2.0770173478684622E-9</v>
      </c>
      <c r="S99">
        <f>Q99</f>
        <v>1.1655958539586788E-2</v>
      </c>
      <c r="T99">
        <f>R99</f>
        <v>2.0770173478684622E-9</v>
      </c>
      <c r="U99">
        <f>Q98</f>
        <v>1.1655737530917427E-2</v>
      </c>
      <c r="V99">
        <f>R98</f>
        <v>3.0063484720692457E-9</v>
      </c>
      <c r="W99" t="s">
        <v>18</v>
      </c>
      <c r="X99" t="s">
        <v>18</v>
      </c>
      <c r="Y99">
        <f t="shared" si="65"/>
        <v>-2.210086693602703E-7</v>
      </c>
      <c r="Z99">
        <f t="shared" si="46"/>
        <v>3.6540569506864052E-9</v>
      </c>
      <c r="AA99" t="e">
        <f t="shared" si="66"/>
        <v>#VALUE!</v>
      </c>
      <c r="AB99" t="e">
        <f t="shared" si="47"/>
        <v>#VALUE!</v>
      </c>
      <c r="AC99" s="1">
        <f t="shared" si="48"/>
        <v>-1.2207051607858067E-11</v>
      </c>
      <c r="AD99" s="1">
        <f t="shared" si="49"/>
        <v>-2.053272552124418E-13</v>
      </c>
      <c r="AE99" s="1" t="e">
        <f t="shared" si="50"/>
        <v>#VALUE!</v>
      </c>
      <c r="AF99" s="1" t="e">
        <f t="shared" si="51"/>
        <v>#VALUE!</v>
      </c>
      <c r="AG99">
        <f t="shared" si="59"/>
        <v>-5.8503999969103185E-24</v>
      </c>
      <c r="AH99">
        <f t="shared" si="60"/>
        <v>-9.8405955168338357E-26</v>
      </c>
      <c r="AI99" t="e">
        <f t="shared" si="52"/>
        <v>#VALUE!</v>
      </c>
      <c r="AJ99" t="e">
        <f t="shared" si="53"/>
        <v>#VALUE!</v>
      </c>
      <c r="AK99">
        <f t="shared" si="67"/>
        <v>-7.3166799999999999</v>
      </c>
      <c r="AL99">
        <f t="shared" si="68"/>
        <v>152.45099999999999</v>
      </c>
      <c r="AM99">
        <f t="shared" si="69"/>
        <v>-141.44999999999999</v>
      </c>
      <c r="AN99" s="1">
        <f t="shared" si="56"/>
        <v>0.63165749999999976</v>
      </c>
      <c r="AO99" s="1">
        <f t="shared" si="57"/>
        <v>0.10654586617978194</v>
      </c>
      <c r="AP99" s="1">
        <f t="shared" si="58"/>
        <v>0.62575336999999986</v>
      </c>
    </row>
    <row r="100" spans="3:42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39"/>
        <v>33.351932843330196</v>
      </c>
      <c r="M100">
        <f t="shared" si="40"/>
        <v>1.270899662296983</v>
      </c>
      <c r="N100">
        <v>8.5</v>
      </c>
      <c r="O100">
        <f t="shared" si="41"/>
        <v>-3.6073333333333417E-3</v>
      </c>
      <c r="P100">
        <f t="shared" si="42"/>
        <v>1.0019426666666666E-4</v>
      </c>
      <c r="Q100">
        <f t="shared" si="44"/>
        <v>1.1655964274883406E-2</v>
      </c>
      <c r="R100">
        <f t="shared" si="45"/>
        <v>1.9845448221731952E-9</v>
      </c>
      <c r="S100">
        <f>Q100</f>
        <v>1.1655964274883406E-2</v>
      </c>
      <c r="T100">
        <f>R100</f>
        <v>1.9845448221731952E-9</v>
      </c>
      <c r="U100" t="s">
        <v>18</v>
      </c>
      <c r="V100" t="s">
        <v>18</v>
      </c>
      <c r="W100">
        <f>Q101</f>
        <v>1.1655738186931367E-2</v>
      </c>
      <c r="X100">
        <f>R101</f>
        <v>2.2943269932156939E-9</v>
      </c>
      <c r="Y100" t="e">
        <f t="shared" si="65"/>
        <v>#VALUE!</v>
      </c>
      <c r="Z100" t="e">
        <f t="shared" si="46"/>
        <v>#VALUE!</v>
      </c>
      <c r="AA100">
        <f t="shared" si="66"/>
        <v>-2.260879520387532E-7</v>
      </c>
      <c r="AB100">
        <f t="shared" si="47"/>
        <v>3.0335382811187014E-9</v>
      </c>
      <c r="AC100" s="1" t="e">
        <f t="shared" si="48"/>
        <v>#VALUE!</v>
      </c>
      <c r="AD100" s="1" t="e">
        <f t="shared" si="49"/>
        <v>#VALUE!</v>
      </c>
      <c r="AE100" s="1">
        <f t="shared" si="50"/>
        <v>-1.2487597461405865E-11</v>
      </c>
      <c r="AF100" s="1">
        <f t="shared" si="51"/>
        <v>-1.7194689627866898E-13</v>
      </c>
      <c r="AG100" t="e">
        <f t="shared" si="59"/>
        <v>#VALUE!</v>
      </c>
      <c r="AH100" t="e">
        <f t="shared" si="60"/>
        <v>#VALUE!</v>
      </c>
      <c r="AI100">
        <f t="shared" si="52"/>
        <v>-5.9848555160196734E-24</v>
      </c>
      <c r="AJ100">
        <f t="shared" si="53"/>
        <v>-8.2407951876757583E-26</v>
      </c>
      <c r="AK100">
        <f t="shared" si="67"/>
        <v>-7.3166799999999999</v>
      </c>
      <c r="AL100">
        <f t="shared" si="68"/>
        <v>152.45099999999999</v>
      </c>
      <c r="AM100">
        <f t="shared" si="69"/>
        <v>-141.44999999999999</v>
      </c>
      <c r="AN100" s="1">
        <f t="shared" si="56"/>
        <v>0.63165749999999976</v>
      </c>
      <c r="AO100" s="1">
        <f t="shared" si="57"/>
        <v>0.10654586617978194</v>
      </c>
      <c r="AP100" s="1">
        <f t="shared" si="58"/>
        <v>0.62575336999999986</v>
      </c>
    </row>
    <row r="101" spans="3:42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39"/>
        <v>15.613422383414772</v>
      </c>
      <c r="M101">
        <f t="shared" si="40"/>
        <v>0.64958254590528419</v>
      </c>
      <c r="N101">
        <v>8.5</v>
      </c>
      <c r="O101">
        <f t="shared" si="41"/>
        <v>-9.7654666666666771E-3</v>
      </c>
      <c r="P101">
        <f t="shared" si="42"/>
        <v>4.278801333333333E-5</v>
      </c>
      <c r="Q101">
        <f t="shared" si="44"/>
        <v>1.1655738186931367E-2</v>
      </c>
      <c r="R101">
        <f t="shared" si="45"/>
        <v>2.2943269932156939E-9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e">
        <f t="shared" si="65"/>
        <v>#VALUE!</v>
      </c>
      <c r="Z101" t="e">
        <f t="shared" si="46"/>
        <v>#VALUE!</v>
      </c>
      <c r="AA101" t="e">
        <f t="shared" si="66"/>
        <v>#VALUE!</v>
      </c>
      <c r="AB101" t="e">
        <f t="shared" si="47"/>
        <v>#VALUE!</v>
      </c>
      <c r="AC101" s="1" t="e">
        <f t="shared" si="48"/>
        <v>#VALUE!</v>
      </c>
      <c r="AD101" s="1" t="e">
        <f t="shared" si="49"/>
        <v>#VALUE!</v>
      </c>
      <c r="AE101" s="1" t="e">
        <f t="shared" si="50"/>
        <v>#VALUE!</v>
      </c>
      <c r="AF101" s="1" t="e">
        <f t="shared" si="51"/>
        <v>#VALUE!</v>
      </c>
      <c r="AG101" t="e">
        <f t="shared" si="59"/>
        <v>#VALUE!</v>
      </c>
      <c r="AH101" t="e">
        <f t="shared" si="60"/>
        <v>#VALUE!</v>
      </c>
      <c r="AI101" t="e">
        <f t="shared" si="52"/>
        <v>#VALUE!</v>
      </c>
      <c r="AJ101" t="e">
        <f t="shared" si="53"/>
        <v>#VALUE!</v>
      </c>
      <c r="AK101">
        <f t="shared" si="67"/>
        <v>-7.3166799999999999</v>
      </c>
      <c r="AL101">
        <f t="shared" si="68"/>
        <v>152.45099999999999</v>
      </c>
      <c r="AM101">
        <f t="shared" si="69"/>
        <v>-141.44999999999999</v>
      </c>
      <c r="AN101" s="1">
        <f t="shared" si="56"/>
        <v>0.63165749999999976</v>
      </c>
      <c r="AO101" s="1">
        <f t="shared" si="57"/>
        <v>0.10654586617978194</v>
      </c>
      <c r="AP101" s="1">
        <f t="shared" si="58"/>
        <v>0.62575336999999986</v>
      </c>
    </row>
    <row r="102" spans="3:42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39"/>
        <v>12.798854869440303</v>
      </c>
      <c r="M102">
        <f t="shared" si="40"/>
        <v>0.57104660835445131</v>
      </c>
      <c r="N102">
        <v>8.5</v>
      </c>
      <c r="O102">
        <f t="shared" si="41"/>
        <v>-1.3362533333333341E-2</v>
      </c>
      <c r="P102">
        <f t="shared" si="42"/>
        <v>2.9519840000000001E-5</v>
      </c>
      <c r="Q102">
        <f t="shared" si="44"/>
        <v>1.1655509784346055E-2</v>
      </c>
      <c r="R102">
        <f t="shared" si="45"/>
        <v>2.1659653340572529E-9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e">
        <f t="shared" si="65"/>
        <v>#VALUE!</v>
      </c>
      <c r="Z102" t="e">
        <f t="shared" si="46"/>
        <v>#VALUE!</v>
      </c>
      <c r="AA102" t="e">
        <f t="shared" si="66"/>
        <v>#VALUE!</v>
      </c>
      <c r="AB102" t="e">
        <f t="shared" si="47"/>
        <v>#VALUE!</v>
      </c>
      <c r="AC102" s="1" t="e">
        <f t="shared" si="48"/>
        <v>#VALUE!</v>
      </c>
      <c r="AD102" s="1" t="e">
        <f t="shared" si="49"/>
        <v>#VALUE!</v>
      </c>
      <c r="AE102" s="1" t="e">
        <f t="shared" si="50"/>
        <v>#VALUE!</v>
      </c>
      <c r="AF102" s="1" t="e">
        <f t="shared" si="51"/>
        <v>#VALUE!</v>
      </c>
      <c r="AG102" t="e">
        <f t="shared" si="59"/>
        <v>#VALUE!</v>
      </c>
      <c r="AH102" t="e">
        <f t="shared" si="60"/>
        <v>#VALUE!</v>
      </c>
      <c r="AI102" t="e">
        <f t="shared" si="52"/>
        <v>#VALUE!</v>
      </c>
      <c r="AJ102" t="e">
        <f t="shared" si="53"/>
        <v>#VALUE!</v>
      </c>
      <c r="AK102">
        <f t="shared" si="67"/>
        <v>-7.3166799999999999</v>
      </c>
      <c r="AL102">
        <f t="shared" si="68"/>
        <v>152.45099999999999</v>
      </c>
      <c r="AM102">
        <f t="shared" si="69"/>
        <v>-141.44999999999999</v>
      </c>
      <c r="AN102" s="1">
        <f t="shared" si="56"/>
        <v>0.63165749999999976</v>
      </c>
      <c r="AO102" s="1">
        <f t="shared" si="57"/>
        <v>0.10654586617978194</v>
      </c>
      <c r="AP102" s="1">
        <f t="shared" si="58"/>
        <v>0.62575336999999986</v>
      </c>
    </row>
    <row r="103" spans="3:42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39"/>
        <v>7.8930872187966763</v>
      </c>
      <c r="M103">
        <f t="shared" si="40"/>
        <v>0.27226963748373112</v>
      </c>
      <c r="N103">
        <v>8.5</v>
      </c>
      <c r="O103">
        <f t="shared" si="41"/>
        <v>-1.5792933333333339E-2</v>
      </c>
      <c r="P103">
        <f t="shared" si="42"/>
        <v>2.1371466666666667E-5</v>
      </c>
      <c r="Q103">
        <f t="shared" si="44"/>
        <v>1.1655315239341692E-2</v>
      </c>
      <c r="R103">
        <f t="shared" si="45"/>
        <v>1.8533313812421854E-9</v>
      </c>
      <c r="S103">
        <f>Q103</f>
        <v>1.1655315239341692E-2</v>
      </c>
      <c r="T103">
        <f>R103</f>
        <v>1.8533313812421854E-9</v>
      </c>
      <c r="U103">
        <f>Q102</f>
        <v>1.1655509784346055E-2</v>
      </c>
      <c r="V103">
        <f>R102</f>
        <v>2.1659653340572529E-9</v>
      </c>
      <c r="W103">
        <f>Q104</f>
        <v>1.1655090589094537E-2</v>
      </c>
      <c r="X103">
        <f>R104</f>
        <v>3.8960962951663997E-9</v>
      </c>
      <c r="Y103">
        <f t="shared" si="65"/>
        <v>1.9454500436305588E-7</v>
      </c>
      <c r="Z103">
        <f t="shared" si="46"/>
        <v>2.8506565975288595E-9</v>
      </c>
      <c r="AA103">
        <f t="shared" si="66"/>
        <v>-2.2465024715478954E-7</v>
      </c>
      <c r="AB103">
        <f t="shared" si="47"/>
        <v>4.3144412789962057E-9</v>
      </c>
      <c r="AC103" s="1">
        <f t="shared" si="48"/>
        <v>1.0745374447006676E-11</v>
      </c>
      <c r="AD103" s="1">
        <f t="shared" si="49"/>
        <v>1.6092100354675751E-13</v>
      </c>
      <c r="AE103" s="1">
        <f t="shared" si="50"/>
        <v>-1.2408188188610303E-11</v>
      </c>
      <c r="AF103" s="1">
        <f t="shared" si="51"/>
        <v>-2.4137188506327363E-13</v>
      </c>
      <c r="AG103">
        <f t="shared" si="59"/>
        <v>5.1498708001775014E-24</v>
      </c>
      <c r="AH103">
        <f t="shared" si="60"/>
        <v>7.7123638770127983E-26</v>
      </c>
      <c r="AI103">
        <f t="shared" si="52"/>
        <v>-5.9467975128062893E-24</v>
      </c>
      <c r="AJ103">
        <f t="shared" si="53"/>
        <v>-1.1568084751271028E-25</v>
      </c>
      <c r="AK103">
        <f t="shared" si="67"/>
        <v>-7.3166799999999999</v>
      </c>
      <c r="AL103">
        <f t="shared" si="68"/>
        <v>152.45099999999999</v>
      </c>
      <c r="AM103">
        <f t="shared" si="69"/>
        <v>-141.44999999999999</v>
      </c>
      <c r="AN103" s="1">
        <f t="shared" si="56"/>
        <v>0.63165749999999976</v>
      </c>
      <c r="AO103" s="1">
        <f t="shared" si="57"/>
        <v>0.10654586617978194</v>
      </c>
      <c r="AP103" s="1">
        <f t="shared" si="58"/>
        <v>0.62575336999999986</v>
      </c>
    </row>
    <row r="104" spans="3:42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39"/>
        <v>13.598746140951558</v>
      </c>
      <c r="M104">
        <f t="shared" si="40"/>
        <v>0.77311894972257744</v>
      </c>
      <c r="N104">
        <v>8.5</v>
      </c>
      <c r="O104">
        <f t="shared" si="41"/>
        <v>-1.8200000000000001E-2</v>
      </c>
      <c r="P104">
        <f t="shared" si="42"/>
        <v>3.8984679999999998E-5</v>
      </c>
      <c r="Q104">
        <f t="shared" si="44"/>
        <v>1.1655090589094537E-2</v>
      </c>
      <c r="R104">
        <f t="shared" si="45"/>
        <v>3.8960962951663997E-9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e">
        <f t="shared" si="65"/>
        <v>#VALUE!</v>
      </c>
      <c r="Z104" t="e">
        <f t="shared" si="46"/>
        <v>#VALUE!</v>
      </c>
      <c r="AA104" t="e">
        <f t="shared" si="66"/>
        <v>#VALUE!</v>
      </c>
      <c r="AB104" t="e">
        <f t="shared" si="47"/>
        <v>#VALUE!</v>
      </c>
      <c r="AC104" s="1" t="e">
        <f t="shared" si="48"/>
        <v>#VALUE!</v>
      </c>
      <c r="AD104" s="1" t="e">
        <f t="shared" si="49"/>
        <v>#VALUE!</v>
      </c>
      <c r="AE104" s="1" t="e">
        <f t="shared" si="50"/>
        <v>#VALUE!</v>
      </c>
      <c r="AF104" s="1" t="e">
        <f t="shared" si="51"/>
        <v>#VALUE!</v>
      </c>
      <c r="AG104" t="e">
        <f t="shared" si="59"/>
        <v>#VALUE!</v>
      </c>
      <c r="AH104" t="e">
        <f t="shared" si="60"/>
        <v>#VALUE!</v>
      </c>
      <c r="AI104" t="e">
        <f t="shared" si="52"/>
        <v>#VALUE!</v>
      </c>
      <c r="AJ104" t="e">
        <f t="shared" si="53"/>
        <v>#VALUE!</v>
      </c>
      <c r="AK104">
        <f t="shared" si="67"/>
        <v>-7.3166799999999999</v>
      </c>
      <c r="AL104">
        <f t="shared" si="68"/>
        <v>152.45099999999999</v>
      </c>
      <c r="AM104">
        <f t="shared" si="69"/>
        <v>-141.44999999999999</v>
      </c>
      <c r="AN104" s="1">
        <f t="shared" si="56"/>
        <v>0.63165749999999976</v>
      </c>
      <c r="AO104" s="1">
        <f t="shared" si="57"/>
        <v>0.10654586617978194</v>
      </c>
      <c r="AP104" s="1">
        <f t="shared" si="58"/>
        <v>0.62575336999999986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2017-12-03T17:43:36Z</dcterms:modified>
</cp:coreProperties>
</file>