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140" yWindow="0" windowWidth="2614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B26" i="1"/>
  <c r="N15" i="1"/>
  <c r="T15" i="1"/>
  <c r="S15" i="1"/>
  <c r="R15" i="1"/>
  <c r="Q15" i="1"/>
  <c r="P15" i="1"/>
  <c r="N13" i="1"/>
  <c r="P13" i="1"/>
  <c r="Q13" i="1"/>
  <c r="R13" i="1"/>
  <c r="S13" i="1"/>
  <c r="T13" i="1"/>
  <c r="N14" i="1"/>
  <c r="T14" i="1"/>
  <c r="S14" i="1"/>
  <c r="R14" i="1"/>
  <c r="Q14" i="1"/>
  <c r="P14" i="1"/>
  <c r="N12" i="1"/>
  <c r="T12" i="1"/>
  <c r="S12" i="1"/>
  <c r="R12" i="1"/>
  <c r="Q12" i="1"/>
  <c r="P12" i="1"/>
  <c r="N11" i="1"/>
  <c r="T11" i="1"/>
  <c r="S11" i="1"/>
  <c r="R11" i="1"/>
  <c r="Q11" i="1"/>
  <c r="P11" i="1"/>
  <c r="N10" i="1"/>
  <c r="T10" i="1"/>
  <c r="S10" i="1"/>
  <c r="R10" i="1"/>
  <c r="Q10" i="1"/>
  <c r="P10" i="1"/>
  <c r="N9" i="1"/>
  <c r="T9" i="1"/>
  <c r="S9" i="1"/>
  <c r="R9" i="1"/>
  <c r="Q9" i="1"/>
  <c r="P9" i="1"/>
  <c r="N19" i="1"/>
  <c r="T19" i="1"/>
  <c r="S19" i="1"/>
  <c r="R19" i="1"/>
  <c r="Q19" i="1"/>
  <c r="P19" i="1"/>
  <c r="N8" i="1"/>
  <c r="T8" i="1"/>
  <c r="S8" i="1"/>
  <c r="R8" i="1"/>
  <c r="Q8" i="1"/>
  <c r="P8" i="1"/>
  <c r="N7" i="1"/>
  <c r="T7" i="1"/>
  <c r="S7" i="1"/>
  <c r="R7" i="1"/>
  <c r="Q7" i="1"/>
  <c r="P7" i="1"/>
  <c r="E33" i="1"/>
  <c r="E32" i="1"/>
  <c r="E31" i="1"/>
  <c r="E30" i="1"/>
  <c r="E29" i="1"/>
  <c r="E28" i="1"/>
  <c r="E27" i="1"/>
  <c r="E26" i="1"/>
  <c r="E25" i="1"/>
  <c r="E24" i="1"/>
  <c r="E23" i="1"/>
</calcChain>
</file>

<file path=xl/sharedStrings.xml><?xml version="1.0" encoding="utf-8"?>
<sst xmlns="http://schemas.openxmlformats.org/spreadsheetml/2006/main" count="46" uniqueCount="40">
  <si>
    <t>Raw</t>
  </si>
  <si>
    <t>fe intensity</t>
  </si>
  <si>
    <t>fe fwhm</t>
  </si>
  <si>
    <t>se intensity</t>
  </si>
  <si>
    <t>se fwhm</t>
  </si>
  <si>
    <t>de intensity</t>
  </si>
  <si>
    <t>de fwhm</t>
  </si>
  <si>
    <t>511 intensity</t>
  </si>
  <si>
    <t>511 fwhm</t>
  </si>
  <si>
    <t>compt. Intensity</t>
  </si>
  <si>
    <t>raw6130</t>
  </si>
  <si>
    <t>Total counts</t>
  </si>
  <si>
    <t>Raw counts</t>
  </si>
  <si>
    <t>Energy</t>
  </si>
  <si>
    <t>FWHM(keV)</t>
  </si>
  <si>
    <t>Egam(keV)</t>
  </si>
  <si>
    <t>interpolated</t>
  </si>
  <si>
    <t>Rel FWHM</t>
  </si>
  <si>
    <t>Gold standard spectra for NaI, Taken form d+12C and 56Fe, 28Si</t>
  </si>
  <si>
    <t>raw15000</t>
  </si>
  <si>
    <t>NUCLEUS</t>
  </si>
  <si>
    <t>56Fe</t>
  </si>
  <si>
    <t>raw847</t>
  </si>
  <si>
    <t>28Si(56Fe)</t>
  </si>
  <si>
    <t>raw1779</t>
  </si>
  <si>
    <t>USING WIDE TIME GATES</t>
  </si>
  <si>
    <t>raw1238</t>
  </si>
  <si>
    <t>raw3089</t>
  </si>
  <si>
    <t>13C</t>
  </si>
  <si>
    <t>28Si</t>
  </si>
  <si>
    <t>raw2839</t>
  </si>
  <si>
    <t>raw4497</t>
  </si>
  <si>
    <t>raw9900</t>
  </si>
  <si>
    <t>fe</t>
  </si>
  <si>
    <t>se</t>
  </si>
  <si>
    <t>de</t>
  </si>
  <si>
    <t>ann</t>
  </si>
  <si>
    <t>compt</t>
  </si>
  <si>
    <t>(16O)12C</t>
  </si>
  <si>
    <t>fake!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</si>
</sst>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4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0" fontId="0" fillId="9" borderId="0" xfId="0" applyFill="1"/>
    <xf numFmtId="11" fontId="0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/>
    </xf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showRuler="0" workbookViewId="0">
      <selection activeCell="H11" sqref="H11"/>
    </sheetView>
  </sheetViews>
  <sheetFormatPr baseColWidth="10" defaultRowHeight="15" x14ac:dyDescent="0"/>
  <cols>
    <col min="3" max="3" width="10.83203125" style="19"/>
    <col min="16" max="16" width="8.6640625" customWidth="1"/>
    <col min="17" max="18" width="9" customWidth="1"/>
    <col min="19" max="19" width="8.5" customWidth="1"/>
    <col min="20" max="20" width="8.83203125" customWidth="1"/>
  </cols>
  <sheetData>
    <row r="1" spans="1:20">
      <c r="A1" s="2" t="s">
        <v>18</v>
      </c>
      <c r="B1" s="1"/>
      <c r="C1" s="18"/>
      <c r="D1" s="1"/>
      <c r="E1" s="1"/>
    </row>
    <row r="2" spans="1:20">
      <c r="A2" s="23" t="s">
        <v>25</v>
      </c>
      <c r="B2" s="23"/>
    </row>
    <row r="4" spans="1:20" s="3" customFormat="1">
      <c r="A4" s="14" t="s">
        <v>20</v>
      </c>
      <c r="B4" s="4" t="s">
        <v>0</v>
      </c>
      <c r="C4" s="4" t="s">
        <v>13</v>
      </c>
      <c r="D4" s="5" t="s">
        <v>1</v>
      </c>
      <c r="E4" s="5" t="s">
        <v>2</v>
      </c>
      <c r="F4" s="6" t="s">
        <v>3</v>
      </c>
      <c r="G4" s="6" t="s">
        <v>4</v>
      </c>
      <c r="H4" s="7" t="s">
        <v>5</v>
      </c>
      <c r="I4" s="7" t="s">
        <v>6</v>
      </c>
      <c r="J4" s="8" t="s">
        <v>7</v>
      </c>
      <c r="K4" s="8" t="s">
        <v>8</v>
      </c>
      <c r="L4" s="9" t="s">
        <v>9</v>
      </c>
      <c r="M4" s="9"/>
      <c r="N4" s="10" t="s">
        <v>11</v>
      </c>
      <c r="O4" s="3" t="s">
        <v>12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</row>
    <row r="5" spans="1:20" s="3" customFormat="1">
      <c r="A5" s="14"/>
      <c r="B5" s="4"/>
      <c r="C5" s="4"/>
      <c r="D5" s="5"/>
      <c r="E5" s="5"/>
      <c r="F5" s="6"/>
      <c r="G5" s="6"/>
      <c r="H5" s="7"/>
      <c r="I5" s="7"/>
      <c r="J5" s="8"/>
      <c r="K5" s="8"/>
      <c r="L5" s="9"/>
      <c r="M5" s="9"/>
      <c r="N5" s="10"/>
    </row>
    <row r="6" spans="1:20" s="3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2"/>
      <c r="M6" s="12"/>
      <c r="N6" s="12"/>
      <c r="O6" s="21"/>
    </row>
    <row r="7" spans="1:20" s="17" customFormat="1">
      <c r="A7" s="16" t="s">
        <v>21</v>
      </c>
      <c r="B7" s="15" t="s">
        <v>22</v>
      </c>
      <c r="C7" s="15">
        <v>847</v>
      </c>
      <c r="D7" s="20">
        <v>2394850</v>
      </c>
      <c r="E7" s="15">
        <v>74</v>
      </c>
      <c r="F7" s="15">
        <v>0</v>
      </c>
      <c r="G7" s="15"/>
      <c r="H7" s="15">
        <v>0</v>
      </c>
      <c r="I7" s="15"/>
      <c r="J7" s="15">
        <v>0</v>
      </c>
      <c r="K7" s="15"/>
      <c r="L7" s="22">
        <v>1467320</v>
      </c>
      <c r="M7" s="16"/>
      <c r="N7" s="22">
        <f t="shared" ref="N7:N15" si="0">D7+F7+H7+J7+L7</f>
        <v>3862170</v>
      </c>
      <c r="O7" s="22">
        <v>3880550</v>
      </c>
      <c r="P7" s="24">
        <f t="shared" ref="P7:P15" si="1">D7/N7</f>
        <v>0.62007886757962494</v>
      </c>
      <c r="Q7" s="24">
        <f t="shared" ref="Q7:Q15" si="2">F7/N7</f>
        <v>0</v>
      </c>
      <c r="R7" s="24">
        <f t="shared" ref="R7:R15" si="3">H7/N7</f>
        <v>0</v>
      </c>
      <c r="S7" s="24">
        <f t="shared" ref="S7:S15" si="4">J7/N7</f>
        <v>0</v>
      </c>
      <c r="T7" s="24">
        <f t="shared" ref="T7:T15" si="5">L7/N7</f>
        <v>0.37992113242037506</v>
      </c>
    </row>
    <row r="8" spans="1:20" s="17" customFormat="1">
      <c r="A8" s="16" t="s">
        <v>21</v>
      </c>
      <c r="B8" s="15" t="s">
        <v>26</v>
      </c>
      <c r="C8" s="15">
        <v>1238</v>
      </c>
      <c r="D8" s="20">
        <v>55988</v>
      </c>
      <c r="E8" s="15">
        <v>86</v>
      </c>
      <c r="F8" s="20">
        <v>879.91399999999999</v>
      </c>
      <c r="G8" s="15"/>
      <c r="H8" s="15">
        <v>0</v>
      </c>
      <c r="I8" s="15"/>
      <c r="J8" s="20">
        <v>0</v>
      </c>
      <c r="K8" s="15"/>
      <c r="L8" s="22">
        <v>59528.4</v>
      </c>
      <c r="M8" s="16"/>
      <c r="N8" s="22">
        <f t="shared" si="0"/>
        <v>116396.314</v>
      </c>
      <c r="O8" s="22">
        <v>117270</v>
      </c>
      <c r="P8" s="24">
        <f t="shared" si="1"/>
        <v>0.48101179561407759</v>
      </c>
      <c r="Q8" s="24">
        <f t="shared" si="2"/>
        <v>7.5596380139666625E-3</v>
      </c>
      <c r="R8" s="24">
        <f t="shared" si="3"/>
        <v>0</v>
      </c>
      <c r="S8" s="24">
        <f t="shared" si="4"/>
        <v>0</v>
      </c>
      <c r="T8" s="24">
        <f t="shared" si="5"/>
        <v>0.51142856637195577</v>
      </c>
    </row>
    <row r="9" spans="1:20" s="17" customFormat="1">
      <c r="A9" s="16" t="s">
        <v>29</v>
      </c>
      <c r="B9" s="15" t="s">
        <v>24</v>
      </c>
      <c r="C9" s="15">
        <v>1779</v>
      </c>
      <c r="D9" s="20">
        <v>494227</v>
      </c>
      <c r="E9" s="15">
        <v>110</v>
      </c>
      <c r="F9" s="20">
        <v>14652.2</v>
      </c>
      <c r="G9" s="15"/>
      <c r="H9" s="15">
        <v>0</v>
      </c>
      <c r="I9" s="15"/>
      <c r="J9" s="20">
        <v>7748.04</v>
      </c>
      <c r="K9" s="15"/>
      <c r="L9" s="22">
        <v>764125</v>
      </c>
      <c r="M9" s="16"/>
      <c r="N9" s="22">
        <f t="shared" si="0"/>
        <v>1280752.24</v>
      </c>
      <c r="O9" s="22">
        <v>1284200</v>
      </c>
      <c r="P9" s="24">
        <f t="shared" si="1"/>
        <v>0.38588806215946964</v>
      </c>
      <c r="Q9" s="24">
        <f t="shared" si="2"/>
        <v>1.1440307924036892E-2</v>
      </c>
      <c r="R9" s="24">
        <f t="shared" si="3"/>
        <v>0</v>
      </c>
      <c r="S9" s="24">
        <f t="shared" si="4"/>
        <v>6.0496009751269302E-3</v>
      </c>
      <c r="T9" s="24">
        <f t="shared" si="5"/>
        <v>0.59662202894136651</v>
      </c>
    </row>
    <row r="10" spans="1:20" s="17" customFormat="1">
      <c r="A10" s="16" t="s">
        <v>29</v>
      </c>
      <c r="B10" s="15" t="s">
        <v>30</v>
      </c>
      <c r="C10" s="15">
        <v>2839</v>
      </c>
      <c r="D10" s="20">
        <v>77000</v>
      </c>
      <c r="E10" s="15">
        <v>150</v>
      </c>
      <c r="F10" s="20">
        <v>6652</v>
      </c>
      <c r="G10" s="15"/>
      <c r="H10" s="15">
        <v>0</v>
      </c>
      <c r="I10" s="15"/>
      <c r="J10" s="20">
        <v>6039</v>
      </c>
      <c r="K10" s="15"/>
      <c r="L10" s="22">
        <v>186323</v>
      </c>
      <c r="M10" s="16"/>
      <c r="N10" s="22">
        <f t="shared" si="0"/>
        <v>276014</v>
      </c>
      <c r="O10" s="22">
        <v>272412</v>
      </c>
      <c r="P10" s="24">
        <f t="shared" si="1"/>
        <v>0.27897135652539362</v>
      </c>
      <c r="Q10" s="24">
        <f t="shared" si="2"/>
        <v>2.4100226800089851E-2</v>
      </c>
      <c r="R10" s="24">
        <f t="shared" si="3"/>
        <v>0</v>
      </c>
      <c r="S10" s="24">
        <f t="shared" si="4"/>
        <v>2.1879324961777302E-2</v>
      </c>
      <c r="T10" s="24">
        <f t="shared" si="5"/>
        <v>0.67504909171273919</v>
      </c>
    </row>
    <row r="11" spans="1:20" s="17" customFormat="1">
      <c r="A11" s="16" t="s">
        <v>28</v>
      </c>
      <c r="B11" s="15" t="s">
        <v>27</v>
      </c>
      <c r="C11" s="15">
        <v>3089</v>
      </c>
      <c r="D11" s="20">
        <v>76115.399999999994</v>
      </c>
      <c r="E11" s="15">
        <v>160</v>
      </c>
      <c r="F11" s="20">
        <v>9894.14</v>
      </c>
      <c r="G11" s="15"/>
      <c r="H11" s="20">
        <v>2104</v>
      </c>
      <c r="I11" s="15"/>
      <c r="J11" s="20">
        <v>6000.35</v>
      </c>
      <c r="K11" s="15"/>
      <c r="L11" s="22">
        <v>189532</v>
      </c>
      <c r="M11" s="16"/>
      <c r="N11" s="22">
        <f t="shared" si="0"/>
        <v>283645.89</v>
      </c>
      <c r="O11" s="22">
        <v>285079</v>
      </c>
      <c r="P11" s="24">
        <f t="shared" si="1"/>
        <v>0.26834656409088103</v>
      </c>
      <c r="Q11" s="24">
        <f t="shared" si="2"/>
        <v>3.488201433131994E-2</v>
      </c>
      <c r="R11" s="24">
        <f t="shared" si="3"/>
        <v>7.417699583096374E-3</v>
      </c>
      <c r="S11" s="24">
        <f t="shared" si="4"/>
        <v>2.115436962615605E-2</v>
      </c>
      <c r="T11" s="24">
        <f t="shared" si="5"/>
        <v>0.66819935236854655</v>
      </c>
    </row>
    <row r="12" spans="1:20" s="17" customFormat="1">
      <c r="A12" s="16" t="s">
        <v>29</v>
      </c>
      <c r="B12" s="15" t="s">
        <v>31</v>
      </c>
      <c r="C12" s="15">
        <v>4497</v>
      </c>
      <c r="D12" s="20">
        <v>10541.2</v>
      </c>
      <c r="E12" s="15">
        <v>200</v>
      </c>
      <c r="F12" s="20">
        <v>3205.63</v>
      </c>
      <c r="G12" s="15"/>
      <c r="H12" s="15">
        <v>600</v>
      </c>
      <c r="I12" s="15"/>
      <c r="J12" s="20">
        <v>3627.11</v>
      </c>
      <c r="K12" s="15"/>
      <c r="L12" s="22">
        <v>43272.3</v>
      </c>
      <c r="M12" s="16"/>
      <c r="N12" s="22">
        <f t="shared" si="0"/>
        <v>61246.240000000005</v>
      </c>
      <c r="O12" s="22">
        <v>59612.2</v>
      </c>
      <c r="P12" s="24">
        <f t="shared" si="1"/>
        <v>0.17211179004621344</v>
      </c>
      <c r="Q12" s="24">
        <f t="shared" si="2"/>
        <v>5.2340029363435209E-2</v>
      </c>
      <c r="R12" s="24">
        <f t="shared" si="3"/>
        <v>9.7965197537024304E-3</v>
      </c>
      <c r="S12" s="24">
        <f t="shared" si="4"/>
        <v>5.9221757939752706E-2</v>
      </c>
      <c r="T12" s="24">
        <f t="shared" si="5"/>
        <v>0.70652990289689621</v>
      </c>
    </row>
    <row r="13" spans="1:20" s="17" customFormat="1">
      <c r="A13" s="16" t="s">
        <v>38</v>
      </c>
      <c r="B13" s="15" t="s">
        <v>10</v>
      </c>
      <c r="C13" s="15">
        <v>6130</v>
      </c>
      <c r="D13" s="20">
        <v>26554</v>
      </c>
      <c r="E13" s="15">
        <v>230</v>
      </c>
      <c r="F13" s="20">
        <v>12242</v>
      </c>
      <c r="G13" s="15"/>
      <c r="H13" s="15">
        <v>1573</v>
      </c>
      <c r="I13" s="15"/>
      <c r="J13" s="20">
        <v>6793</v>
      </c>
      <c r="K13" s="15"/>
      <c r="L13" s="22">
        <v>148262</v>
      </c>
      <c r="M13" s="16"/>
      <c r="N13" s="22">
        <f t="shared" si="0"/>
        <v>195424</v>
      </c>
      <c r="O13" s="22">
        <v>195633</v>
      </c>
      <c r="P13" s="24">
        <f t="shared" si="1"/>
        <v>0.13587890944817424</v>
      </c>
      <c r="Q13" s="24">
        <f t="shared" si="2"/>
        <v>6.2643278205338132E-2</v>
      </c>
      <c r="R13" s="24">
        <f t="shared" si="3"/>
        <v>8.0491648927460292E-3</v>
      </c>
      <c r="S13" s="24">
        <f t="shared" si="4"/>
        <v>3.4760316030784347E-2</v>
      </c>
      <c r="T13" s="24">
        <f t="shared" si="5"/>
        <v>0.75866833142295731</v>
      </c>
    </row>
    <row r="14" spans="1:20" s="17" customFormat="1">
      <c r="A14" s="16" t="s">
        <v>29</v>
      </c>
      <c r="B14" s="15" t="s">
        <v>32</v>
      </c>
      <c r="C14" s="15">
        <v>9900</v>
      </c>
      <c r="D14" s="20">
        <v>3443</v>
      </c>
      <c r="E14" s="15">
        <v>340</v>
      </c>
      <c r="F14" s="20">
        <v>1183</v>
      </c>
      <c r="G14" s="15"/>
      <c r="H14" s="15">
        <v>454</v>
      </c>
      <c r="I14" s="15"/>
      <c r="J14" s="20">
        <v>2574</v>
      </c>
      <c r="K14" s="15"/>
      <c r="L14" s="22">
        <v>30204</v>
      </c>
      <c r="M14" s="16"/>
      <c r="N14" s="22">
        <f t="shared" si="0"/>
        <v>37858</v>
      </c>
      <c r="O14" s="22">
        <v>42103</v>
      </c>
      <c r="P14" s="24">
        <f t="shared" si="1"/>
        <v>9.0945110676739396E-2</v>
      </c>
      <c r="Q14" s="24">
        <f t="shared" si="2"/>
        <v>3.1248349093982778E-2</v>
      </c>
      <c r="R14" s="24">
        <f t="shared" si="3"/>
        <v>1.1992181309102436E-2</v>
      </c>
      <c r="S14" s="24">
        <f t="shared" si="4"/>
        <v>6.7990913413281215E-2</v>
      </c>
      <c r="T14" s="24">
        <f t="shared" si="5"/>
        <v>0.79782344550689421</v>
      </c>
    </row>
    <row r="15" spans="1:20" s="17" customFormat="1">
      <c r="A15" s="25" t="s">
        <v>39</v>
      </c>
      <c r="B15" s="15" t="s">
        <v>19</v>
      </c>
      <c r="C15" s="15">
        <v>15000</v>
      </c>
      <c r="D15" s="20">
        <v>2000</v>
      </c>
      <c r="E15" s="15">
        <v>440</v>
      </c>
      <c r="F15" s="20">
        <v>1500</v>
      </c>
      <c r="G15" s="15"/>
      <c r="H15" s="15">
        <v>400</v>
      </c>
      <c r="I15" s="15"/>
      <c r="J15" s="20">
        <v>1600</v>
      </c>
      <c r="K15" s="15"/>
      <c r="L15" s="22">
        <v>29339</v>
      </c>
      <c r="M15" s="16"/>
      <c r="N15" s="22">
        <f t="shared" si="0"/>
        <v>34839</v>
      </c>
      <c r="O15" s="22">
        <v>42103</v>
      </c>
      <c r="P15" s="24">
        <f t="shared" si="1"/>
        <v>5.7406929016332271E-2</v>
      </c>
      <c r="Q15" s="24">
        <f t="shared" si="2"/>
        <v>4.3055196762249205E-2</v>
      </c>
      <c r="R15" s="24">
        <f t="shared" si="3"/>
        <v>1.1481385803266454E-2</v>
      </c>
      <c r="S15" s="24">
        <f t="shared" si="4"/>
        <v>4.5925543213065814E-2</v>
      </c>
      <c r="T15" s="24">
        <f t="shared" si="5"/>
        <v>0.84213094520508625</v>
      </c>
    </row>
    <row r="16" spans="1:20" s="17" customFormat="1">
      <c r="A16" s="16"/>
      <c r="B16" s="15"/>
      <c r="C16" s="15"/>
      <c r="D16" s="20"/>
      <c r="E16" s="15"/>
      <c r="F16" s="20"/>
      <c r="G16" s="15"/>
      <c r="H16" s="15"/>
      <c r="I16" s="15"/>
      <c r="J16" s="20"/>
      <c r="K16" s="15"/>
      <c r="L16" s="22"/>
      <c r="M16" s="16"/>
      <c r="N16" s="22"/>
      <c r="O16" s="22"/>
    </row>
    <row r="17" spans="1:20" s="17" customFormat="1">
      <c r="A17" s="16"/>
      <c r="B17" s="15"/>
      <c r="C17" s="15"/>
      <c r="D17" s="20"/>
      <c r="E17" s="15"/>
      <c r="F17" s="20"/>
      <c r="G17" s="15"/>
      <c r="H17" s="15"/>
      <c r="I17" s="15"/>
      <c r="J17" s="20"/>
      <c r="K17" s="15"/>
      <c r="L17" s="22"/>
      <c r="M17" s="16"/>
      <c r="N17" s="22"/>
      <c r="O17" s="22"/>
    </row>
    <row r="18" spans="1:20" s="17" customFormat="1">
      <c r="A18" s="16"/>
      <c r="B18" s="15"/>
      <c r="C18" s="15"/>
      <c r="D18" s="20"/>
      <c r="E18" s="15"/>
      <c r="F18" s="20"/>
      <c r="G18" s="15"/>
      <c r="H18" s="15"/>
      <c r="I18" s="15"/>
      <c r="J18" s="20"/>
      <c r="K18" s="15"/>
      <c r="L18" s="22"/>
      <c r="M18" s="16"/>
      <c r="N18" s="22"/>
      <c r="O18" s="22"/>
    </row>
    <row r="19" spans="1:20" s="17" customFormat="1">
      <c r="A19" s="16" t="s">
        <v>23</v>
      </c>
      <c r="B19" s="15" t="s">
        <v>24</v>
      </c>
      <c r="C19" s="15">
        <v>1779</v>
      </c>
      <c r="D19" s="20">
        <v>14842.6</v>
      </c>
      <c r="E19" s="15">
        <v>109</v>
      </c>
      <c r="F19" s="20">
        <v>666.75300000000004</v>
      </c>
      <c r="G19" s="15"/>
      <c r="H19" s="15">
        <v>0</v>
      </c>
      <c r="I19" s="15"/>
      <c r="J19" s="20">
        <v>416.84699999999998</v>
      </c>
      <c r="K19" s="15"/>
      <c r="L19" s="22">
        <v>34291.199999999997</v>
      </c>
      <c r="M19" s="16"/>
      <c r="N19" s="22">
        <f>D19+F19+H19+J19+L19</f>
        <v>50217.399999999994</v>
      </c>
      <c r="O19" s="22">
        <v>50525.8</v>
      </c>
      <c r="P19" s="24">
        <f>D19/N19</f>
        <v>0.29556687522651515</v>
      </c>
      <c r="Q19" s="24">
        <f>F19/N19</f>
        <v>1.3277330168427678E-2</v>
      </c>
      <c r="R19" s="24">
        <f>H19/N19</f>
        <v>0</v>
      </c>
      <c r="S19" s="24">
        <f>J19/N19</f>
        <v>8.3008479132730892E-3</v>
      </c>
      <c r="T19" s="24">
        <f>L19/N19</f>
        <v>0.68285494669178415</v>
      </c>
    </row>
    <row r="22" spans="1:20">
      <c r="A22" s="11" t="s">
        <v>15</v>
      </c>
      <c r="B22" s="11" t="s">
        <v>14</v>
      </c>
      <c r="E22" t="s">
        <v>17</v>
      </c>
    </row>
    <row r="23" spans="1:20">
      <c r="A23">
        <v>360</v>
      </c>
      <c r="B23">
        <v>45</v>
      </c>
      <c r="E23">
        <f t="shared" ref="E23:E33" si="6">B23/A23</f>
        <v>0.125</v>
      </c>
      <c r="F23">
        <f>E23/E26</f>
        <v>1.8465110081587468</v>
      </c>
    </row>
    <row r="24" spans="1:20">
      <c r="A24">
        <v>847</v>
      </c>
      <c r="B24">
        <v>74</v>
      </c>
      <c r="E24">
        <f t="shared" si="6"/>
        <v>8.7367178276269192E-2</v>
      </c>
      <c r="F24">
        <f>E24/E26</f>
        <v>1.2905956515111903</v>
      </c>
    </row>
    <row r="25" spans="1:20">
      <c r="A25">
        <v>1238</v>
      </c>
      <c r="B25">
        <v>86</v>
      </c>
      <c r="E25">
        <f t="shared" si="6"/>
        <v>6.9466882067851371E-2</v>
      </c>
      <c r="F25">
        <f>E25/E26</f>
        <v>1.0261708995260241</v>
      </c>
    </row>
    <row r="26" spans="1:20">
      <c r="A26" s="1">
        <v>1332</v>
      </c>
      <c r="B26" s="1">
        <f xml:space="preserve"> B25+((B27-B25)/(A27-A25))*(A26-A25)</f>
        <v>90.170055452865071</v>
      </c>
      <c r="C26" s="18" t="s">
        <v>16</v>
      </c>
      <c r="D26" s="1"/>
      <c r="E26" s="1">
        <f t="shared" si="6"/>
        <v>6.7695236826475283E-2</v>
      </c>
      <c r="F26" s="1">
        <f>E26/E26</f>
        <v>1</v>
      </c>
    </row>
    <row r="27" spans="1:20">
      <c r="A27">
        <v>1779</v>
      </c>
      <c r="B27">
        <v>110</v>
      </c>
      <c r="E27">
        <f t="shared" si="6"/>
        <v>6.1832490163012926E-2</v>
      </c>
      <c r="F27">
        <f>E27/E26</f>
        <v>0.91339498998296631</v>
      </c>
    </row>
    <row r="28" spans="1:20">
      <c r="A28">
        <v>2839</v>
      </c>
      <c r="B28">
        <v>150</v>
      </c>
      <c r="E28">
        <f t="shared" si="6"/>
        <v>5.2835505459668898E-2</v>
      </c>
      <c r="F28">
        <f>E28/E26</f>
        <v>0.78049073962328153</v>
      </c>
    </row>
    <row r="29" spans="1:20">
      <c r="A29">
        <v>3089</v>
      </c>
      <c r="B29">
        <v>160</v>
      </c>
      <c r="E29">
        <f t="shared" si="6"/>
        <v>5.1796697960505018E-2</v>
      </c>
      <c r="F29">
        <f>E29/E26</f>
        <v>0.76514538376276986</v>
      </c>
    </row>
    <row r="30" spans="1:20">
      <c r="A30">
        <v>4497</v>
      </c>
      <c r="B30">
        <v>200</v>
      </c>
      <c r="E30">
        <f t="shared" si="6"/>
        <v>4.4474093840338E-2</v>
      </c>
      <c r="F30">
        <f>E30/E26</f>
        <v>0.65697523083255382</v>
      </c>
    </row>
    <row r="31" spans="1:20">
      <c r="A31">
        <v>6130</v>
      </c>
      <c r="B31">
        <v>230</v>
      </c>
      <c r="E31">
        <f t="shared" si="6"/>
        <v>3.7520391517128875E-2</v>
      </c>
      <c r="F31">
        <f>E31/E26</f>
        <v>0.55425452773443629</v>
      </c>
    </row>
    <row r="32" spans="1:20">
      <c r="A32">
        <v>9900</v>
      </c>
      <c r="B32">
        <v>340</v>
      </c>
      <c r="E32">
        <f t="shared" si="6"/>
        <v>3.4343434343434343E-2</v>
      </c>
      <c r="F32">
        <f>E32/E26</f>
        <v>0.50732423658502945</v>
      </c>
    </row>
    <row r="33" spans="1:8">
      <c r="A33">
        <v>15000</v>
      </c>
      <c r="B33">
        <v>440</v>
      </c>
      <c r="E33">
        <f t="shared" si="6"/>
        <v>2.9333333333333333E-2</v>
      </c>
      <c r="F33">
        <f>E33/E26</f>
        <v>0.43331458324791927</v>
      </c>
      <c r="H33" s="1" t="s">
        <v>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2013-04-08T11:16:03Z</dcterms:modified>
</cp:coreProperties>
</file>