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60" yWindow="0" windowWidth="23820" windowHeight="17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2" i="1" l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F59" i="1"/>
  <c r="F60" i="1"/>
  <c r="F61" i="1"/>
  <c r="F62" i="1"/>
  <c r="E62" i="1"/>
  <c r="E61" i="1"/>
  <c r="E60" i="1"/>
  <c r="E59" i="1"/>
  <c r="H13" i="1"/>
  <c r="H9" i="1"/>
  <c r="S4" i="1"/>
  <c r="H32" i="1"/>
  <c r="N32" i="1"/>
  <c r="M32" i="1"/>
  <c r="L32" i="1"/>
  <c r="K32" i="1"/>
  <c r="J32" i="1"/>
  <c r="H31" i="1"/>
  <c r="N31" i="1"/>
  <c r="M31" i="1"/>
  <c r="L31" i="1"/>
  <c r="K31" i="1"/>
  <c r="J31" i="1"/>
  <c r="H30" i="1"/>
  <c r="N30" i="1"/>
  <c r="M30" i="1"/>
  <c r="L30" i="1"/>
  <c r="K30" i="1"/>
  <c r="J30" i="1"/>
  <c r="H29" i="1"/>
  <c r="N29" i="1"/>
  <c r="M29" i="1"/>
  <c r="L29" i="1"/>
  <c r="K29" i="1"/>
  <c r="J29" i="1"/>
  <c r="E58" i="1"/>
  <c r="E43" i="1"/>
  <c r="F58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E48" i="1"/>
  <c r="F48" i="1"/>
  <c r="E47" i="1"/>
  <c r="F47" i="1"/>
  <c r="E46" i="1"/>
  <c r="F46" i="1"/>
  <c r="E45" i="1"/>
  <c r="F45" i="1"/>
  <c r="E44" i="1"/>
  <c r="F44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H28" i="1"/>
  <c r="N28" i="1"/>
  <c r="M28" i="1"/>
  <c r="L28" i="1"/>
  <c r="K28" i="1"/>
  <c r="J28" i="1"/>
  <c r="H27" i="1"/>
  <c r="N27" i="1"/>
  <c r="M27" i="1"/>
  <c r="L27" i="1"/>
  <c r="K27" i="1"/>
  <c r="J27" i="1"/>
  <c r="H26" i="1"/>
  <c r="N26" i="1"/>
  <c r="M26" i="1"/>
  <c r="L26" i="1"/>
  <c r="K26" i="1"/>
  <c r="J26" i="1"/>
  <c r="H25" i="1"/>
  <c r="N25" i="1"/>
  <c r="M25" i="1"/>
  <c r="L25" i="1"/>
  <c r="K25" i="1"/>
  <c r="J25" i="1"/>
  <c r="H24" i="1"/>
  <c r="N24" i="1"/>
  <c r="M24" i="1"/>
  <c r="L24" i="1"/>
  <c r="K24" i="1"/>
  <c r="J24" i="1"/>
  <c r="H23" i="1"/>
  <c r="N23" i="1"/>
  <c r="M23" i="1"/>
  <c r="L23" i="1"/>
  <c r="K23" i="1"/>
  <c r="J23" i="1"/>
  <c r="H22" i="1"/>
  <c r="N22" i="1"/>
  <c r="M22" i="1"/>
  <c r="L22" i="1"/>
  <c r="K22" i="1"/>
  <c r="J22" i="1"/>
  <c r="H21" i="1"/>
  <c r="N21" i="1"/>
  <c r="M21" i="1"/>
  <c r="L21" i="1"/>
  <c r="K21" i="1"/>
  <c r="J21" i="1"/>
  <c r="H20" i="1"/>
  <c r="N20" i="1"/>
  <c r="M20" i="1"/>
  <c r="L20" i="1"/>
  <c r="K20" i="1"/>
  <c r="J20" i="1"/>
  <c r="H19" i="1"/>
  <c r="N19" i="1"/>
  <c r="M19" i="1"/>
  <c r="L19" i="1"/>
  <c r="K19" i="1"/>
  <c r="J19" i="1"/>
  <c r="H18" i="1"/>
  <c r="N18" i="1"/>
  <c r="M18" i="1"/>
  <c r="L18" i="1"/>
  <c r="K18" i="1"/>
  <c r="J18" i="1"/>
  <c r="H17" i="1"/>
  <c r="N17" i="1"/>
  <c r="M17" i="1"/>
  <c r="L17" i="1"/>
  <c r="K17" i="1"/>
  <c r="J17" i="1"/>
  <c r="H16" i="1"/>
  <c r="N16" i="1"/>
  <c r="M16" i="1"/>
  <c r="L16" i="1"/>
  <c r="K16" i="1"/>
  <c r="J16" i="1"/>
  <c r="H14" i="1"/>
  <c r="J14" i="1"/>
  <c r="K14" i="1"/>
  <c r="L14" i="1"/>
  <c r="M14" i="1"/>
  <c r="N14" i="1"/>
  <c r="H15" i="1"/>
  <c r="N15" i="1"/>
  <c r="M15" i="1"/>
  <c r="L15" i="1"/>
  <c r="K15" i="1"/>
  <c r="J15" i="1"/>
  <c r="N13" i="1"/>
  <c r="M13" i="1"/>
  <c r="L13" i="1"/>
  <c r="K13" i="1"/>
  <c r="J13" i="1"/>
  <c r="H12" i="1"/>
  <c r="N12" i="1"/>
  <c r="M12" i="1"/>
  <c r="L12" i="1"/>
  <c r="K12" i="1"/>
  <c r="J12" i="1"/>
  <c r="H11" i="1"/>
  <c r="N11" i="1"/>
  <c r="M11" i="1"/>
  <c r="L11" i="1"/>
  <c r="K11" i="1"/>
  <c r="J11" i="1"/>
  <c r="H10" i="1"/>
  <c r="N10" i="1"/>
  <c r="M10" i="1"/>
  <c r="L10" i="1"/>
  <c r="K10" i="1"/>
  <c r="J10" i="1"/>
  <c r="N9" i="1"/>
  <c r="M9" i="1"/>
  <c r="L9" i="1"/>
  <c r="K9" i="1"/>
  <c r="J9" i="1"/>
  <c r="H8" i="1"/>
  <c r="N8" i="1"/>
  <c r="M8" i="1"/>
  <c r="L8" i="1"/>
  <c r="K8" i="1"/>
  <c r="J8" i="1"/>
</calcChain>
</file>

<file path=xl/sharedStrings.xml><?xml version="1.0" encoding="utf-8"?>
<sst xmlns="http://schemas.openxmlformats.org/spreadsheetml/2006/main" count="22" uniqueCount="22">
  <si>
    <t>Raw</t>
  </si>
  <si>
    <t>fe intensity</t>
  </si>
  <si>
    <t>se intensity</t>
  </si>
  <si>
    <t>de intensity</t>
  </si>
  <si>
    <t>511 intensity</t>
  </si>
  <si>
    <t>compt. Intensity</t>
  </si>
  <si>
    <t>Total counts</t>
  </si>
  <si>
    <t>Raw counts</t>
  </si>
  <si>
    <t>Energy</t>
  </si>
  <si>
    <t>FWHM(keV)</t>
  </si>
  <si>
    <t>Egam(keV)</t>
  </si>
  <si>
    <t>interpolated</t>
  </si>
  <si>
    <t>Rel FWHM</t>
  </si>
  <si>
    <t>fe</t>
  </si>
  <si>
    <t>se</t>
  </si>
  <si>
    <t>de</t>
  </si>
  <si>
    <t>ann</t>
  </si>
  <si>
    <t>compt</t>
  </si>
  <si>
    <t>Incedent counts =</t>
  </si>
  <si>
    <t>tot efficiency</t>
  </si>
  <si>
    <t>seg23 = (seg2 + seg3)/2 in the case that the target is in center of Sun,  MSU, 24 May 2015</t>
  </si>
  <si>
    <t xml:space="preserve">Number of counts at 1.332 MeV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</si>
</sst>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11" fontId="0" fillId="0" borderId="0" xfId="0" applyNumberFormat="1" applyFont="1" applyFill="1" applyAlignment="1">
      <alignment horizontal="center"/>
    </xf>
    <xf numFmtId="11" fontId="1" fillId="0" borderId="0" xfId="0" applyNumberFormat="1" applyFont="1" applyFill="1" applyAlignment="1">
      <alignment horizontal="left"/>
    </xf>
    <xf numFmtId="11" fontId="0" fillId="0" borderId="0" xfId="0" applyNumberFormat="1" applyFont="1" applyFill="1" applyAlignment="1">
      <alignment horizontal="left"/>
    </xf>
    <xf numFmtId="11" fontId="0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wrapText="1"/>
    </xf>
    <xf numFmtId="0" fontId="1" fillId="9" borderId="0" xfId="0" applyFont="1" applyFill="1"/>
    <xf numFmtId="0" fontId="0" fillId="9" borderId="0" xfId="0" applyFill="1"/>
    <xf numFmtId="0" fontId="0" fillId="9" borderId="0" xfId="0" applyFill="1" applyAlignment="1">
      <alignment horizontal="center"/>
    </xf>
    <xf numFmtId="0" fontId="6" fillId="0" borderId="0" xfId="0" applyFont="1"/>
    <xf numFmtId="0" fontId="6" fillId="0" borderId="0" xfId="0" applyNumberFormat="1" applyFont="1"/>
    <xf numFmtId="0" fontId="7" fillId="0" borderId="0" xfId="0" applyFont="1" applyAlignment="1">
      <alignment horizontal="left"/>
    </xf>
  </cellXfs>
  <cellStyles count="3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Sheet1!$J$8:$J$32</c:f>
              <c:numCache>
                <c:formatCode>0.00E+00</c:formatCode>
                <c:ptCount val="25"/>
                <c:pt idx="0">
                  <c:v>0.780084532334713</c:v>
                </c:pt>
                <c:pt idx="1">
                  <c:v>0.675172889747541</c:v>
                </c:pt>
                <c:pt idx="2">
                  <c:v>0.620672213245551</c:v>
                </c:pt>
                <c:pt idx="3">
                  <c:v>0.577852565892896</c:v>
                </c:pt>
                <c:pt idx="4">
                  <c:v>0.549807855718025</c:v>
                </c:pt>
                <c:pt idx="5">
                  <c:v>0.52183582243446</c:v>
                </c:pt>
                <c:pt idx="6">
                  <c:v>0.500081188271542</c:v>
                </c:pt>
                <c:pt idx="7">
                  <c:v>0.474548245687128</c:v>
                </c:pt>
                <c:pt idx="8">
                  <c:v>0.450792040041474</c:v>
                </c:pt>
                <c:pt idx="9">
                  <c:v>0.433196836394811</c:v>
                </c:pt>
                <c:pt idx="10">
                  <c:v>0.414125772433725</c:v>
                </c:pt>
                <c:pt idx="11">
                  <c:v>0.396621574745678</c:v>
                </c:pt>
                <c:pt idx="12">
                  <c:v>0.380856470898359</c:v>
                </c:pt>
                <c:pt idx="13">
                  <c:v>0.364635802960312</c:v>
                </c:pt>
                <c:pt idx="14">
                  <c:v>0.354026425799568</c:v>
                </c:pt>
                <c:pt idx="15">
                  <c:v>0.320967336771184</c:v>
                </c:pt>
                <c:pt idx="16">
                  <c:v>0.292212020284751</c:v>
                </c:pt>
                <c:pt idx="17">
                  <c:v>0.270285838333905</c:v>
                </c:pt>
                <c:pt idx="18">
                  <c:v>0.24880121333057</c:v>
                </c:pt>
                <c:pt idx="19">
                  <c:v>0.231621810857808</c:v>
                </c:pt>
                <c:pt idx="20">
                  <c:v>0.211643544156554</c:v>
                </c:pt>
                <c:pt idx="21">
                  <c:v>0.182278071909986</c:v>
                </c:pt>
                <c:pt idx="22">
                  <c:v>0.155533997016569</c:v>
                </c:pt>
                <c:pt idx="23">
                  <c:v>0.129122761349383</c:v>
                </c:pt>
                <c:pt idx="24">
                  <c:v>0.105749207758412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Sheet1!$K$8:$K$32</c:f>
              <c:numCache>
                <c:formatCode>0.00E+00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0.00718118927597821</c:v>
                </c:pt>
                <c:pt idx="8">
                  <c:v>0.00958000332850758</c:v>
                </c:pt>
                <c:pt idx="9">
                  <c:v>0.0118083623949913</c:v>
                </c:pt>
                <c:pt idx="10">
                  <c:v>0.0209759676360601</c:v>
                </c:pt>
                <c:pt idx="11">
                  <c:v>0.0236965550308766</c:v>
                </c:pt>
                <c:pt idx="12">
                  <c:v>0.0266113918784778</c:v>
                </c:pt>
                <c:pt idx="13">
                  <c:v>0.0279740734884503</c:v>
                </c:pt>
                <c:pt idx="14">
                  <c:v>0.0287377664283324</c:v>
                </c:pt>
                <c:pt idx="15">
                  <c:v>0.0351241160979896</c:v>
                </c:pt>
                <c:pt idx="16">
                  <c:v>0.0417704426465582</c:v>
                </c:pt>
                <c:pt idx="17">
                  <c:v>0.0468389315121261</c:v>
                </c:pt>
                <c:pt idx="18">
                  <c:v>0.0492459298973562</c:v>
                </c:pt>
                <c:pt idx="19">
                  <c:v>0.0457954135716865</c:v>
                </c:pt>
                <c:pt idx="20">
                  <c:v>0.0694717050664126</c:v>
                </c:pt>
                <c:pt idx="21">
                  <c:v>0.0625453974418792</c:v>
                </c:pt>
                <c:pt idx="22">
                  <c:v>0.0605879733054118</c:v>
                </c:pt>
                <c:pt idx="23">
                  <c:v>0.0508091962739876</c:v>
                </c:pt>
                <c:pt idx="24">
                  <c:v>0.0474611799994745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Sheet1!$L$8:$L$32</c:f>
              <c:numCache>
                <c:formatCode>0.00E+00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0.00295559599490468</c:v>
                </c:pt>
                <c:pt idx="16">
                  <c:v>0.00272654373687656</c:v>
                </c:pt>
                <c:pt idx="17">
                  <c:v>0.00277584957147836</c:v>
                </c:pt>
                <c:pt idx="18">
                  <c:v>0.00444828457785898</c:v>
                </c:pt>
                <c:pt idx="19">
                  <c:v>0.00386817379072968</c:v>
                </c:pt>
                <c:pt idx="20">
                  <c:v>0.00136157077093561</c:v>
                </c:pt>
                <c:pt idx="21">
                  <c:v>0.00276660785644097</c:v>
                </c:pt>
                <c:pt idx="22">
                  <c:v>0.00275234232236457</c:v>
                </c:pt>
                <c:pt idx="23">
                  <c:v>0.00215588130001688</c:v>
                </c:pt>
                <c:pt idx="24">
                  <c:v>0.00195871645265977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Sheet1!$M$8:$M$32</c:f>
              <c:numCache>
                <c:formatCode>0.00E+00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0.00624596957776182</c:v>
                </c:pt>
                <c:pt idx="8">
                  <c:v>0.0102145552700121</c:v>
                </c:pt>
                <c:pt idx="9">
                  <c:v>0.0145419481401026</c:v>
                </c:pt>
                <c:pt idx="10">
                  <c:v>0.016148068015649</c:v>
                </c:pt>
                <c:pt idx="11">
                  <c:v>0.0225688807042074</c:v>
                </c:pt>
                <c:pt idx="12">
                  <c:v>0.0249070172620445</c:v>
                </c:pt>
                <c:pt idx="13">
                  <c:v>0.029364001897421</c:v>
                </c:pt>
                <c:pt idx="14">
                  <c:v>0.0320820325078406</c:v>
                </c:pt>
                <c:pt idx="15">
                  <c:v>0.0425072841959804</c:v>
                </c:pt>
                <c:pt idx="16">
                  <c:v>0.0490309223004834</c:v>
                </c:pt>
                <c:pt idx="17">
                  <c:v>0.0546107514150579</c:v>
                </c:pt>
                <c:pt idx="18">
                  <c:v>0.0585124338487869</c:v>
                </c:pt>
                <c:pt idx="19">
                  <c:v>0.064079997973755</c:v>
                </c:pt>
                <c:pt idx="20">
                  <c:v>0.065599132950198</c:v>
                </c:pt>
                <c:pt idx="21">
                  <c:v>0.0699177157911804</c:v>
                </c:pt>
                <c:pt idx="22">
                  <c:v>0.0722020814811846</c:v>
                </c:pt>
                <c:pt idx="23">
                  <c:v>0.0725741335503879</c:v>
                </c:pt>
                <c:pt idx="24">
                  <c:v>0.0682818566013177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Sheet1!$N$8:$N$32</c:f>
              <c:numCache>
                <c:formatCode>0.00E+00</c:formatCode>
                <c:ptCount val="25"/>
                <c:pt idx="0">
                  <c:v>0.219915467665287</c:v>
                </c:pt>
                <c:pt idx="1">
                  <c:v>0.324827110252459</c:v>
                </c:pt>
                <c:pt idx="2">
                  <c:v>0.379327786754448</c:v>
                </c:pt>
                <c:pt idx="3">
                  <c:v>0.422147434107104</c:v>
                </c:pt>
                <c:pt idx="4">
                  <c:v>0.450192144281975</c:v>
                </c:pt>
                <c:pt idx="5">
                  <c:v>0.47816417756554</c:v>
                </c:pt>
                <c:pt idx="6">
                  <c:v>0.499918811728458</c:v>
                </c:pt>
                <c:pt idx="7">
                  <c:v>0.512024595459132</c:v>
                </c:pt>
                <c:pt idx="8">
                  <c:v>0.529413401360006</c:v>
                </c:pt>
                <c:pt idx="9">
                  <c:v>0.540452853070095</c:v>
                </c:pt>
                <c:pt idx="10">
                  <c:v>0.548750191914566</c:v>
                </c:pt>
                <c:pt idx="11">
                  <c:v>0.557112989519238</c:v>
                </c:pt>
                <c:pt idx="12">
                  <c:v>0.567625119961118</c:v>
                </c:pt>
                <c:pt idx="13">
                  <c:v>0.578026121653816</c:v>
                </c:pt>
                <c:pt idx="14">
                  <c:v>0.585153775264259</c:v>
                </c:pt>
                <c:pt idx="15">
                  <c:v>0.598445666939941</c:v>
                </c:pt>
                <c:pt idx="16">
                  <c:v>0.61426007103133</c:v>
                </c:pt>
                <c:pt idx="17">
                  <c:v>0.625488629167432</c:v>
                </c:pt>
                <c:pt idx="18">
                  <c:v>0.638992138345428</c:v>
                </c:pt>
                <c:pt idx="19">
                  <c:v>0.65463460380602</c:v>
                </c:pt>
                <c:pt idx="20">
                  <c:v>0.651924047055899</c:v>
                </c:pt>
                <c:pt idx="21">
                  <c:v>0.682492207000513</c:v>
                </c:pt>
                <c:pt idx="22">
                  <c:v>0.70892360587447</c:v>
                </c:pt>
                <c:pt idx="23">
                  <c:v>0.745338027526225</c:v>
                </c:pt>
                <c:pt idx="24">
                  <c:v>0.776549039188136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591160"/>
        <c:axId val="2095592568"/>
      </c:lineChart>
      <c:catAx>
        <c:axId val="2095591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5592568"/>
        <c:crosses val="autoZero"/>
        <c:auto val="1"/>
        <c:lblAlgn val="ctr"/>
        <c:lblOffset val="100"/>
        <c:noMultiLvlLbl val="0"/>
      </c:catAx>
      <c:valAx>
        <c:axId val="209559256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crossAx val="20955911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42</xdr:row>
      <xdr:rowOff>19050</xdr:rowOff>
    </xdr:from>
    <xdr:to>
      <xdr:col>17</xdr:col>
      <xdr:colOff>495300</xdr:colOff>
      <xdr:row>63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showRuler="0" workbookViewId="0">
      <selection activeCell="K50" sqref="K50"/>
    </sheetView>
  </sheetViews>
  <sheetFormatPr baseColWidth="10" defaultRowHeight="15" x14ac:dyDescent="0"/>
  <cols>
    <col min="3" max="3" width="10.83203125" style="15"/>
    <col min="13" max="13" width="8.6640625" customWidth="1"/>
    <col min="14" max="15" width="9" customWidth="1"/>
    <col min="16" max="16" width="8.5" customWidth="1"/>
    <col min="17" max="17" width="8.83203125" customWidth="1"/>
  </cols>
  <sheetData>
    <row r="1" spans="1:19">
      <c r="A1" s="26" t="s">
        <v>20</v>
      </c>
      <c r="B1" s="27"/>
      <c r="C1" s="28"/>
      <c r="D1" s="27"/>
      <c r="E1" s="27"/>
      <c r="F1" s="27"/>
      <c r="G1" s="27"/>
      <c r="H1" s="27"/>
    </row>
    <row r="2" spans="1:19" s="23" customFormat="1">
      <c r="A2" s="25"/>
      <c r="C2" s="24"/>
    </row>
    <row r="3" spans="1:19" s="23" customFormat="1">
      <c r="A3" s="25"/>
      <c r="C3" s="24"/>
    </row>
    <row r="4" spans="1:19">
      <c r="A4" t="s">
        <v>18</v>
      </c>
      <c r="B4" s="15"/>
      <c r="C4">
        <v>1500000</v>
      </c>
      <c r="O4" s="29" t="s">
        <v>21</v>
      </c>
      <c r="S4" s="30">
        <f>I13+(I14-I13)*(1332-1200)/200</f>
        <v>4913611.8</v>
      </c>
    </row>
    <row r="5" spans="1:19" s="2" customFormat="1">
      <c r="A5" s="3" t="s">
        <v>0</v>
      </c>
      <c r="B5" s="4" t="s">
        <v>1</v>
      </c>
      <c r="C5" s="5" t="s">
        <v>2</v>
      </c>
      <c r="D5" s="6" t="s">
        <v>3</v>
      </c>
      <c r="E5" s="7" t="s">
        <v>4</v>
      </c>
      <c r="F5" s="8" t="s">
        <v>5</v>
      </c>
      <c r="G5" s="8"/>
      <c r="H5" s="9" t="s">
        <v>6</v>
      </c>
      <c r="I5" s="2" t="s">
        <v>7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31" t="s">
        <v>19</v>
      </c>
    </row>
    <row r="6" spans="1:19" s="2" customFormat="1">
      <c r="A6" s="3" t="s">
        <v>8</v>
      </c>
      <c r="B6" s="4"/>
      <c r="C6" s="5"/>
      <c r="D6" s="6"/>
      <c r="E6" s="7"/>
      <c r="F6" s="8"/>
      <c r="G6" s="8"/>
      <c r="H6" s="9"/>
    </row>
    <row r="7" spans="1:19" s="2" customFormat="1">
      <c r="A7" s="11"/>
      <c r="B7" s="11"/>
      <c r="C7" s="11"/>
      <c r="D7" s="11"/>
      <c r="E7" s="11"/>
      <c r="F7" s="10"/>
      <c r="G7" s="10"/>
      <c r="H7" s="10"/>
      <c r="I7" s="17"/>
    </row>
    <row r="8" spans="1:19" s="14" customFormat="1">
      <c r="A8" s="12">
        <v>200</v>
      </c>
      <c r="B8" s="16">
        <v>3562100</v>
      </c>
      <c r="C8" s="16">
        <v>0</v>
      </c>
      <c r="D8" s="16">
        <v>0</v>
      </c>
      <c r="E8" s="16">
        <v>0</v>
      </c>
      <c r="F8" s="18">
        <v>1004200</v>
      </c>
      <c r="G8" s="13"/>
      <c r="H8" s="18">
        <f t="shared" ref="H8:H28" si="0">B8+C8+D8+E8+F8</f>
        <v>4566300</v>
      </c>
      <c r="I8" s="18">
        <v>4530980</v>
      </c>
      <c r="J8" s="19">
        <f t="shared" ref="J8:J28" si="1">B8/H8</f>
        <v>0.78008453233471298</v>
      </c>
      <c r="K8" s="19">
        <f t="shared" ref="K8:K28" si="2">C8/H8</f>
        <v>0</v>
      </c>
      <c r="L8" s="19">
        <f t="shared" ref="L8:L28" si="3">D8/H8</f>
        <v>0</v>
      </c>
      <c r="M8" s="19">
        <f t="shared" ref="M8:M28" si="4">E8/H8</f>
        <v>0</v>
      </c>
      <c r="N8" s="19">
        <f t="shared" ref="N8:N16" si="5">F8/H8</f>
        <v>0.219915467665287</v>
      </c>
      <c r="O8" s="19">
        <f>I8/4913611.8</f>
        <v>0.92212819905715793</v>
      </c>
    </row>
    <row r="9" spans="1:19" s="14" customFormat="1">
      <c r="A9" s="12">
        <v>400</v>
      </c>
      <c r="B9" s="16">
        <v>3316510</v>
      </c>
      <c r="C9" s="16">
        <v>0</v>
      </c>
      <c r="D9" s="16">
        <v>0</v>
      </c>
      <c r="E9" s="16">
        <v>0</v>
      </c>
      <c r="F9" s="18">
        <v>1595580</v>
      </c>
      <c r="G9" s="13"/>
      <c r="H9" s="18">
        <f t="shared" si="0"/>
        <v>4912090</v>
      </c>
      <c r="I9" s="18">
        <v>4883060</v>
      </c>
      <c r="J9" s="19">
        <f t="shared" si="1"/>
        <v>0.6751728897475413</v>
      </c>
      <c r="K9" s="19">
        <f t="shared" si="2"/>
        <v>0</v>
      </c>
      <c r="L9" s="19">
        <f t="shared" si="3"/>
        <v>0</v>
      </c>
      <c r="M9" s="19">
        <f t="shared" si="4"/>
        <v>0</v>
      </c>
      <c r="N9" s="19">
        <f t="shared" si="5"/>
        <v>0.32482711025245875</v>
      </c>
      <c r="O9" s="19">
        <f>I9/4913611.8</f>
        <v>0.99378221128498601</v>
      </c>
    </row>
    <row r="10" spans="1:19" s="14" customFormat="1">
      <c r="A10" s="12">
        <v>600</v>
      </c>
      <c r="B10" s="16">
        <v>3092220</v>
      </c>
      <c r="C10" s="16">
        <v>0</v>
      </c>
      <c r="D10" s="16">
        <v>0</v>
      </c>
      <c r="E10" s="16">
        <v>0</v>
      </c>
      <c r="F10" s="18">
        <v>1889830</v>
      </c>
      <c r="G10" s="13"/>
      <c r="H10" s="18">
        <f t="shared" si="0"/>
        <v>4982050</v>
      </c>
      <c r="I10" s="18">
        <v>4981670</v>
      </c>
      <c r="J10" s="19">
        <f t="shared" si="1"/>
        <v>0.62067221324555155</v>
      </c>
      <c r="K10" s="19">
        <f t="shared" si="2"/>
        <v>0</v>
      </c>
      <c r="L10" s="19">
        <f t="shared" si="3"/>
        <v>0</v>
      </c>
      <c r="M10" s="19">
        <f t="shared" si="4"/>
        <v>0</v>
      </c>
      <c r="N10" s="19">
        <f t="shared" si="5"/>
        <v>0.37932778675444845</v>
      </c>
      <c r="O10" s="19">
        <f>I10/4913611.8</f>
        <v>1.0138509517581344</v>
      </c>
    </row>
    <row r="11" spans="1:19" s="14" customFormat="1">
      <c r="A11" s="12">
        <v>800</v>
      </c>
      <c r="B11" s="16">
        <v>2896590</v>
      </c>
      <c r="C11" s="16">
        <v>0</v>
      </c>
      <c r="D11" s="16">
        <v>0</v>
      </c>
      <c r="E11" s="16">
        <v>0</v>
      </c>
      <c r="F11" s="18">
        <v>2116090</v>
      </c>
      <c r="G11" s="13"/>
      <c r="H11" s="18">
        <f t="shared" si="0"/>
        <v>5012680</v>
      </c>
      <c r="I11" s="18">
        <v>4998720</v>
      </c>
      <c r="J11" s="19">
        <f t="shared" si="1"/>
        <v>0.57785256589289558</v>
      </c>
      <c r="K11" s="19">
        <f t="shared" si="2"/>
        <v>0</v>
      </c>
      <c r="L11" s="19">
        <f t="shared" si="3"/>
        <v>0</v>
      </c>
      <c r="M11" s="19">
        <f t="shared" si="4"/>
        <v>0</v>
      </c>
      <c r="N11" s="19">
        <f t="shared" si="5"/>
        <v>0.42214743410710437</v>
      </c>
      <c r="O11" s="19">
        <f>I11/4913611.8</f>
        <v>1.0173209043498308</v>
      </c>
    </row>
    <row r="12" spans="1:19" s="14" customFormat="1">
      <c r="A12" s="12">
        <v>1000</v>
      </c>
      <c r="B12" s="16">
        <v>2736960</v>
      </c>
      <c r="C12" s="16">
        <v>0</v>
      </c>
      <c r="D12" s="16">
        <v>0</v>
      </c>
      <c r="E12" s="16">
        <v>0</v>
      </c>
      <c r="F12" s="18">
        <v>2241070</v>
      </c>
      <c r="G12" s="13"/>
      <c r="H12" s="18">
        <f t="shared" si="0"/>
        <v>4978030</v>
      </c>
      <c r="I12" s="18">
        <v>4974140</v>
      </c>
      <c r="J12" s="19">
        <f t="shared" si="1"/>
        <v>0.54980785571802504</v>
      </c>
      <c r="K12" s="19">
        <f t="shared" si="2"/>
        <v>0</v>
      </c>
      <c r="L12" s="19">
        <f t="shared" si="3"/>
        <v>0</v>
      </c>
      <c r="M12" s="19">
        <f t="shared" si="4"/>
        <v>0</v>
      </c>
      <c r="N12" s="19">
        <f t="shared" si="5"/>
        <v>0.45019214428197502</v>
      </c>
      <c r="O12" s="19">
        <f>I12/4913611.8</f>
        <v>1.0123184741619189</v>
      </c>
    </row>
    <row r="13" spans="1:19" s="14" customFormat="1">
      <c r="A13" s="12">
        <v>1200</v>
      </c>
      <c r="B13" s="16">
        <v>2581120</v>
      </c>
      <c r="C13" s="16">
        <v>0</v>
      </c>
      <c r="D13" s="16">
        <v>0</v>
      </c>
      <c r="E13" s="16">
        <v>0</v>
      </c>
      <c r="F13" s="18">
        <v>2365110</v>
      </c>
      <c r="G13" s="13"/>
      <c r="H13" s="18">
        <f t="shared" si="0"/>
        <v>4946230</v>
      </c>
      <c r="I13" s="18">
        <v>4934580</v>
      </c>
      <c r="J13" s="19">
        <f t="shared" si="1"/>
        <v>0.52183582243446014</v>
      </c>
      <c r="K13" s="19">
        <f t="shared" si="2"/>
        <v>0</v>
      </c>
      <c r="L13" s="19">
        <f t="shared" si="3"/>
        <v>0</v>
      </c>
      <c r="M13" s="19">
        <f t="shared" si="4"/>
        <v>0</v>
      </c>
      <c r="N13" s="19">
        <f t="shared" si="5"/>
        <v>0.47816417756553981</v>
      </c>
      <c r="O13" s="19">
        <f>I13/4913611.8</f>
        <v>1.0042673700840592</v>
      </c>
    </row>
    <row r="14" spans="1:19" s="14" customFormat="1">
      <c r="A14" s="12">
        <v>1400</v>
      </c>
      <c r="B14" s="16">
        <v>2463810</v>
      </c>
      <c r="C14" s="16">
        <v>0</v>
      </c>
      <c r="D14" s="16">
        <v>0</v>
      </c>
      <c r="E14" s="16">
        <v>0</v>
      </c>
      <c r="F14" s="18">
        <v>2463010</v>
      </c>
      <c r="G14" s="13"/>
      <c r="H14" s="18">
        <f t="shared" si="0"/>
        <v>4926820</v>
      </c>
      <c r="I14" s="18">
        <v>4902810</v>
      </c>
      <c r="J14" s="19">
        <f t="shared" si="1"/>
        <v>0.50008118827154224</v>
      </c>
      <c r="K14" s="19">
        <f t="shared" si="2"/>
        <v>0</v>
      </c>
      <c r="L14" s="19">
        <f t="shared" si="3"/>
        <v>0</v>
      </c>
      <c r="M14" s="19">
        <f t="shared" si="4"/>
        <v>0</v>
      </c>
      <c r="N14" s="19">
        <f t="shared" si="5"/>
        <v>0.4999188117284577</v>
      </c>
      <c r="O14" s="19">
        <f>I14/4913611.8</f>
        <v>0.99780165783548469</v>
      </c>
    </row>
    <row r="15" spans="1:19" s="14" customFormat="1">
      <c r="A15" s="12">
        <v>1600</v>
      </c>
      <c r="B15" s="16">
        <v>2317890</v>
      </c>
      <c r="C15" s="16">
        <v>35075.9</v>
      </c>
      <c r="D15" s="16">
        <v>0</v>
      </c>
      <c r="E15" s="16">
        <v>30507.9</v>
      </c>
      <c r="F15" s="18">
        <v>2500940</v>
      </c>
      <c r="G15" s="13"/>
      <c r="H15" s="18">
        <f t="shared" si="0"/>
        <v>4884413.8</v>
      </c>
      <c r="I15" s="18">
        <v>4876600</v>
      </c>
      <c r="J15" s="19">
        <f t="shared" si="1"/>
        <v>0.47454824568712833</v>
      </c>
      <c r="K15" s="19">
        <f t="shared" si="2"/>
        <v>7.1811892759782153E-3</v>
      </c>
      <c r="L15" s="19">
        <f t="shared" si="3"/>
        <v>0</v>
      </c>
      <c r="M15" s="19">
        <f t="shared" si="4"/>
        <v>6.2459695777618189E-3</v>
      </c>
      <c r="N15" s="19">
        <f t="shared" si="5"/>
        <v>0.5120245954591317</v>
      </c>
      <c r="O15" s="19">
        <f>I15/4913611.8</f>
        <v>0.99246749610948104</v>
      </c>
    </row>
    <row r="16" spans="1:19" s="14" customFormat="1">
      <c r="A16" s="12">
        <v>1800</v>
      </c>
      <c r="B16" s="16">
        <v>2195380</v>
      </c>
      <c r="C16" s="16">
        <v>46655.1</v>
      </c>
      <c r="D16" s="16">
        <v>0</v>
      </c>
      <c r="E16" s="16">
        <v>49745.4</v>
      </c>
      <c r="F16" s="18">
        <v>2578270</v>
      </c>
      <c r="G16" s="13"/>
      <c r="H16" s="18">
        <f t="shared" si="0"/>
        <v>4870050.5</v>
      </c>
      <c r="I16" s="18">
        <v>4864500</v>
      </c>
      <c r="J16" s="19">
        <f t="shared" si="1"/>
        <v>0.45079204004147388</v>
      </c>
      <c r="K16" s="19">
        <f t="shared" si="2"/>
        <v>9.5800033285075789E-3</v>
      </c>
      <c r="L16" s="19">
        <f t="shared" si="3"/>
        <v>0</v>
      </c>
      <c r="M16" s="19">
        <f t="shared" si="4"/>
        <v>1.0214555270012088E-2</v>
      </c>
      <c r="N16" s="19">
        <f t="shared" si="5"/>
        <v>0.52941340136000647</v>
      </c>
      <c r="O16" s="19">
        <f>I16/4913611.8</f>
        <v>0.99000494910892234</v>
      </c>
    </row>
    <row r="17" spans="1:15" s="14" customFormat="1">
      <c r="A17" s="12">
        <v>2000</v>
      </c>
      <c r="B17" s="16">
        <v>2106410</v>
      </c>
      <c r="C17" s="16">
        <v>57417.9</v>
      </c>
      <c r="D17" s="16">
        <v>0</v>
      </c>
      <c r="E17" s="16">
        <v>70709.899999999994</v>
      </c>
      <c r="F17" s="18">
        <v>2627940</v>
      </c>
      <c r="G17" s="13"/>
      <c r="H17" s="18">
        <f t="shared" si="0"/>
        <v>4862477.8</v>
      </c>
      <c r="I17" s="18">
        <v>4854900</v>
      </c>
      <c r="J17" s="19">
        <f t="shared" si="1"/>
        <v>0.43319683639481094</v>
      </c>
      <c r="K17" s="19">
        <f t="shared" si="2"/>
        <v>1.1808362394991296E-2</v>
      </c>
      <c r="L17" s="19">
        <f t="shared" si="3"/>
        <v>0</v>
      </c>
      <c r="M17" s="19">
        <f t="shared" si="4"/>
        <v>1.4541948140102562E-2</v>
      </c>
      <c r="N17" s="19">
        <f t="shared" ref="N17:N25" si="6">F17/H17</f>
        <v>0.54045285307009527</v>
      </c>
      <c r="O17" s="19">
        <f>I17/4913611.8</f>
        <v>0.98805119281095832</v>
      </c>
    </row>
    <row r="18" spans="1:15" s="14" customFormat="1">
      <c r="A18" s="12">
        <v>2200</v>
      </c>
      <c r="B18" s="16">
        <v>2021650</v>
      </c>
      <c r="C18" s="16">
        <v>102399</v>
      </c>
      <c r="D18" s="16">
        <v>0</v>
      </c>
      <c r="E18" s="16">
        <v>78830.5</v>
      </c>
      <c r="F18" s="18">
        <v>2678850</v>
      </c>
      <c r="G18" s="13"/>
      <c r="H18" s="18">
        <f t="shared" si="0"/>
        <v>4881729.5</v>
      </c>
      <c r="I18" s="18">
        <v>4855890</v>
      </c>
      <c r="J18" s="19">
        <f t="shared" si="1"/>
        <v>0.41412577243372456</v>
      </c>
      <c r="K18" s="19">
        <f t="shared" si="2"/>
        <v>2.097596763606013E-2</v>
      </c>
      <c r="L18" s="19">
        <f t="shared" si="3"/>
        <v>0</v>
      </c>
      <c r="M18" s="19">
        <f t="shared" si="4"/>
        <v>1.6148068015648963E-2</v>
      </c>
      <c r="N18" s="19">
        <f t="shared" si="6"/>
        <v>0.54875019191456631</v>
      </c>
      <c r="O18" s="19">
        <f>I18/4913611.8</f>
        <v>0.98825267392918592</v>
      </c>
    </row>
    <row r="19" spans="1:15" s="14" customFormat="1">
      <c r="A19" s="12">
        <v>2400</v>
      </c>
      <c r="B19" s="16">
        <v>1932330</v>
      </c>
      <c r="C19" s="16">
        <v>115449</v>
      </c>
      <c r="D19" s="16">
        <v>0</v>
      </c>
      <c r="E19" s="16">
        <v>109955</v>
      </c>
      <c r="F19" s="18">
        <v>2714240</v>
      </c>
      <c r="G19" s="13"/>
      <c r="H19" s="18">
        <f t="shared" si="0"/>
        <v>4871974</v>
      </c>
      <c r="I19" s="18">
        <v>4861180</v>
      </c>
      <c r="J19" s="19">
        <f t="shared" si="1"/>
        <v>0.39662157474567805</v>
      </c>
      <c r="K19" s="19">
        <f t="shared" si="2"/>
        <v>2.3696555030876601E-2</v>
      </c>
      <c r="L19" s="19">
        <f t="shared" si="3"/>
        <v>0</v>
      </c>
      <c r="M19" s="19">
        <f t="shared" si="4"/>
        <v>2.2568880704207369E-2</v>
      </c>
      <c r="N19" s="19">
        <f t="shared" si="6"/>
        <v>0.55711298951923804</v>
      </c>
      <c r="O19" s="19">
        <f>I19/4913611.8</f>
        <v>0.98932927505587642</v>
      </c>
    </row>
    <row r="20" spans="1:15" s="14" customFormat="1">
      <c r="A20" s="12">
        <v>2600</v>
      </c>
      <c r="B20" s="16">
        <v>1849340</v>
      </c>
      <c r="C20" s="16">
        <v>129218</v>
      </c>
      <c r="D20" s="16">
        <v>0</v>
      </c>
      <c r="E20" s="16">
        <v>120942</v>
      </c>
      <c r="F20" s="18">
        <v>2756240</v>
      </c>
      <c r="G20" s="13"/>
      <c r="H20" s="18">
        <f t="shared" si="0"/>
        <v>4855740</v>
      </c>
      <c r="I20" s="18">
        <v>4871510</v>
      </c>
      <c r="J20" s="19">
        <f t="shared" si="1"/>
        <v>0.38085647089835944</v>
      </c>
      <c r="K20" s="19">
        <f t="shared" si="2"/>
        <v>2.6611391878477844E-2</v>
      </c>
      <c r="L20" s="19">
        <f t="shared" si="3"/>
        <v>0</v>
      </c>
      <c r="M20" s="19">
        <f t="shared" si="4"/>
        <v>2.4907017262044508E-2</v>
      </c>
      <c r="N20" s="19">
        <f t="shared" si="6"/>
        <v>0.5676251199611182</v>
      </c>
      <c r="O20" s="19">
        <f>I20/4913611.8</f>
        <v>0.99143159823899807</v>
      </c>
    </row>
    <row r="21" spans="1:15" s="14" customFormat="1">
      <c r="A21" s="12">
        <v>2800</v>
      </c>
      <c r="B21" s="16">
        <v>1782610</v>
      </c>
      <c r="C21" s="16">
        <v>136758</v>
      </c>
      <c r="D21" s="16">
        <v>0</v>
      </c>
      <c r="E21" s="16">
        <v>143553</v>
      </c>
      <c r="F21" s="18">
        <v>2825820</v>
      </c>
      <c r="G21" s="13"/>
      <c r="H21" s="18">
        <f t="shared" si="0"/>
        <v>4888741</v>
      </c>
      <c r="I21" s="18">
        <v>4883860</v>
      </c>
      <c r="J21" s="19">
        <f t="shared" si="1"/>
        <v>0.36463580296031228</v>
      </c>
      <c r="K21" s="19">
        <f t="shared" si="2"/>
        <v>2.79740734884503E-2</v>
      </c>
      <c r="L21" s="19">
        <f t="shared" si="3"/>
        <v>0</v>
      </c>
      <c r="M21" s="19">
        <f t="shared" si="4"/>
        <v>2.9364001897421034E-2</v>
      </c>
      <c r="N21" s="19">
        <f t="shared" si="6"/>
        <v>0.57802612165381639</v>
      </c>
      <c r="O21" s="19">
        <f>I21/4913611.8</f>
        <v>0.99394502430981624</v>
      </c>
    </row>
    <row r="22" spans="1:15" s="14" customFormat="1">
      <c r="A22" s="12">
        <v>3000</v>
      </c>
      <c r="B22" s="16">
        <v>1736010</v>
      </c>
      <c r="C22" s="16">
        <v>140919</v>
      </c>
      <c r="D22" s="16">
        <v>0</v>
      </c>
      <c r="E22" s="16">
        <v>157318</v>
      </c>
      <c r="F22" s="18">
        <v>2869370</v>
      </c>
      <c r="G22" s="13"/>
      <c r="H22" s="18">
        <f t="shared" si="0"/>
        <v>4903617</v>
      </c>
      <c r="I22" s="18">
        <v>4899560</v>
      </c>
      <c r="J22" s="19">
        <f t="shared" si="1"/>
        <v>0.35402642579956795</v>
      </c>
      <c r="K22" s="19">
        <f t="shared" si="2"/>
        <v>2.8737766428332392E-2</v>
      </c>
      <c r="L22" s="19">
        <f t="shared" si="3"/>
        <v>0</v>
      </c>
      <c r="M22" s="19">
        <f t="shared" si="4"/>
        <v>3.2082032507840641E-2</v>
      </c>
      <c r="N22" s="19">
        <f t="shared" si="6"/>
        <v>0.58515377526425905</v>
      </c>
      <c r="O22" s="19">
        <f>I22/4913611.8</f>
        <v>0.99714022992211149</v>
      </c>
    </row>
    <row r="23" spans="1:15" s="14" customFormat="1">
      <c r="A23" s="12">
        <v>3500</v>
      </c>
      <c r="B23" s="16">
        <v>1585020</v>
      </c>
      <c r="C23" s="16">
        <v>173452</v>
      </c>
      <c r="D23" s="16">
        <v>14595.5</v>
      </c>
      <c r="E23" s="16">
        <v>209912</v>
      </c>
      <c r="F23" s="18">
        <v>2955280</v>
      </c>
      <c r="G23" s="13"/>
      <c r="H23" s="18">
        <f t="shared" si="0"/>
        <v>4938259.5</v>
      </c>
      <c r="I23" s="18">
        <v>4951520</v>
      </c>
      <c r="J23" s="19">
        <f t="shared" si="1"/>
        <v>0.32096733677118428</v>
      </c>
      <c r="K23" s="19">
        <f t="shared" si="2"/>
        <v>3.5124116097989586E-2</v>
      </c>
      <c r="L23" s="19">
        <f t="shared" si="3"/>
        <v>2.9555959949046826E-3</v>
      </c>
      <c r="M23" s="19">
        <f t="shared" si="4"/>
        <v>4.2507284195980384E-2</v>
      </c>
      <c r="N23" s="19">
        <f t="shared" si="6"/>
        <v>0.59844566693994106</v>
      </c>
      <c r="O23" s="19">
        <f>I23/4913611.8</f>
        <v>1.0077149358848414</v>
      </c>
    </row>
    <row r="24" spans="1:15" s="14" customFormat="1">
      <c r="A24" s="12">
        <v>4000</v>
      </c>
      <c r="B24" s="16">
        <v>1465270</v>
      </c>
      <c r="C24" s="16">
        <v>209454</v>
      </c>
      <c r="D24" s="16">
        <v>13672</v>
      </c>
      <c r="E24" s="16">
        <v>245861</v>
      </c>
      <c r="F24" s="18">
        <v>3080150</v>
      </c>
      <c r="G24" s="13"/>
      <c r="H24" s="18">
        <f t="shared" si="0"/>
        <v>5014407</v>
      </c>
      <c r="I24" s="18">
        <v>5012180</v>
      </c>
      <c r="J24" s="19">
        <f t="shared" si="1"/>
        <v>0.29221202028475152</v>
      </c>
      <c r="K24" s="19">
        <f t="shared" si="2"/>
        <v>4.1770442646558208E-2</v>
      </c>
      <c r="L24" s="19">
        <f t="shared" si="3"/>
        <v>2.7265437368765638E-3</v>
      </c>
      <c r="M24" s="19">
        <f t="shared" si="4"/>
        <v>4.9030922300483386E-2</v>
      </c>
      <c r="N24" s="19">
        <f t="shared" si="6"/>
        <v>0.61426007103133029</v>
      </c>
      <c r="O24" s="19">
        <f>I24/4913611.8</f>
        <v>1.0200602334926012</v>
      </c>
    </row>
    <row r="25" spans="1:15" s="14" customFormat="1">
      <c r="A25" s="12">
        <v>4500</v>
      </c>
      <c r="B25" s="16">
        <v>1373440</v>
      </c>
      <c r="C25" s="16">
        <v>238009</v>
      </c>
      <c r="D25" s="16">
        <v>14105.3</v>
      </c>
      <c r="E25" s="16">
        <v>277501</v>
      </c>
      <c r="F25" s="18">
        <v>3178380</v>
      </c>
      <c r="G25" s="13"/>
      <c r="H25" s="18">
        <f t="shared" si="0"/>
        <v>5081435.3</v>
      </c>
      <c r="I25" s="18">
        <v>5077680</v>
      </c>
      <c r="J25" s="19">
        <f t="shared" si="1"/>
        <v>0.2702858383339054</v>
      </c>
      <c r="K25" s="19">
        <f t="shared" si="2"/>
        <v>4.6838931512126113E-2</v>
      </c>
      <c r="L25" s="19">
        <f t="shared" si="3"/>
        <v>2.7758495714783576E-3</v>
      </c>
      <c r="M25" s="19">
        <f t="shared" si="4"/>
        <v>5.4610751415057869E-2</v>
      </c>
      <c r="N25" s="19">
        <f t="shared" si="6"/>
        <v>0.62548862916743231</v>
      </c>
      <c r="O25" s="19">
        <f>I25/4913611.8</f>
        <v>1.0333905499005844</v>
      </c>
    </row>
    <row r="26" spans="1:15" s="14" customFormat="1">
      <c r="A26" s="12">
        <v>5000</v>
      </c>
      <c r="B26" s="16">
        <v>1289690</v>
      </c>
      <c r="C26" s="16">
        <v>255272</v>
      </c>
      <c r="D26" s="16">
        <v>23058.2</v>
      </c>
      <c r="E26" s="16">
        <v>303306</v>
      </c>
      <c r="F26" s="18">
        <v>3312290</v>
      </c>
      <c r="G26" s="13"/>
      <c r="H26" s="18">
        <f t="shared" si="0"/>
        <v>5183616.2</v>
      </c>
      <c r="I26" s="18">
        <v>5145220</v>
      </c>
      <c r="J26" s="19">
        <f t="shared" si="1"/>
        <v>0.24880121333057026</v>
      </c>
      <c r="K26" s="19">
        <f t="shared" si="2"/>
        <v>4.9245929897356211E-2</v>
      </c>
      <c r="L26" s="19">
        <f t="shared" si="3"/>
        <v>4.4482845778589858E-3</v>
      </c>
      <c r="M26" s="19">
        <f t="shared" si="4"/>
        <v>5.8512433848786877E-2</v>
      </c>
      <c r="N26" s="19">
        <f t="shared" ref="N26:N28" si="7">F26/H26</f>
        <v>0.63899213834542767</v>
      </c>
      <c r="O26" s="19">
        <f>I26/4913611.8</f>
        <v>1.0471360395218849</v>
      </c>
    </row>
    <row r="27" spans="1:15" s="14" customFormat="1">
      <c r="A27" s="12">
        <v>5500</v>
      </c>
      <c r="B27" s="16">
        <v>1220840</v>
      </c>
      <c r="C27" s="16">
        <v>241380</v>
      </c>
      <c r="D27" s="16">
        <v>20388.5</v>
      </c>
      <c r="E27" s="16">
        <v>337755</v>
      </c>
      <c r="F27" s="18">
        <v>3450470</v>
      </c>
      <c r="G27" s="13"/>
      <c r="H27" s="18">
        <f t="shared" si="0"/>
        <v>5270833.5</v>
      </c>
      <c r="I27" s="18">
        <v>5211500</v>
      </c>
      <c r="J27" s="19">
        <f t="shared" si="1"/>
        <v>0.23162181085780836</v>
      </c>
      <c r="K27" s="19">
        <f t="shared" si="2"/>
        <v>4.5795413571686525E-2</v>
      </c>
      <c r="L27" s="19">
        <f t="shared" si="3"/>
        <v>3.8681737907296826E-3</v>
      </c>
      <c r="M27" s="19">
        <f t="shared" si="4"/>
        <v>6.4079997973755007E-2</v>
      </c>
      <c r="N27" s="19">
        <f t="shared" si="7"/>
        <v>0.65463460380602045</v>
      </c>
      <c r="O27" s="19">
        <f>I27/4913611.8</f>
        <v>1.0606250986290777</v>
      </c>
    </row>
    <row r="28" spans="1:15" s="14" customFormat="1">
      <c r="A28" s="12">
        <v>6000</v>
      </c>
      <c r="B28" s="16">
        <v>1125010</v>
      </c>
      <c r="C28" s="16">
        <v>369283</v>
      </c>
      <c r="D28" s="16">
        <v>7237.55</v>
      </c>
      <c r="E28" s="16">
        <v>348698</v>
      </c>
      <c r="F28" s="18">
        <v>3465360</v>
      </c>
      <c r="G28" s="13"/>
      <c r="H28" s="18">
        <f t="shared" si="0"/>
        <v>5315588.55</v>
      </c>
      <c r="I28" s="18">
        <v>5279940</v>
      </c>
      <c r="J28" s="19">
        <f t="shared" si="1"/>
        <v>0.21164354415655443</v>
      </c>
      <c r="K28" s="19">
        <f t="shared" si="2"/>
        <v>6.9471705066412634E-2</v>
      </c>
      <c r="L28" s="19">
        <f t="shared" si="3"/>
        <v>1.3615707709356099E-3</v>
      </c>
      <c r="M28" s="19">
        <f t="shared" si="4"/>
        <v>6.5599132950197966E-2</v>
      </c>
      <c r="N28" s="19">
        <f t="shared" si="7"/>
        <v>0.65192404705589946</v>
      </c>
      <c r="O28" s="19">
        <f>I28/4913611.8</f>
        <v>1.0745537529033125</v>
      </c>
    </row>
    <row r="29" spans="1:15" s="14" customFormat="1">
      <c r="A29" s="12">
        <v>7000</v>
      </c>
      <c r="B29" s="16">
        <v>999173</v>
      </c>
      <c r="C29" s="16">
        <v>342848</v>
      </c>
      <c r="D29" s="16">
        <v>15165.4</v>
      </c>
      <c r="E29" s="16">
        <v>383260</v>
      </c>
      <c r="F29" s="18">
        <v>3741140</v>
      </c>
      <c r="G29" s="13"/>
      <c r="H29" s="18">
        <f t="shared" ref="H29" si="8">B29+C29+D29+E29+F29</f>
        <v>5481586.4000000004</v>
      </c>
      <c r="I29" s="18">
        <v>5408930</v>
      </c>
      <c r="J29" s="19">
        <f t="shared" ref="J29" si="9">B29/H29</f>
        <v>0.18227807190998577</v>
      </c>
      <c r="K29" s="19">
        <f t="shared" ref="K29" si="10">C29/H29</f>
        <v>6.254539744187923E-2</v>
      </c>
      <c r="L29" s="19">
        <f t="shared" ref="L29" si="11">D29/H29</f>
        <v>2.7666078564409745E-3</v>
      </c>
      <c r="M29" s="19">
        <f t="shared" ref="M29" si="12">E29/H29</f>
        <v>6.9917715791180446E-2</v>
      </c>
      <c r="N29" s="19">
        <f t="shared" ref="N29" si="13">F29/H29</f>
        <v>0.6824922070005135</v>
      </c>
      <c r="O29" s="19">
        <f>I29/4913611.8</f>
        <v>1.1008053179943926</v>
      </c>
    </row>
    <row r="30" spans="1:15" s="14" customFormat="1">
      <c r="A30" s="12">
        <v>8000</v>
      </c>
      <c r="B30" s="16">
        <v>862982</v>
      </c>
      <c r="C30" s="16">
        <v>336173</v>
      </c>
      <c r="D30" s="16">
        <v>15271.4</v>
      </c>
      <c r="E30" s="16">
        <v>400614</v>
      </c>
      <c r="F30" s="18">
        <v>3933470</v>
      </c>
      <c r="G30" s="13"/>
      <c r="H30" s="18">
        <f t="shared" ref="H30" si="14">B30+C30+D30+E30+F30</f>
        <v>5548510.4000000004</v>
      </c>
      <c r="I30" s="18">
        <v>5532430</v>
      </c>
      <c r="J30" s="19">
        <f t="shared" ref="J30" si="15">B30/H30</f>
        <v>0.15553399701656861</v>
      </c>
      <c r="K30" s="19">
        <f t="shared" ref="K30" si="16">C30/H30</f>
        <v>6.0587973305411838E-2</v>
      </c>
      <c r="L30" s="19">
        <f t="shared" ref="L30" si="17">D30/H30</f>
        <v>2.7523423223645752E-3</v>
      </c>
      <c r="M30" s="19">
        <f t="shared" ref="M30" si="18">E30/H30</f>
        <v>7.2202081481184566E-2</v>
      </c>
      <c r="N30" s="19">
        <f t="shared" ref="N30" si="19">F30/H30</f>
        <v>0.70892360587447034</v>
      </c>
      <c r="O30" s="19">
        <f>I30/4913611.8</f>
        <v>1.1259395787025748</v>
      </c>
    </row>
    <row r="31" spans="1:15" s="14" customFormat="1">
      <c r="A31" s="12">
        <v>9000</v>
      </c>
      <c r="B31" s="16">
        <v>737310</v>
      </c>
      <c r="C31" s="16">
        <v>290128</v>
      </c>
      <c r="D31" s="16">
        <v>12310.4</v>
      </c>
      <c r="E31" s="16">
        <v>414409</v>
      </c>
      <c r="F31" s="18">
        <v>4255990</v>
      </c>
      <c r="G31" s="13"/>
      <c r="H31" s="18">
        <f t="shared" ref="H31" si="20">B31+C31+D31+E31+F31</f>
        <v>5710147.4000000004</v>
      </c>
      <c r="I31" s="18">
        <v>5644780</v>
      </c>
      <c r="J31" s="19">
        <f t="shared" ref="J31" si="21">B31/H31</f>
        <v>0.12912276134938303</v>
      </c>
      <c r="K31" s="19">
        <f t="shared" ref="K31" si="22">C31/H31</f>
        <v>5.0809196273987597E-2</v>
      </c>
      <c r="L31" s="19">
        <f t="shared" ref="L31" si="23">D31/H31</f>
        <v>2.1558813000168786E-3</v>
      </c>
      <c r="M31" s="19">
        <f t="shared" ref="M31" si="24">E31/H31</f>
        <v>7.2574133550387859E-2</v>
      </c>
      <c r="N31" s="19">
        <f t="shared" ref="N31" si="25">F31/H31</f>
        <v>0.74533802752622458</v>
      </c>
      <c r="O31" s="19">
        <f>I31/4913611.8</f>
        <v>1.1488046328771842</v>
      </c>
    </row>
    <row r="32" spans="1:15" s="14" customFormat="1">
      <c r="A32" s="12">
        <v>10000</v>
      </c>
      <c r="B32" s="16">
        <v>617343</v>
      </c>
      <c r="C32" s="16">
        <v>277069</v>
      </c>
      <c r="D32" s="16">
        <v>11434.6</v>
      </c>
      <c r="E32" s="16">
        <v>398616</v>
      </c>
      <c r="F32" s="18">
        <v>4533340</v>
      </c>
      <c r="G32" s="13"/>
      <c r="H32" s="18">
        <f t="shared" ref="H32" si="26">B32+C32+D32+E32+F32</f>
        <v>5837802.5999999996</v>
      </c>
      <c r="I32" s="18">
        <v>5752040</v>
      </c>
      <c r="J32" s="19">
        <f t="shared" ref="J32" si="27">B32/H32</f>
        <v>0.10574920775841239</v>
      </c>
      <c r="K32" s="19">
        <f t="shared" ref="K32" si="28">C32/H32</f>
        <v>4.7461179999474461E-2</v>
      </c>
      <c r="L32" s="19">
        <f t="shared" ref="L32" si="29">D32/H32</f>
        <v>1.958716452659773E-3</v>
      </c>
      <c r="M32" s="19">
        <f t="shared" ref="M32" si="30">E32/H32</f>
        <v>6.8281856601317761E-2</v>
      </c>
      <c r="N32" s="19">
        <f t="shared" ref="N32" si="31">F32/H32</f>
        <v>0.77654903918813567</v>
      </c>
      <c r="O32" s="19">
        <f>I32/4913611.8</f>
        <v>1.1706337891813106</v>
      </c>
    </row>
    <row r="33" spans="1:14" s="14" customFormat="1">
      <c r="A33" s="12"/>
      <c r="B33" s="16"/>
      <c r="C33" s="16"/>
      <c r="D33" s="16"/>
      <c r="E33" s="16"/>
      <c r="F33" s="18"/>
      <c r="G33" s="13"/>
      <c r="H33" s="18"/>
      <c r="I33" s="18"/>
      <c r="J33" s="19"/>
      <c r="K33" s="19"/>
      <c r="L33" s="19"/>
      <c r="M33" s="19"/>
      <c r="N33" s="19"/>
    </row>
    <row r="36" spans="1:14" s="21" customFormat="1">
      <c r="A36" s="21" t="s">
        <v>10</v>
      </c>
      <c r="B36" s="21" t="s">
        <v>9</v>
      </c>
      <c r="C36" s="22"/>
      <c r="E36" s="21" t="s">
        <v>12</v>
      </c>
    </row>
    <row r="37" spans="1:14">
      <c r="A37" s="20">
        <v>200</v>
      </c>
      <c r="B37">
        <v>30.3</v>
      </c>
      <c r="E37">
        <f t="shared" ref="E37:E61" si="32">B37/A37</f>
        <v>0.1515</v>
      </c>
      <c r="F37">
        <f>E37/E43</f>
        <v>2.535150753768844</v>
      </c>
    </row>
    <row r="38" spans="1:14">
      <c r="A38" s="20">
        <v>400</v>
      </c>
      <c r="B38">
        <v>37.4</v>
      </c>
      <c r="E38">
        <f t="shared" si="32"/>
        <v>9.35E-2</v>
      </c>
      <c r="F38">
        <f>E38/E43</f>
        <v>1.5645979899497489</v>
      </c>
    </row>
    <row r="39" spans="1:14">
      <c r="A39" s="20">
        <v>600</v>
      </c>
      <c r="B39">
        <v>48.1</v>
      </c>
      <c r="E39">
        <f t="shared" si="32"/>
        <v>8.0166666666666664E-2</v>
      </c>
      <c r="F39">
        <f>E39/E43</f>
        <v>1.3414824120603015</v>
      </c>
    </row>
    <row r="40" spans="1:14">
      <c r="A40" s="20">
        <v>800</v>
      </c>
      <c r="B40">
        <v>57.1</v>
      </c>
      <c r="E40">
        <f t="shared" si="32"/>
        <v>7.1375000000000008E-2</v>
      </c>
      <c r="F40">
        <f>E40/E43</f>
        <v>1.1943655778894473</v>
      </c>
    </row>
    <row r="41" spans="1:14">
      <c r="A41" s="20">
        <v>1000</v>
      </c>
      <c r="B41">
        <v>65.7</v>
      </c>
      <c r="E41">
        <f t="shared" si="32"/>
        <v>6.5700000000000008E-2</v>
      </c>
      <c r="F41">
        <f>E41/E43</f>
        <v>1.0994020100502515</v>
      </c>
    </row>
    <row r="42" spans="1:14">
      <c r="A42" s="20">
        <v>1200</v>
      </c>
      <c r="B42">
        <v>74</v>
      </c>
      <c r="E42">
        <f t="shared" si="32"/>
        <v>6.1666666666666668E-2</v>
      </c>
      <c r="F42">
        <f>E42/E43</f>
        <v>1.0319095477386935</v>
      </c>
    </row>
    <row r="43" spans="1:14" s="21" customFormat="1">
      <c r="A43" s="21">
        <v>1332</v>
      </c>
      <c r="B43" s="21">
        <v>79.599999999999994</v>
      </c>
      <c r="C43" s="22" t="s">
        <v>11</v>
      </c>
      <c r="E43" s="1">
        <f t="shared" si="32"/>
        <v>5.9759759759759758E-2</v>
      </c>
      <c r="F43" s="21">
        <f>E43/E43</f>
        <v>1</v>
      </c>
    </row>
    <row r="44" spans="1:14">
      <c r="A44" s="20">
        <v>1400</v>
      </c>
      <c r="B44">
        <v>82.5</v>
      </c>
      <c r="E44">
        <f t="shared" si="32"/>
        <v>5.8928571428571427E-2</v>
      </c>
      <c r="F44">
        <f>E44/E43</f>
        <v>0.98609117013639624</v>
      </c>
    </row>
    <row r="45" spans="1:14">
      <c r="A45" s="20">
        <v>1600</v>
      </c>
      <c r="B45">
        <v>89.3</v>
      </c>
      <c r="E45">
        <f t="shared" si="32"/>
        <v>5.5812500000000001E-2</v>
      </c>
      <c r="F45">
        <f>E45/E43</f>
        <v>0.93394786432160803</v>
      </c>
    </row>
    <row r="46" spans="1:14">
      <c r="A46" s="20">
        <v>1800</v>
      </c>
      <c r="B46">
        <v>97.9</v>
      </c>
      <c r="E46">
        <f t="shared" si="32"/>
        <v>5.4388888888888889E-2</v>
      </c>
      <c r="F46">
        <f>E46/E43</f>
        <v>0.91012562814070352</v>
      </c>
    </row>
    <row r="47" spans="1:14">
      <c r="A47" s="20">
        <v>2000</v>
      </c>
      <c r="B47">
        <v>106.3</v>
      </c>
      <c r="E47">
        <f t="shared" si="32"/>
        <v>5.3149999999999996E-2</v>
      </c>
      <c r="F47">
        <f>E47/E43</f>
        <v>0.88939447236180902</v>
      </c>
    </row>
    <row r="48" spans="1:14">
      <c r="A48" s="20">
        <v>2200</v>
      </c>
      <c r="B48">
        <v>113.6</v>
      </c>
      <c r="E48">
        <f t="shared" si="32"/>
        <v>5.1636363636363633E-2</v>
      </c>
      <c r="F48">
        <f>E48/E43</f>
        <v>0.86406578346276841</v>
      </c>
    </row>
    <row r="49" spans="1:6">
      <c r="A49" s="20">
        <v>2400</v>
      </c>
      <c r="B49">
        <v>121.5</v>
      </c>
      <c r="E49">
        <f t="shared" si="32"/>
        <v>5.0625000000000003E-2</v>
      </c>
      <c r="F49">
        <f>E49/E43</f>
        <v>0.84714195979899509</v>
      </c>
    </row>
    <row r="50" spans="1:6">
      <c r="A50" s="20">
        <v>2600</v>
      </c>
      <c r="B50">
        <v>128.69999999999999</v>
      </c>
      <c r="E50">
        <f t="shared" si="32"/>
        <v>4.9499999999999995E-2</v>
      </c>
      <c r="F50">
        <f>E50/E43</f>
        <v>0.82831658291457277</v>
      </c>
    </row>
    <row r="51" spans="1:6">
      <c r="A51" s="20">
        <v>2800</v>
      </c>
      <c r="B51">
        <v>134.5</v>
      </c>
      <c r="E51">
        <f t="shared" si="32"/>
        <v>4.8035714285714286E-2</v>
      </c>
      <c r="F51">
        <f>E51/E43</f>
        <v>0.80381371141421398</v>
      </c>
    </row>
    <row r="52" spans="1:6">
      <c r="A52" s="20">
        <v>3000</v>
      </c>
      <c r="B52">
        <v>139.80000000000001</v>
      </c>
      <c r="E52">
        <f t="shared" si="32"/>
        <v>4.6600000000000003E-2</v>
      </c>
      <c r="F52">
        <f>E52/E43</f>
        <v>0.77978894472361815</v>
      </c>
    </row>
    <row r="53" spans="1:6">
      <c r="A53" s="20">
        <v>3500</v>
      </c>
      <c r="B53">
        <v>143.1</v>
      </c>
      <c r="E53">
        <f t="shared" si="32"/>
        <v>4.0885714285714282E-2</v>
      </c>
      <c r="F53">
        <f>E53/E43</f>
        <v>0.68416798277099777</v>
      </c>
    </row>
    <row r="54" spans="1:6">
      <c r="A54" s="20">
        <v>4000</v>
      </c>
      <c r="B54">
        <v>159</v>
      </c>
      <c r="E54">
        <f t="shared" si="32"/>
        <v>3.9750000000000001E-2</v>
      </c>
      <c r="F54">
        <f>E54/E43</f>
        <v>0.66516331658291461</v>
      </c>
    </row>
    <row r="55" spans="1:6">
      <c r="A55" s="20">
        <v>4500</v>
      </c>
      <c r="B55">
        <v>171.4</v>
      </c>
      <c r="E55">
        <f t="shared" si="32"/>
        <v>3.8088888888888887E-2</v>
      </c>
      <c r="F55">
        <f>E55/E43</f>
        <v>0.63736683417085427</v>
      </c>
    </row>
    <row r="56" spans="1:6">
      <c r="A56" s="20">
        <v>5000</v>
      </c>
      <c r="B56">
        <v>179.2</v>
      </c>
      <c r="E56">
        <f t="shared" si="32"/>
        <v>3.5839999999999997E-2</v>
      </c>
      <c r="F56">
        <f>E56/E43</f>
        <v>0.59973467336683417</v>
      </c>
    </row>
    <row r="57" spans="1:6">
      <c r="A57" s="20">
        <v>5500</v>
      </c>
      <c r="B57">
        <v>189.6</v>
      </c>
      <c r="E57">
        <f t="shared" si="32"/>
        <v>3.4472727272727273E-2</v>
      </c>
      <c r="F57">
        <f>E57/E43</f>
        <v>0.57685518501598909</v>
      </c>
    </row>
    <row r="58" spans="1:6">
      <c r="A58" s="20">
        <v>6000</v>
      </c>
      <c r="B58">
        <v>205.1</v>
      </c>
      <c r="E58">
        <f t="shared" si="32"/>
        <v>3.4183333333333329E-2</v>
      </c>
      <c r="F58">
        <f>E58/E43</f>
        <v>0.57201256281407031</v>
      </c>
    </row>
    <row r="59" spans="1:6">
      <c r="A59" s="20">
        <v>7000</v>
      </c>
      <c r="B59">
        <v>226</v>
      </c>
      <c r="E59">
        <f t="shared" si="32"/>
        <v>3.2285714285714286E-2</v>
      </c>
      <c r="F59">
        <f>E59/E43</f>
        <v>0.54025843503230442</v>
      </c>
    </row>
    <row r="60" spans="1:6">
      <c r="A60" s="20">
        <v>8000</v>
      </c>
      <c r="B60">
        <v>240</v>
      </c>
      <c r="E60">
        <f t="shared" si="32"/>
        <v>0.03</v>
      </c>
      <c r="F60">
        <f>E60/E43</f>
        <v>0.50201005025125633</v>
      </c>
    </row>
    <row r="61" spans="1:6">
      <c r="A61" s="20">
        <v>9000</v>
      </c>
      <c r="B61">
        <v>260</v>
      </c>
      <c r="E61">
        <f t="shared" si="32"/>
        <v>2.8888888888888888E-2</v>
      </c>
      <c r="F61">
        <f>E61/E43</f>
        <v>0.48341708542713568</v>
      </c>
    </row>
    <row r="62" spans="1:6">
      <c r="A62" s="20">
        <v>10000</v>
      </c>
      <c r="B62">
        <v>280</v>
      </c>
      <c r="E62">
        <f>B62/A62</f>
        <v>2.8000000000000001E-2</v>
      </c>
      <c r="F62">
        <f>E62/E43</f>
        <v>0.46854271356783922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Bruker ved UiO</dc:creator>
  <cp:lastModifiedBy>Magne Guttormsen</cp:lastModifiedBy>
  <dcterms:created xsi:type="dcterms:W3CDTF">2012-11-23T10:23:16Z</dcterms:created>
  <dcterms:modified xsi:type="dcterms:W3CDTF">2015-05-25T12:32:30Z</dcterms:modified>
</cp:coreProperties>
</file>